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P18REFCS03\Maynilad\Plant Daily operation\VILLAMOR\2018\"/>
    </mc:Choice>
  </mc:AlternateContent>
  <xr:revisionPtr revIDLastSave="0" documentId="13_ncr:1_{EA0B6CBE-8F45-4017-BD3C-CA8AF2977D6A}" xr6:coauthVersionLast="40" xr6:coauthVersionMax="40" xr10:uidLastSave="{00000000-0000-0000-0000-000000000000}"/>
  <bookViews>
    <workbookView xWindow="-110" yWindow="-110" windowWidth="19420" windowHeight="10420" tabRatio="527" activeTab="3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21" sheetId="21" r:id="rId17"/>
    <sheet name="17" sheetId="17" r:id="rId18"/>
    <sheet name="18" sheetId="18" r:id="rId19"/>
    <sheet name="19" sheetId="19" r:id="rId20"/>
    <sheet name="20" sheetId="20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state="hidden" r:id="rId31"/>
  </sheets>
  <externalReferences>
    <externalReference r:id="rId32"/>
  </externalReferences>
  <calcPr calcId="181029"/>
</workbook>
</file>

<file path=xl/calcChain.xml><?xml version="1.0" encoding="utf-8"?>
<calcChain xmlns="http://schemas.openxmlformats.org/spreadsheetml/2006/main">
  <c r="DC10" i="30" l="1"/>
  <c r="AE10" i="30"/>
  <c r="AQ12" i="29" l="1"/>
  <c r="DC10" i="29"/>
  <c r="AE10" i="29"/>
  <c r="DC10" i="28" l="1"/>
  <c r="AE10" i="28"/>
  <c r="DC10" i="27"/>
  <c r="AE10" i="27"/>
  <c r="E14" i="26" l="1"/>
  <c r="H14" i="26"/>
  <c r="DC10" i="26"/>
  <c r="AE10" i="26"/>
  <c r="DC10" i="25" l="1"/>
  <c r="AE10" i="25"/>
  <c r="DC10" i="24"/>
  <c r="AE10" i="24"/>
  <c r="H15" i="23" l="1"/>
  <c r="AE10" i="23"/>
  <c r="DC10" i="23"/>
  <c r="H35" i="22"/>
  <c r="DC10" i="22" l="1"/>
  <c r="AE10" i="22"/>
  <c r="AE10" i="21" l="1"/>
  <c r="DC10" i="21"/>
  <c r="AE10" i="20" l="1"/>
  <c r="DC10" i="20"/>
  <c r="AE10" i="19" l="1"/>
  <c r="DC10" i="19"/>
  <c r="AE10" i="18" l="1"/>
  <c r="DC10" i="18"/>
  <c r="AQ35" i="17"/>
  <c r="AE10" i="17" l="1"/>
  <c r="DC10" i="17"/>
  <c r="DC10" i="16" l="1"/>
  <c r="AE10" i="16"/>
  <c r="DC10" i="15" l="1"/>
  <c r="AE10" i="15"/>
  <c r="DC10" i="14" l="1"/>
  <c r="AE10" i="14"/>
  <c r="DC10" i="13" l="1"/>
  <c r="AE10" i="13"/>
  <c r="DC10" i="12" l="1"/>
  <c r="AE10" i="12"/>
  <c r="AQ26" i="11" l="1"/>
  <c r="AQ27" i="11"/>
  <c r="DC10" i="11" l="1"/>
  <c r="AE10" i="11"/>
  <c r="DC10" i="10" l="1"/>
  <c r="AE10" i="10"/>
  <c r="AE10" i="9" l="1"/>
  <c r="DC10" i="9"/>
  <c r="DC10" i="8" l="1"/>
  <c r="AE10" i="8"/>
  <c r="AE10" i="7" l="1"/>
  <c r="DC10" i="7"/>
  <c r="DC10" i="6" l="1"/>
  <c r="CK35" i="6"/>
  <c r="CJ35" i="6"/>
  <c r="CE35" i="6"/>
  <c r="CD35" i="6"/>
  <c r="CC35" i="6"/>
  <c r="CB35" i="6"/>
  <c r="CK34" i="6"/>
  <c r="CJ34" i="6"/>
  <c r="CE34" i="6"/>
  <c r="CD34" i="6"/>
  <c r="CC34" i="6"/>
  <c r="CB34" i="6"/>
  <c r="CK33" i="6"/>
  <c r="CJ33" i="6"/>
  <c r="CE33" i="6"/>
  <c r="CD33" i="6"/>
  <c r="CC33" i="6"/>
  <c r="CB33" i="6"/>
  <c r="CK32" i="6"/>
  <c r="CJ32" i="6"/>
  <c r="CE32" i="6"/>
  <c r="CD32" i="6"/>
  <c r="CC32" i="6"/>
  <c r="CB32" i="6"/>
  <c r="CK31" i="6"/>
  <c r="CJ31" i="6"/>
  <c r="CE31" i="6"/>
  <c r="CD31" i="6"/>
  <c r="CC31" i="6"/>
  <c r="CB31" i="6"/>
  <c r="CK30" i="6"/>
  <c r="CJ30" i="6"/>
  <c r="CE30" i="6"/>
  <c r="CD30" i="6"/>
  <c r="CC30" i="6"/>
  <c r="CB30" i="6"/>
  <c r="CK29" i="6"/>
  <c r="CJ29" i="6"/>
  <c r="CE29" i="6"/>
  <c r="CD29" i="6"/>
  <c r="CC29" i="6"/>
  <c r="CB29" i="6"/>
  <c r="CK28" i="6"/>
  <c r="CJ28" i="6"/>
  <c r="CE28" i="6"/>
  <c r="CD28" i="6"/>
  <c r="CC28" i="6"/>
  <c r="CB28" i="6"/>
  <c r="CK27" i="6"/>
  <c r="CJ27" i="6"/>
  <c r="CE27" i="6"/>
  <c r="CD27" i="6"/>
  <c r="CC27" i="6"/>
  <c r="CB27" i="6"/>
  <c r="CK26" i="6"/>
  <c r="CJ26" i="6"/>
  <c r="CE26" i="6"/>
  <c r="CD26" i="6"/>
  <c r="CC26" i="6"/>
  <c r="CB26" i="6"/>
  <c r="CK25" i="6"/>
  <c r="CJ25" i="6"/>
  <c r="CE25" i="6"/>
  <c r="CD25" i="6"/>
  <c r="CC25" i="6"/>
  <c r="CB25" i="6"/>
  <c r="CK24" i="6"/>
  <c r="CJ24" i="6"/>
  <c r="CE24" i="6"/>
  <c r="CD24" i="6"/>
  <c r="CC24" i="6"/>
  <c r="CB24" i="6"/>
  <c r="CK23" i="6"/>
  <c r="CJ23" i="6"/>
  <c r="CE23" i="6"/>
  <c r="CD23" i="6"/>
  <c r="CC23" i="6"/>
  <c r="CB23" i="6"/>
  <c r="CK22" i="6"/>
  <c r="CJ22" i="6"/>
  <c r="CE22" i="6"/>
  <c r="CD22" i="6"/>
  <c r="CC22" i="6"/>
  <c r="CB22" i="6"/>
  <c r="CK21" i="6"/>
  <c r="CJ21" i="6"/>
  <c r="CE21" i="6"/>
  <c r="CD21" i="6"/>
  <c r="CC21" i="6"/>
  <c r="CB21" i="6"/>
  <c r="CK20" i="6"/>
  <c r="CJ20" i="6"/>
  <c r="CE20" i="6"/>
  <c r="CD20" i="6"/>
  <c r="CC20" i="6"/>
  <c r="CB20" i="6"/>
  <c r="CK19" i="6"/>
  <c r="CJ19" i="6"/>
  <c r="CE19" i="6"/>
  <c r="CD19" i="6"/>
  <c r="CC19" i="6"/>
  <c r="CB19" i="6"/>
  <c r="CK18" i="6"/>
  <c r="CJ18" i="6"/>
  <c r="CE18" i="6"/>
  <c r="CD18" i="6"/>
  <c r="CC18" i="6"/>
  <c r="CB18" i="6"/>
  <c r="CK17" i="6"/>
  <c r="CJ17" i="6"/>
  <c r="CE17" i="6"/>
  <c r="CD17" i="6"/>
  <c r="CC17" i="6"/>
  <c r="CB17" i="6"/>
  <c r="CK16" i="6"/>
  <c r="CJ16" i="6"/>
  <c r="CE16" i="6"/>
  <c r="CD16" i="6"/>
  <c r="CC16" i="6"/>
  <c r="CB16" i="6"/>
  <c r="CK15" i="6"/>
  <c r="CJ15" i="6"/>
  <c r="CE15" i="6"/>
  <c r="CD15" i="6"/>
  <c r="CC15" i="6"/>
  <c r="CB15" i="6"/>
  <c r="CK14" i="6"/>
  <c r="CJ14" i="6"/>
  <c r="CE14" i="6"/>
  <c r="CD14" i="6"/>
  <c r="CC14" i="6"/>
  <c r="CB14" i="6"/>
  <c r="CK13" i="6"/>
  <c r="CJ13" i="6"/>
  <c r="CE13" i="6"/>
  <c r="CD13" i="6"/>
  <c r="CC13" i="6"/>
  <c r="CB13" i="6"/>
  <c r="CK12" i="6"/>
  <c r="CJ12" i="6"/>
  <c r="CE12" i="6"/>
  <c r="CD12" i="6"/>
  <c r="CC12" i="6"/>
  <c r="CB12" i="6"/>
  <c r="AQ35" i="6"/>
  <c r="AQ34" i="6"/>
  <c r="AQ33" i="6"/>
  <c r="AQ32" i="6"/>
  <c r="AQ31" i="6"/>
  <c r="AQ30" i="6"/>
  <c r="AQ29" i="6"/>
  <c r="AQ28" i="6"/>
  <c r="AQ27" i="6"/>
  <c r="AQ26" i="6"/>
  <c r="AQ25" i="6"/>
  <c r="AQ24" i="6"/>
  <c r="AQ23" i="6"/>
  <c r="AQ22" i="6"/>
  <c r="AQ21" i="6"/>
  <c r="AQ20" i="6"/>
  <c r="AQ19" i="6"/>
  <c r="AQ18" i="6"/>
  <c r="AQ17" i="6"/>
  <c r="AQ16" i="6"/>
  <c r="AQ15" i="6"/>
  <c r="AQ14" i="6"/>
  <c r="AQ13" i="6"/>
  <c r="AQ12" i="6"/>
  <c r="AE10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AE10" i="5" l="1"/>
  <c r="DC10" i="5"/>
  <c r="DG35" i="3"/>
  <c r="DC10" i="4" l="1"/>
  <c r="AE10" i="4"/>
  <c r="DC10" i="3" l="1"/>
  <c r="AE10" i="3"/>
  <c r="DC10" i="2" l="1"/>
  <c r="AE10" i="2"/>
  <c r="DC10" i="1" l="1"/>
  <c r="AE10" i="1"/>
  <c r="AQ35" i="30"/>
  <c r="AQ34" i="30"/>
  <c r="AQ33" i="30"/>
  <c r="AQ32" i="30"/>
  <c r="AQ31" i="30"/>
  <c r="AQ30" i="30"/>
  <c r="AQ29" i="30"/>
  <c r="AQ28" i="30"/>
  <c r="AQ27" i="30"/>
  <c r="AQ26" i="30"/>
  <c r="AQ25" i="30"/>
  <c r="AQ24" i="30"/>
  <c r="AQ23" i="30"/>
  <c r="AQ22" i="30"/>
  <c r="AQ21" i="30"/>
  <c r="AQ20" i="30"/>
  <c r="AQ19" i="30"/>
  <c r="AQ18" i="30"/>
  <c r="AQ17" i="30"/>
  <c r="AQ16" i="30"/>
  <c r="AQ15" i="30"/>
  <c r="AQ14" i="30"/>
  <c r="AQ13" i="30"/>
  <c r="AQ12" i="30"/>
  <c r="AQ35" i="29"/>
  <c r="AQ34" i="29"/>
  <c r="AQ33" i="29"/>
  <c r="AQ32" i="29"/>
  <c r="AQ31" i="29"/>
  <c r="AQ30" i="29"/>
  <c r="AQ29" i="29"/>
  <c r="AQ28" i="29"/>
  <c r="AQ27" i="29"/>
  <c r="AQ26" i="29"/>
  <c r="AQ25" i="29"/>
  <c r="AQ24" i="29"/>
  <c r="AQ23" i="29"/>
  <c r="AQ22" i="29"/>
  <c r="AQ21" i="29"/>
  <c r="AQ20" i="29"/>
  <c r="AQ19" i="29"/>
  <c r="AQ18" i="29"/>
  <c r="AQ17" i="29"/>
  <c r="AQ16" i="29"/>
  <c r="AQ15" i="29"/>
  <c r="AQ14" i="29"/>
  <c r="AQ36" i="29" s="1"/>
  <c r="AQ13" i="29"/>
  <c r="AQ35" i="28"/>
  <c r="AQ34" i="28"/>
  <c r="AQ33" i="28"/>
  <c r="AQ32" i="28"/>
  <c r="AQ31" i="28"/>
  <c r="AQ30" i="28"/>
  <c r="AQ29" i="28"/>
  <c r="AQ28" i="28"/>
  <c r="AQ27" i="28"/>
  <c r="AQ26" i="28"/>
  <c r="AQ25" i="28"/>
  <c r="AQ24" i="28"/>
  <c r="AQ23" i="28"/>
  <c r="AQ22" i="28"/>
  <c r="AQ21" i="28"/>
  <c r="AQ20" i="28"/>
  <c r="AQ19" i="28"/>
  <c r="AQ18" i="28"/>
  <c r="AQ17" i="28"/>
  <c r="AQ16" i="28"/>
  <c r="AQ15" i="28"/>
  <c r="AQ14" i="28"/>
  <c r="AQ13" i="28"/>
  <c r="AQ12" i="28"/>
  <c r="AQ35" i="27"/>
  <c r="AQ34" i="27"/>
  <c r="AQ33" i="27"/>
  <c r="AQ32" i="27"/>
  <c r="AQ31" i="27"/>
  <c r="AQ30" i="27"/>
  <c r="AQ29" i="27"/>
  <c r="AQ28" i="27"/>
  <c r="AQ27" i="27"/>
  <c r="AQ26" i="27"/>
  <c r="AQ25" i="27"/>
  <c r="AQ24" i="27"/>
  <c r="AQ23" i="27"/>
  <c r="AQ22" i="27"/>
  <c r="AQ21" i="27"/>
  <c r="AQ20" i="27"/>
  <c r="AQ19" i="27"/>
  <c r="AQ18" i="27"/>
  <c r="AQ17" i="27"/>
  <c r="AQ16" i="27"/>
  <c r="AQ15" i="27"/>
  <c r="AQ14" i="27"/>
  <c r="AQ13" i="27"/>
  <c r="AQ12" i="27"/>
  <c r="AQ35" i="26"/>
  <c r="AQ34" i="26"/>
  <c r="AQ33" i="26"/>
  <c r="AQ32" i="26"/>
  <c r="AQ31" i="26"/>
  <c r="AQ30" i="26"/>
  <c r="AQ29" i="26"/>
  <c r="AQ28" i="26"/>
  <c r="AQ27" i="26"/>
  <c r="AQ26" i="26"/>
  <c r="AQ25" i="26"/>
  <c r="AQ24" i="26"/>
  <c r="AQ23" i="26"/>
  <c r="AQ22" i="26"/>
  <c r="AQ21" i="26"/>
  <c r="AQ20" i="26"/>
  <c r="AQ19" i="26"/>
  <c r="AQ18" i="26"/>
  <c r="AQ17" i="26"/>
  <c r="AQ16" i="26"/>
  <c r="AQ15" i="26"/>
  <c r="AQ14" i="26"/>
  <c r="AQ13" i="26"/>
  <c r="AQ12" i="26"/>
  <c r="AQ35" i="25"/>
  <c r="AQ34" i="25"/>
  <c r="AQ33" i="25"/>
  <c r="AQ32" i="25"/>
  <c r="AQ31" i="25"/>
  <c r="AQ30" i="25"/>
  <c r="AQ29" i="25"/>
  <c r="AQ28" i="25"/>
  <c r="AQ27" i="25"/>
  <c r="AQ26" i="25"/>
  <c r="AQ25" i="25"/>
  <c r="AQ24" i="25"/>
  <c r="AQ23" i="25"/>
  <c r="AQ22" i="25"/>
  <c r="AQ21" i="25"/>
  <c r="AQ20" i="25"/>
  <c r="AQ19" i="25"/>
  <c r="AQ18" i="25"/>
  <c r="AQ17" i="25"/>
  <c r="AQ16" i="25"/>
  <c r="AQ15" i="25"/>
  <c r="AQ14" i="25"/>
  <c r="AQ13" i="25"/>
  <c r="AQ12" i="25"/>
  <c r="AQ35" i="24"/>
  <c r="AQ34" i="24"/>
  <c r="AQ33" i="24"/>
  <c r="AQ32" i="24"/>
  <c r="AQ31" i="24"/>
  <c r="AQ30" i="24"/>
  <c r="AQ29" i="24"/>
  <c r="AQ28" i="24"/>
  <c r="AQ27" i="24"/>
  <c r="AQ26" i="24"/>
  <c r="AQ25" i="24"/>
  <c r="AQ24" i="24"/>
  <c r="AQ23" i="24"/>
  <c r="AQ22" i="24"/>
  <c r="AQ21" i="24"/>
  <c r="AQ20" i="24"/>
  <c r="AQ19" i="24"/>
  <c r="AQ18" i="24"/>
  <c r="AQ17" i="24"/>
  <c r="AQ16" i="24"/>
  <c r="AQ15" i="24"/>
  <c r="AQ14" i="24"/>
  <c r="AQ13" i="24"/>
  <c r="AQ12" i="24"/>
  <c r="AQ35" i="23"/>
  <c r="AQ34" i="23"/>
  <c r="AQ33" i="23"/>
  <c r="AQ32" i="23"/>
  <c r="AQ31" i="23"/>
  <c r="AQ30" i="23"/>
  <c r="AQ29" i="23"/>
  <c r="AQ28" i="23"/>
  <c r="AQ27" i="23"/>
  <c r="AQ26" i="23"/>
  <c r="AQ25" i="23"/>
  <c r="AQ24" i="23"/>
  <c r="AQ23" i="23"/>
  <c r="AQ22" i="23"/>
  <c r="AQ21" i="23"/>
  <c r="AQ20" i="23"/>
  <c r="AQ19" i="23"/>
  <c r="AQ18" i="23"/>
  <c r="AQ17" i="23"/>
  <c r="AQ16" i="23"/>
  <c r="AQ15" i="23"/>
  <c r="AQ14" i="23"/>
  <c r="AQ13" i="23"/>
  <c r="AQ12" i="23"/>
  <c r="AQ35" i="22"/>
  <c r="AQ34" i="22"/>
  <c r="AQ33" i="22"/>
  <c r="AQ32" i="22"/>
  <c r="AQ31" i="22"/>
  <c r="AQ30" i="22"/>
  <c r="AQ29" i="22"/>
  <c r="AQ28" i="22"/>
  <c r="AQ27" i="22"/>
  <c r="AQ26" i="22"/>
  <c r="AQ25" i="22"/>
  <c r="AQ24" i="22"/>
  <c r="AQ23" i="22"/>
  <c r="AQ22" i="22"/>
  <c r="AQ21" i="22"/>
  <c r="AQ20" i="22"/>
  <c r="AQ19" i="22"/>
  <c r="AQ18" i="22"/>
  <c r="AQ17" i="22"/>
  <c r="AQ16" i="22"/>
  <c r="AQ15" i="22"/>
  <c r="AQ14" i="22"/>
  <c r="AQ13" i="22"/>
  <c r="AQ12" i="22"/>
  <c r="AQ35" i="21"/>
  <c r="AQ34" i="21"/>
  <c r="AQ33" i="21"/>
  <c r="AQ32" i="21"/>
  <c r="AQ31" i="21"/>
  <c r="AQ30" i="21"/>
  <c r="AQ29" i="21"/>
  <c r="AQ28" i="21"/>
  <c r="AQ27" i="21"/>
  <c r="AQ26" i="21"/>
  <c r="AQ25" i="21"/>
  <c r="AQ24" i="21"/>
  <c r="AQ23" i="21"/>
  <c r="AQ22" i="21"/>
  <c r="AQ21" i="21"/>
  <c r="AQ20" i="21"/>
  <c r="AQ19" i="21"/>
  <c r="AQ18" i="21"/>
  <c r="AQ17" i="21"/>
  <c r="AQ16" i="21"/>
  <c r="AQ15" i="21"/>
  <c r="AQ14" i="21"/>
  <c r="AQ13" i="21"/>
  <c r="AQ12" i="21"/>
  <c r="AQ35" i="20"/>
  <c r="AQ34" i="20"/>
  <c r="AQ33" i="20"/>
  <c r="AQ32" i="20"/>
  <c r="AQ31" i="20"/>
  <c r="AQ30" i="20"/>
  <c r="AQ29" i="20"/>
  <c r="AQ28" i="20"/>
  <c r="AQ27" i="20"/>
  <c r="AQ26" i="20"/>
  <c r="AQ25" i="20"/>
  <c r="AQ24" i="20"/>
  <c r="AQ23" i="20"/>
  <c r="AQ22" i="20"/>
  <c r="AQ21" i="20"/>
  <c r="AQ20" i="20"/>
  <c r="AQ19" i="20"/>
  <c r="AQ18" i="20"/>
  <c r="AQ17" i="20"/>
  <c r="AQ16" i="20"/>
  <c r="AQ15" i="20"/>
  <c r="AQ14" i="20"/>
  <c r="AQ13" i="20"/>
  <c r="AQ12" i="20"/>
  <c r="AQ35" i="19"/>
  <c r="AQ34" i="19"/>
  <c r="AQ33" i="19"/>
  <c r="AQ32" i="19"/>
  <c r="AQ31" i="19"/>
  <c r="AQ30" i="19"/>
  <c r="AQ29" i="19"/>
  <c r="AQ28" i="19"/>
  <c r="AQ27" i="19"/>
  <c r="AQ26" i="19"/>
  <c r="AQ25" i="19"/>
  <c r="AQ24" i="19"/>
  <c r="AQ23" i="19"/>
  <c r="AQ22" i="19"/>
  <c r="AQ21" i="19"/>
  <c r="AQ20" i="19"/>
  <c r="AQ19" i="19"/>
  <c r="AQ18" i="19"/>
  <c r="AQ17" i="19"/>
  <c r="AQ16" i="19"/>
  <c r="AQ15" i="19"/>
  <c r="AQ14" i="19"/>
  <c r="AQ13" i="19"/>
  <c r="AQ12" i="19"/>
  <c r="AQ35" i="18"/>
  <c r="AQ34" i="18"/>
  <c r="AQ33" i="18"/>
  <c r="AQ32" i="18"/>
  <c r="AQ31" i="18"/>
  <c r="AQ30" i="18"/>
  <c r="AQ29" i="18"/>
  <c r="AQ28" i="18"/>
  <c r="AQ27" i="18"/>
  <c r="AQ26" i="18"/>
  <c r="AQ25" i="18"/>
  <c r="AQ24" i="18"/>
  <c r="AQ23" i="18"/>
  <c r="AQ22" i="18"/>
  <c r="AQ21" i="18"/>
  <c r="AQ20" i="18"/>
  <c r="AQ19" i="18"/>
  <c r="AQ18" i="18"/>
  <c r="AQ17" i="18"/>
  <c r="AQ16" i="18"/>
  <c r="AQ15" i="18"/>
  <c r="AQ14" i="18"/>
  <c r="AQ13" i="18"/>
  <c r="AQ12" i="18"/>
  <c r="AQ34" i="17"/>
  <c r="AQ33" i="17"/>
  <c r="AQ32" i="17"/>
  <c r="AQ31" i="17"/>
  <c r="AQ30" i="17"/>
  <c r="AQ29" i="17"/>
  <c r="AQ28" i="17"/>
  <c r="AQ27" i="17"/>
  <c r="AQ26" i="17"/>
  <c r="AQ25" i="17"/>
  <c r="AQ24" i="17"/>
  <c r="AQ23" i="17"/>
  <c r="AQ22" i="17"/>
  <c r="AQ21" i="17"/>
  <c r="AQ20" i="17"/>
  <c r="AQ19" i="17"/>
  <c r="AQ18" i="17"/>
  <c r="AQ17" i="17"/>
  <c r="AQ16" i="17"/>
  <c r="AQ15" i="17"/>
  <c r="AQ14" i="17"/>
  <c r="AQ13" i="17"/>
  <c r="AQ12" i="17"/>
  <c r="AQ35" i="16"/>
  <c r="AQ34" i="16"/>
  <c r="AQ33" i="16"/>
  <c r="AQ32" i="16"/>
  <c r="AQ31" i="16"/>
  <c r="AQ30" i="16"/>
  <c r="AQ29" i="16"/>
  <c r="AQ28" i="16"/>
  <c r="AQ27" i="16"/>
  <c r="AQ26" i="16"/>
  <c r="AQ25" i="16"/>
  <c r="AQ24" i="16"/>
  <c r="AQ23" i="16"/>
  <c r="AQ22" i="16"/>
  <c r="AQ21" i="16"/>
  <c r="AQ20" i="16"/>
  <c r="AQ19" i="16"/>
  <c r="AQ18" i="16"/>
  <c r="AQ17" i="16"/>
  <c r="AQ16" i="16"/>
  <c r="AQ15" i="16"/>
  <c r="AQ14" i="16"/>
  <c r="AQ13" i="16"/>
  <c r="AQ12" i="16"/>
  <c r="AQ35" i="15"/>
  <c r="AQ34" i="15"/>
  <c r="AQ33" i="15"/>
  <c r="AQ32" i="15"/>
  <c r="AQ31" i="15"/>
  <c r="AQ30" i="15"/>
  <c r="AQ29" i="15"/>
  <c r="AQ28" i="15"/>
  <c r="AQ27" i="15"/>
  <c r="AQ26" i="15"/>
  <c r="AQ25" i="15"/>
  <c r="AQ24" i="15"/>
  <c r="AQ23" i="15"/>
  <c r="AQ22" i="15"/>
  <c r="AQ21" i="15"/>
  <c r="AQ20" i="15"/>
  <c r="AQ19" i="15"/>
  <c r="AQ18" i="15"/>
  <c r="AQ17" i="15"/>
  <c r="AQ16" i="15"/>
  <c r="AQ15" i="15"/>
  <c r="AQ14" i="15"/>
  <c r="AQ13" i="15"/>
  <c r="AQ12" i="15"/>
  <c r="AQ35" i="14"/>
  <c r="AQ34" i="14"/>
  <c r="AQ33" i="14"/>
  <c r="AQ32" i="14"/>
  <c r="AQ31" i="14"/>
  <c r="AQ30" i="14"/>
  <c r="AQ29" i="14"/>
  <c r="AQ28" i="14"/>
  <c r="AQ27" i="14"/>
  <c r="AQ26" i="14"/>
  <c r="AQ25" i="14"/>
  <c r="AQ24" i="14"/>
  <c r="AQ23" i="14"/>
  <c r="AQ22" i="14"/>
  <c r="AQ21" i="14"/>
  <c r="AQ20" i="14"/>
  <c r="AQ19" i="14"/>
  <c r="AQ18" i="14"/>
  <c r="AQ17" i="14"/>
  <c r="AQ16" i="14"/>
  <c r="AQ15" i="14"/>
  <c r="AQ14" i="14"/>
  <c r="AQ13" i="14"/>
  <c r="AQ12" i="14"/>
  <c r="AQ35" i="13"/>
  <c r="AQ34" i="13"/>
  <c r="AQ33" i="13"/>
  <c r="AQ32" i="13"/>
  <c r="AQ31" i="13"/>
  <c r="AQ30" i="13"/>
  <c r="AQ29" i="13"/>
  <c r="AQ28" i="13"/>
  <c r="AQ27" i="13"/>
  <c r="AQ26" i="13"/>
  <c r="AQ25" i="13"/>
  <c r="AQ24" i="13"/>
  <c r="AQ23" i="13"/>
  <c r="AQ22" i="13"/>
  <c r="AQ21" i="13"/>
  <c r="AQ20" i="13"/>
  <c r="AQ19" i="13"/>
  <c r="AQ18" i="13"/>
  <c r="AQ17" i="13"/>
  <c r="AQ16" i="13"/>
  <c r="AQ15" i="13"/>
  <c r="AQ14" i="13"/>
  <c r="AQ13" i="13"/>
  <c r="AQ12" i="13"/>
  <c r="AQ35" i="12"/>
  <c r="AQ34" i="12"/>
  <c r="AQ33" i="12"/>
  <c r="AQ32" i="12"/>
  <c r="AQ31" i="12"/>
  <c r="AQ30" i="12"/>
  <c r="AQ29" i="12"/>
  <c r="AQ28" i="12"/>
  <c r="AQ27" i="12"/>
  <c r="AQ26" i="12"/>
  <c r="AQ25" i="12"/>
  <c r="AQ24" i="12"/>
  <c r="AQ23" i="12"/>
  <c r="AQ22" i="12"/>
  <c r="AQ21" i="12"/>
  <c r="AQ20" i="12"/>
  <c r="AQ19" i="12"/>
  <c r="AQ18" i="12"/>
  <c r="AQ17" i="12"/>
  <c r="AQ16" i="12"/>
  <c r="AQ15" i="12"/>
  <c r="AQ14" i="12"/>
  <c r="AQ13" i="12"/>
  <c r="AQ12" i="12"/>
  <c r="AQ35" i="11"/>
  <c r="AQ34" i="11"/>
  <c r="AQ33" i="11"/>
  <c r="AQ32" i="11"/>
  <c r="AQ31" i="11"/>
  <c r="AQ30" i="11"/>
  <c r="AQ29" i="11"/>
  <c r="AQ28" i="11"/>
  <c r="AQ25" i="11"/>
  <c r="AQ24" i="11"/>
  <c r="AQ23" i="11"/>
  <c r="AQ22" i="11"/>
  <c r="AQ21" i="11"/>
  <c r="AQ20" i="11"/>
  <c r="AQ19" i="11"/>
  <c r="AQ18" i="11"/>
  <c r="AQ17" i="11"/>
  <c r="AQ16" i="11"/>
  <c r="AQ15" i="11"/>
  <c r="AQ14" i="11"/>
  <c r="AQ13" i="11"/>
  <c r="AQ35" i="10"/>
  <c r="AQ34" i="10"/>
  <c r="AQ33" i="10"/>
  <c r="AQ32" i="10"/>
  <c r="AQ31" i="10"/>
  <c r="AQ30" i="10"/>
  <c r="AQ29" i="10"/>
  <c r="AQ28" i="10"/>
  <c r="AQ27" i="10"/>
  <c r="AQ26" i="10"/>
  <c r="AQ25" i="10"/>
  <c r="AQ24" i="10"/>
  <c r="AQ23" i="10"/>
  <c r="AQ22" i="10"/>
  <c r="AQ21" i="10"/>
  <c r="AQ20" i="10"/>
  <c r="AQ19" i="10"/>
  <c r="AQ18" i="10"/>
  <c r="AQ17" i="10"/>
  <c r="AQ16" i="10"/>
  <c r="AQ15" i="10"/>
  <c r="AQ14" i="10"/>
  <c r="AQ13" i="10"/>
  <c r="AQ12" i="10"/>
  <c r="AQ35" i="9"/>
  <c r="AQ34" i="9"/>
  <c r="AQ33" i="9"/>
  <c r="AQ32" i="9"/>
  <c r="AQ31" i="9"/>
  <c r="AQ30" i="9"/>
  <c r="AQ29" i="9"/>
  <c r="AQ28" i="9"/>
  <c r="AQ27" i="9"/>
  <c r="AQ26" i="9"/>
  <c r="AQ25" i="9"/>
  <c r="AQ24" i="9"/>
  <c r="AQ23" i="9"/>
  <c r="AQ22" i="9"/>
  <c r="AQ21" i="9"/>
  <c r="AQ20" i="9"/>
  <c r="AQ19" i="9"/>
  <c r="AQ18" i="9"/>
  <c r="AQ17" i="9"/>
  <c r="AQ16" i="9"/>
  <c r="AQ15" i="9"/>
  <c r="AQ14" i="9"/>
  <c r="AQ13" i="9"/>
  <c r="AQ12" i="9"/>
  <c r="AQ36" i="9" s="1"/>
  <c r="AQ35" i="8"/>
  <c r="AQ34" i="8"/>
  <c r="AQ33" i="8"/>
  <c r="AQ32" i="8"/>
  <c r="AQ31" i="8"/>
  <c r="AQ30" i="8"/>
  <c r="AQ29" i="8"/>
  <c r="AQ28" i="8"/>
  <c r="AQ27" i="8"/>
  <c r="AQ26" i="8"/>
  <c r="AQ25" i="8"/>
  <c r="AQ24" i="8"/>
  <c r="AQ23" i="8"/>
  <c r="AQ22" i="8"/>
  <c r="AQ21" i="8"/>
  <c r="AQ20" i="8"/>
  <c r="AQ19" i="8"/>
  <c r="AQ18" i="8"/>
  <c r="AQ17" i="8"/>
  <c r="AQ16" i="8"/>
  <c r="AQ15" i="8"/>
  <c r="AQ14" i="8"/>
  <c r="AQ13" i="8"/>
  <c r="AQ12" i="8"/>
  <c r="AQ36" i="8" s="1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6" i="7"/>
  <c r="AQ15" i="7"/>
  <c r="AQ14" i="7"/>
  <c r="AQ13" i="7"/>
  <c r="AQ12" i="7"/>
  <c r="AQ36" i="6"/>
  <c r="AQ35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Q13" i="5"/>
  <c r="AQ12" i="5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35" i="3"/>
  <c r="AQ34" i="3"/>
  <c r="AQ33" i="3"/>
  <c r="AQ32" i="3"/>
  <c r="AQ31" i="3"/>
  <c r="AQ30" i="3"/>
  <c r="AQ29" i="3"/>
  <c r="AQ28" i="3"/>
  <c r="AQ27" i="3"/>
  <c r="AQ26" i="3"/>
  <c r="AQ25" i="3"/>
  <c r="AQ24" i="3"/>
  <c r="AQ23" i="3"/>
  <c r="AQ22" i="3"/>
  <c r="AQ21" i="3"/>
  <c r="AQ20" i="3"/>
  <c r="AQ19" i="3"/>
  <c r="AQ18" i="3"/>
  <c r="AQ17" i="3"/>
  <c r="AQ16" i="3"/>
  <c r="AQ15" i="3"/>
  <c r="AQ14" i="3"/>
  <c r="AQ13" i="3"/>
  <c r="AQ12" i="3"/>
  <c r="AQ35" i="2"/>
  <c r="AQ34" i="2"/>
  <c r="AQ33" i="2"/>
  <c r="AQ32" i="2"/>
  <c r="AQ31" i="2"/>
  <c r="AQ30" i="2"/>
  <c r="AQ29" i="2"/>
  <c r="AQ28" i="2"/>
  <c r="AQ27" i="2"/>
  <c r="AQ26" i="2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36" i="1" l="1"/>
  <c r="AQ36" i="3"/>
  <c r="AQ36" i="11"/>
  <c r="AQ36" i="18"/>
  <c r="AQ36" i="22"/>
  <c r="AQ36" i="23"/>
  <c r="AQ36" i="24"/>
  <c r="AQ36" i="25"/>
  <c r="AQ36" i="27"/>
  <c r="AQ36" i="28"/>
  <c r="AQ36" i="13"/>
  <c r="AQ36" i="14"/>
  <c r="AQ36" i="15"/>
  <c r="AQ36" i="16"/>
  <c r="AQ36" i="17"/>
  <c r="AQ36" i="30"/>
  <c r="AQ36" i="26"/>
  <c r="AQ36" i="21"/>
  <c r="AQ36" i="20"/>
  <c r="AQ36" i="19"/>
  <c r="AQ36" i="12"/>
  <c r="AQ36" i="10"/>
  <c r="AQ36" i="7"/>
  <c r="AQ36" i="5"/>
  <c r="AQ36" i="4"/>
  <c r="AQ36" i="2"/>
  <c r="DB36" i="31"/>
  <c r="AQ36" i="31"/>
  <c r="AP36" i="31"/>
  <c r="AD36" i="31"/>
  <c r="Y36" i="31"/>
  <c r="I36" i="31"/>
  <c r="G36" i="31"/>
  <c r="F36" i="31"/>
  <c r="D36" i="31"/>
  <c r="DG35" i="31"/>
  <c r="DE35" i="31"/>
  <c r="DM35" i="31" s="1"/>
  <c r="CK35" i="31"/>
  <c r="CJ35" i="31"/>
  <c r="CE35" i="31"/>
  <c r="CD35" i="31"/>
  <c r="CC35" i="31"/>
  <c r="CB35" i="31"/>
  <c r="AI35" i="31"/>
  <c r="AJ35" i="31" s="1"/>
  <c r="AK35" i="31" s="1"/>
  <c r="AO35" i="31" s="1"/>
  <c r="H35" i="31"/>
  <c r="E35" i="31"/>
  <c r="DG34" i="31"/>
  <c r="DE34" i="31"/>
  <c r="DM34" i="31" s="1"/>
  <c r="CK34" i="31"/>
  <c r="CJ34" i="31"/>
  <c r="CE34" i="31"/>
  <c r="CD34" i="31"/>
  <c r="CC34" i="31"/>
  <c r="CB34" i="31"/>
  <c r="AI34" i="31"/>
  <c r="AJ34" i="31" s="1"/>
  <c r="AK34" i="31" s="1"/>
  <c r="AO34" i="31" s="1"/>
  <c r="H34" i="31"/>
  <c r="E34" i="31"/>
  <c r="DG33" i="31"/>
  <c r="DE33" i="31"/>
  <c r="DM33" i="31" s="1"/>
  <c r="CK33" i="31"/>
  <c r="CJ33" i="31"/>
  <c r="CE33" i="31"/>
  <c r="CD33" i="31"/>
  <c r="CC33" i="31"/>
  <c r="CB33" i="31"/>
  <c r="AI33" i="31"/>
  <c r="AJ33" i="31" s="1"/>
  <c r="AK33" i="31" s="1"/>
  <c r="AO33" i="31" s="1"/>
  <c r="H33" i="31"/>
  <c r="E33" i="31"/>
  <c r="DU32" i="31"/>
  <c r="DG32" i="31"/>
  <c r="DE32" i="31"/>
  <c r="DM32" i="31" s="1"/>
  <c r="DN32" i="31" s="1"/>
  <c r="CK32" i="31"/>
  <c r="CJ32" i="31"/>
  <c r="CE32" i="31"/>
  <c r="CD32" i="31"/>
  <c r="CC32" i="31"/>
  <c r="CB32" i="31"/>
  <c r="AI32" i="31"/>
  <c r="AJ32" i="31" s="1"/>
  <c r="AK32" i="31" s="1"/>
  <c r="AO32" i="31" s="1"/>
  <c r="H32" i="31"/>
  <c r="E32" i="31"/>
  <c r="DG31" i="31"/>
  <c r="DE31" i="31"/>
  <c r="DM31" i="31" s="1"/>
  <c r="CK31" i="31"/>
  <c r="CJ31" i="31"/>
  <c r="CE31" i="31"/>
  <c r="CD31" i="31"/>
  <c r="CC31" i="31"/>
  <c r="CB31" i="31"/>
  <c r="AI31" i="31"/>
  <c r="AJ31" i="31" s="1"/>
  <c r="AK31" i="31" s="1"/>
  <c r="AO31" i="31" s="1"/>
  <c r="H31" i="31"/>
  <c r="E31" i="31"/>
  <c r="DG30" i="31"/>
  <c r="DE30" i="31"/>
  <c r="DM30" i="31" s="1"/>
  <c r="DN30" i="31" s="1"/>
  <c r="CK30" i="31"/>
  <c r="CJ30" i="31"/>
  <c r="CE30" i="31"/>
  <c r="CD30" i="31"/>
  <c r="CC30" i="31"/>
  <c r="CB30" i="31"/>
  <c r="AI30" i="31"/>
  <c r="AJ30" i="31" s="1"/>
  <c r="AK30" i="31" s="1"/>
  <c r="AO30" i="31" s="1"/>
  <c r="H30" i="31"/>
  <c r="E30" i="31"/>
  <c r="DG29" i="31"/>
  <c r="DE29" i="31"/>
  <c r="DM29" i="31" s="1"/>
  <c r="DN29" i="31" s="1"/>
  <c r="CK29" i="31"/>
  <c r="CJ29" i="31"/>
  <c r="CE29" i="31"/>
  <c r="CD29" i="31"/>
  <c r="CC29" i="31"/>
  <c r="CB29" i="31"/>
  <c r="AI29" i="31"/>
  <c r="AJ29" i="31" s="1"/>
  <c r="AK29" i="31" s="1"/>
  <c r="AO29" i="31" s="1"/>
  <c r="H29" i="31"/>
  <c r="E29" i="31"/>
  <c r="DG28" i="31"/>
  <c r="DE28" i="31"/>
  <c r="DM28" i="31" s="1"/>
  <c r="DN28" i="31" s="1"/>
  <c r="CK28" i="31"/>
  <c r="CJ28" i="31"/>
  <c r="CE28" i="31"/>
  <c r="CD28" i="31"/>
  <c r="CC28" i="31"/>
  <c r="CB28" i="31"/>
  <c r="AI28" i="31"/>
  <c r="AJ28" i="31" s="1"/>
  <c r="AK28" i="31" s="1"/>
  <c r="AO28" i="31" s="1"/>
  <c r="H28" i="31"/>
  <c r="E28" i="31"/>
  <c r="DG27" i="31"/>
  <c r="DE27" i="31"/>
  <c r="DM27" i="31" s="1"/>
  <c r="DN27" i="31" s="1"/>
  <c r="CK27" i="31"/>
  <c r="CJ27" i="31"/>
  <c r="CE27" i="31"/>
  <c r="CD27" i="31"/>
  <c r="CC27" i="31"/>
  <c r="CB27" i="31"/>
  <c r="AI27" i="31"/>
  <c r="AJ27" i="31" s="1"/>
  <c r="AK27" i="31" s="1"/>
  <c r="AO27" i="31" s="1"/>
  <c r="H27" i="31"/>
  <c r="E27" i="31"/>
  <c r="DG26" i="31"/>
  <c r="DE26" i="31"/>
  <c r="DM26" i="31" s="1"/>
  <c r="DN26" i="31" s="1"/>
  <c r="CK26" i="31"/>
  <c r="CJ26" i="31"/>
  <c r="CE26" i="31"/>
  <c r="CD26" i="31"/>
  <c r="CC26" i="31"/>
  <c r="CB26" i="31"/>
  <c r="AI26" i="31"/>
  <c r="AJ26" i="31" s="1"/>
  <c r="AK26" i="31" s="1"/>
  <c r="AO26" i="31" s="1"/>
  <c r="H26" i="31"/>
  <c r="E26" i="31"/>
  <c r="DG25" i="31"/>
  <c r="DE25" i="31"/>
  <c r="DM25" i="31" s="1"/>
  <c r="CK25" i="31"/>
  <c r="CJ25" i="31"/>
  <c r="CE25" i="31"/>
  <c r="CD25" i="31"/>
  <c r="CC25" i="31"/>
  <c r="CB25" i="31"/>
  <c r="AI25" i="31"/>
  <c r="AJ25" i="31" s="1"/>
  <c r="AK25" i="31" s="1"/>
  <c r="AO25" i="31" s="1"/>
  <c r="H25" i="31"/>
  <c r="E25" i="31"/>
  <c r="DM24" i="31"/>
  <c r="DN24" i="31" s="1"/>
  <c r="DG24" i="31"/>
  <c r="DE24" i="31"/>
  <c r="CK24" i="31"/>
  <c r="CJ24" i="31"/>
  <c r="CE24" i="31"/>
  <c r="CD24" i="31"/>
  <c r="CC24" i="31"/>
  <c r="CB24" i="31"/>
  <c r="AI24" i="31"/>
  <c r="AJ24" i="31" s="1"/>
  <c r="AK24" i="31" s="1"/>
  <c r="AO24" i="31" s="1"/>
  <c r="H24" i="31"/>
  <c r="E24" i="31"/>
  <c r="DG23" i="31"/>
  <c r="DE23" i="31"/>
  <c r="DM23" i="31" s="1"/>
  <c r="DN23" i="31" s="1"/>
  <c r="CK23" i="31"/>
  <c r="CJ23" i="31"/>
  <c r="CE23" i="31"/>
  <c r="CD23" i="31"/>
  <c r="CC23" i="31"/>
  <c r="CB23" i="31"/>
  <c r="AI23" i="31"/>
  <c r="AJ23" i="31" s="1"/>
  <c r="AK23" i="31" s="1"/>
  <c r="AO23" i="31" s="1"/>
  <c r="H23" i="31"/>
  <c r="E23" i="31"/>
  <c r="DM22" i="31"/>
  <c r="DG22" i="31"/>
  <c r="DE22" i="31"/>
  <c r="CK22" i="31"/>
  <c r="CJ22" i="31"/>
  <c r="CE22" i="31"/>
  <c r="CD22" i="31"/>
  <c r="CC22" i="31"/>
  <c r="CB22" i="31"/>
  <c r="AI22" i="31"/>
  <c r="AJ22" i="31" s="1"/>
  <c r="AK22" i="31" s="1"/>
  <c r="AO22" i="31" s="1"/>
  <c r="H22" i="31"/>
  <c r="E22" i="31"/>
  <c r="DG21" i="31"/>
  <c r="DE21" i="31"/>
  <c r="DM21" i="31" s="1"/>
  <c r="CK21" i="31"/>
  <c r="CJ21" i="31"/>
  <c r="CE21" i="31"/>
  <c r="CD21" i="31"/>
  <c r="CC21" i="31"/>
  <c r="CB21" i="31"/>
  <c r="AI21" i="31"/>
  <c r="AJ21" i="31" s="1"/>
  <c r="AK21" i="31" s="1"/>
  <c r="AO21" i="31" s="1"/>
  <c r="H21" i="31"/>
  <c r="E21" i="31"/>
  <c r="DG20" i="31"/>
  <c r="DE20" i="31"/>
  <c r="DM20" i="31" s="1"/>
  <c r="DN20" i="31" s="1"/>
  <c r="CK20" i="31"/>
  <c r="CJ20" i="31"/>
  <c r="CE20" i="31"/>
  <c r="CD20" i="31"/>
  <c r="CC20" i="31"/>
  <c r="CB20" i="31"/>
  <c r="AI20" i="31"/>
  <c r="AJ20" i="31" s="1"/>
  <c r="AK20" i="31" s="1"/>
  <c r="AO20" i="31" s="1"/>
  <c r="H20" i="31"/>
  <c r="E20" i="31"/>
  <c r="DG19" i="31"/>
  <c r="DE19" i="31"/>
  <c r="DM19" i="31" s="1"/>
  <c r="DN19" i="31" s="1"/>
  <c r="CK19" i="31"/>
  <c r="CJ19" i="31"/>
  <c r="CE19" i="31"/>
  <c r="CD19" i="31"/>
  <c r="CC19" i="31"/>
  <c r="CB19" i="31"/>
  <c r="AI19" i="31"/>
  <c r="AJ19" i="31" s="1"/>
  <c r="AK19" i="31" s="1"/>
  <c r="AO19" i="31" s="1"/>
  <c r="H19" i="31"/>
  <c r="E19" i="31"/>
  <c r="DM18" i="31"/>
  <c r="DN18" i="31" s="1"/>
  <c r="DG18" i="31"/>
  <c r="DE18" i="31"/>
  <c r="CK18" i="31"/>
  <c r="CJ18" i="31"/>
  <c r="CE18" i="31"/>
  <c r="CD18" i="31"/>
  <c r="CC18" i="31"/>
  <c r="CB18" i="31"/>
  <c r="AI18" i="31"/>
  <c r="AJ18" i="31" s="1"/>
  <c r="AK18" i="31" s="1"/>
  <c r="AO18" i="31" s="1"/>
  <c r="H18" i="31"/>
  <c r="E18" i="31"/>
  <c r="DG17" i="31"/>
  <c r="DE17" i="31"/>
  <c r="DM17" i="31" s="1"/>
  <c r="DN17" i="31" s="1"/>
  <c r="CK17" i="31"/>
  <c r="CJ17" i="31"/>
  <c r="CE17" i="31"/>
  <c r="CD17" i="31"/>
  <c r="CC17" i="31"/>
  <c r="CB17" i="31"/>
  <c r="AI17" i="31"/>
  <c r="AJ17" i="31" s="1"/>
  <c r="AK17" i="31" s="1"/>
  <c r="AO17" i="31" s="1"/>
  <c r="H17" i="31"/>
  <c r="E17" i="31"/>
  <c r="DG16" i="31"/>
  <c r="DE16" i="31"/>
  <c r="DM16" i="31" s="1"/>
  <c r="DN16" i="31" s="1"/>
  <c r="CK16" i="31"/>
  <c r="CJ16" i="31"/>
  <c r="CE16" i="31"/>
  <c r="CD16" i="31"/>
  <c r="CC16" i="31"/>
  <c r="CB16" i="31"/>
  <c r="AI16" i="31"/>
  <c r="AJ16" i="31" s="1"/>
  <c r="AK16" i="31" s="1"/>
  <c r="AO16" i="31" s="1"/>
  <c r="H16" i="31"/>
  <c r="E16" i="31"/>
  <c r="DG15" i="31"/>
  <c r="DE15" i="31"/>
  <c r="DM15" i="31" s="1"/>
  <c r="CK15" i="31"/>
  <c r="CJ15" i="31"/>
  <c r="CE15" i="31"/>
  <c r="CD15" i="31"/>
  <c r="CC15" i="31"/>
  <c r="CB15" i="31"/>
  <c r="AI15" i="31"/>
  <c r="AJ15" i="31" s="1"/>
  <c r="AK15" i="31" s="1"/>
  <c r="AO15" i="31" s="1"/>
  <c r="H15" i="31"/>
  <c r="E15" i="31"/>
  <c r="DM14" i="31"/>
  <c r="DG14" i="31"/>
  <c r="DE14" i="31"/>
  <c r="CK14" i="31"/>
  <c r="CJ14" i="31"/>
  <c r="CE14" i="31"/>
  <c r="CD14" i="31"/>
  <c r="CC14" i="31"/>
  <c r="CB14" i="31"/>
  <c r="AI14" i="31"/>
  <c r="AJ14" i="31" s="1"/>
  <c r="AK14" i="31" s="1"/>
  <c r="AO14" i="31" s="1"/>
  <c r="H14" i="31"/>
  <c r="E14" i="31"/>
  <c r="DG13" i="31"/>
  <c r="DE13" i="31"/>
  <c r="DM13" i="31" s="1"/>
  <c r="CK13" i="31"/>
  <c r="CJ13" i="31"/>
  <c r="CE13" i="31"/>
  <c r="CD13" i="31"/>
  <c r="CC13" i="31"/>
  <c r="CB13" i="31"/>
  <c r="AI13" i="31"/>
  <c r="AJ13" i="31" s="1"/>
  <c r="AK13" i="31" s="1"/>
  <c r="AO13" i="31" s="1"/>
  <c r="H13" i="31"/>
  <c r="E13" i="31"/>
  <c r="DG12" i="31"/>
  <c r="DE12" i="31"/>
  <c r="DM12" i="31" s="1"/>
  <c r="CK12" i="31"/>
  <c r="CJ12" i="31"/>
  <c r="CE12" i="31"/>
  <c r="CD12" i="31"/>
  <c r="CC12" i="31"/>
  <c r="CB12" i="31"/>
  <c r="AI12" i="31"/>
  <c r="H12" i="31"/>
  <c r="E12" i="31"/>
  <c r="E36" i="31" s="1"/>
  <c r="DB36" i="30"/>
  <c r="AP36" i="30"/>
  <c r="AD36" i="30"/>
  <c r="Y36" i="30"/>
  <c r="I36" i="30"/>
  <c r="G36" i="30"/>
  <c r="F36" i="30"/>
  <c r="D36" i="30"/>
  <c r="DG35" i="30"/>
  <c r="DE35" i="30"/>
  <c r="DM35" i="30" s="1"/>
  <c r="CK35" i="30"/>
  <c r="CJ35" i="30"/>
  <c r="CE35" i="30"/>
  <c r="CD35" i="30"/>
  <c r="CC35" i="30"/>
  <c r="CB35" i="30"/>
  <c r="AI35" i="30"/>
  <c r="H35" i="30"/>
  <c r="E35" i="30"/>
  <c r="DG34" i="30"/>
  <c r="DE34" i="30"/>
  <c r="DM34" i="30" s="1"/>
  <c r="CK34" i="30"/>
  <c r="CJ34" i="30"/>
  <c r="CE34" i="30"/>
  <c r="CD34" i="30"/>
  <c r="CC34" i="30"/>
  <c r="CB34" i="30"/>
  <c r="AI34" i="30"/>
  <c r="H34" i="30"/>
  <c r="E34" i="30"/>
  <c r="DG33" i="30"/>
  <c r="DE33" i="30"/>
  <c r="DM33" i="30" s="1"/>
  <c r="CK33" i="30"/>
  <c r="CJ33" i="30"/>
  <c r="CE33" i="30"/>
  <c r="CD33" i="30"/>
  <c r="CC33" i="30"/>
  <c r="CB33" i="30"/>
  <c r="AI33" i="30"/>
  <c r="H33" i="30"/>
  <c r="E33" i="30"/>
  <c r="DU32" i="30"/>
  <c r="DG32" i="30"/>
  <c r="DE32" i="30"/>
  <c r="DM32" i="30" s="1"/>
  <c r="CK32" i="30"/>
  <c r="CJ32" i="30"/>
  <c r="CE32" i="30"/>
  <c r="CD32" i="30"/>
  <c r="CC32" i="30"/>
  <c r="CB32" i="30"/>
  <c r="AI32" i="30"/>
  <c r="H32" i="30"/>
  <c r="E32" i="30"/>
  <c r="DG31" i="30"/>
  <c r="DE31" i="30"/>
  <c r="DM31" i="30" s="1"/>
  <c r="CK31" i="30"/>
  <c r="CJ31" i="30"/>
  <c r="CE31" i="30"/>
  <c r="CD31" i="30"/>
  <c r="CC31" i="30"/>
  <c r="CB31" i="30"/>
  <c r="AI31" i="30"/>
  <c r="H31" i="30"/>
  <c r="E31" i="30"/>
  <c r="DG30" i="30"/>
  <c r="DE30" i="30"/>
  <c r="DM30" i="30" s="1"/>
  <c r="CK30" i="30"/>
  <c r="CJ30" i="30"/>
  <c r="CE30" i="30"/>
  <c r="CD30" i="30"/>
  <c r="CC30" i="30"/>
  <c r="CB30" i="30"/>
  <c r="AI30" i="30"/>
  <c r="H30" i="30"/>
  <c r="E30" i="30"/>
  <c r="DG29" i="30"/>
  <c r="DE29" i="30"/>
  <c r="DM29" i="30" s="1"/>
  <c r="CK29" i="30"/>
  <c r="CJ29" i="30"/>
  <c r="CE29" i="30"/>
  <c r="CD29" i="30"/>
  <c r="CC29" i="30"/>
  <c r="CB29" i="30"/>
  <c r="AI29" i="30"/>
  <c r="H29" i="30"/>
  <c r="E29" i="30"/>
  <c r="DG28" i="30"/>
  <c r="DE28" i="30"/>
  <c r="DM28" i="30" s="1"/>
  <c r="CK28" i="30"/>
  <c r="CJ28" i="30"/>
  <c r="CE28" i="30"/>
  <c r="CD28" i="30"/>
  <c r="CC28" i="30"/>
  <c r="CB28" i="30"/>
  <c r="AI28" i="30"/>
  <c r="H28" i="30"/>
  <c r="E28" i="30"/>
  <c r="DG27" i="30"/>
  <c r="DE27" i="30"/>
  <c r="DM27" i="30" s="1"/>
  <c r="CK27" i="30"/>
  <c r="CJ27" i="30"/>
  <c r="CE27" i="30"/>
  <c r="CD27" i="30"/>
  <c r="CC27" i="30"/>
  <c r="CB27" i="30"/>
  <c r="AI27" i="30"/>
  <c r="H27" i="30"/>
  <c r="E27" i="30"/>
  <c r="DG26" i="30"/>
  <c r="DE26" i="30"/>
  <c r="DM26" i="30" s="1"/>
  <c r="CK26" i="30"/>
  <c r="CJ26" i="30"/>
  <c r="CE26" i="30"/>
  <c r="CD26" i="30"/>
  <c r="CC26" i="30"/>
  <c r="CB26" i="30"/>
  <c r="AI26" i="30"/>
  <c r="H26" i="30"/>
  <c r="E26" i="30"/>
  <c r="DG25" i="30"/>
  <c r="DE25" i="30"/>
  <c r="DM25" i="30" s="1"/>
  <c r="CK25" i="30"/>
  <c r="CJ25" i="30"/>
  <c r="CE25" i="30"/>
  <c r="CD25" i="30"/>
  <c r="CC25" i="30"/>
  <c r="CB25" i="30"/>
  <c r="AI25" i="30"/>
  <c r="H25" i="30"/>
  <c r="E25" i="30"/>
  <c r="DG24" i="30"/>
  <c r="DE24" i="30"/>
  <c r="DM24" i="30" s="1"/>
  <c r="CK24" i="30"/>
  <c r="CJ24" i="30"/>
  <c r="CE24" i="30"/>
  <c r="CD24" i="30"/>
  <c r="CC24" i="30"/>
  <c r="CB24" i="30"/>
  <c r="AI24" i="30"/>
  <c r="H24" i="30"/>
  <c r="E24" i="30"/>
  <c r="DG23" i="30"/>
  <c r="DE23" i="30"/>
  <c r="DM23" i="30" s="1"/>
  <c r="CK23" i="30"/>
  <c r="CJ23" i="30"/>
  <c r="CE23" i="30"/>
  <c r="CD23" i="30"/>
  <c r="CC23" i="30"/>
  <c r="CB23" i="30"/>
  <c r="AI23" i="30"/>
  <c r="H23" i="30"/>
  <c r="E23" i="30"/>
  <c r="DG22" i="30"/>
  <c r="DE22" i="30"/>
  <c r="DM22" i="30" s="1"/>
  <c r="CK22" i="30"/>
  <c r="CJ22" i="30"/>
  <c r="CE22" i="30"/>
  <c r="CD22" i="30"/>
  <c r="CC22" i="30"/>
  <c r="CB22" i="30"/>
  <c r="AI22" i="30"/>
  <c r="H22" i="30"/>
  <c r="E22" i="30"/>
  <c r="DG21" i="30"/>
  <c r="DE21" i="30"/>
  <c r="DM21" i="30" s="1"/>
  <c r="CK21" i="30"/>
  <c r="CJ21" i="30"/>
  <c r="CE21" i="30"/>
  <c r="CD21" i="30"/>
  <c r="CC21" i="30"/>
  <c r="CB21" i="30"/>
  <c r="AI21" i="30"/>
  <c r="H21" i="30"/>
  <c r="E21" i="30"/>
  <c r="DG20" i="30"/>
  <c r="DE20" i="30"/>
  <c r="DM20" i="30" s="1"/>
  <c r="CK20" i="30"/>
  <c r="CJ20" i="30"/>
  <c r="CE20" i="30"/>
  <c r="CD20" i="30"/>
  <c r="CC20" i="30"/>
  <c r="CB20" i="30"/>
  <c r="AI20" i="30"/>
  <c r="H20" i="30"/>
  <c r="E20" i="30"/>
  <c r="DG19" i="30"/>
  <c r="DE19" i="30"/>
  <c r="DM19" i="30" s="1"/>
  <c r="CK19" i="30"/>
  <c r="CJ19" i="30"/>
  <c r="CE19" i="30"/>
  <c r="CD19" i="30"/>
  <c r="CC19" i="30"/>
  <c r="CB19" i="30"/>
  <c r="AI19" i="30"/>
  <c r="H19" i="30"/>
  <c r="E19" i="30"/>
  <c r="DG18" i="30"/>
  <c r="DE18" i="30"/>
  <c r="DM18" i="30" s="1"/>
  <c r="CK18" i="30"/>
  <c r="CJ18" i="30"/>
  <c r="CE18" i="30"/>
  <c r="CD18" i="30"/>
  <c r="CC18" i="30"/>
  <c r="CB18" i="30"/>
  <c r="AI18" i="30"/>
  <c r="H18" i="30"/>
  <c r="E18" i="30"/>
  <c r="DG17" i="30"/>
  <c r="DE17" i="30"/>
  <c r="DM17" i="30" s="1"/>
  <c r="CK17" i="30"/>
  <c r="CJ17" i="30"/>
  <c r="CE17" i="30"/>
  <c r="CD17" i="30"/>
  <c r="CC17" i="30"/>
  <c r="CB17" i="30"/>
  <c r="AI17" i="30"/>
  <c r="H17" i="30"/>
  <c r="E17" i="30"/>
  <c r="DG16" i="30"/>
  <c r="DE16" i="30"/>
  <c r="DM16" i="30" s="1"/>
  <c r="CK16" i="30"/>
  <c r="CJ16" i="30"/>
  <c r="CE16" i="30"/>
  <c r="CD16" i="30"/>
  <c r="CC16" i="30"/>
  <c r="CB16" i="30"/>
  <c r="AI16" i="30"/>
  <c r="H16" i="30"/>
  <c r="E16" i="30"/>
  <c r="DG15" i="30"/>
  <c r="DE15" i="30"/>
  <c r="DM15" i="30" s="1"/>
  <c r="CK15" i="30"/>
  <c r="CJ15" i="30"/>
  <c r="CE15" i="30"/>
  <c r="CD15" i="30"/>
  <c r="CC15" i="30"/>
  <c r="CB15" i="30"/>
  <c r="AI15" i="30"/>
  <c r="H15" i="30"/>
  <c r="E15" i="30"/>
  <c r="DG14" i="30"/>
  <c r="DE14" i="30"/>
  <c r="DM14" i="30" s="1"/>
  <c r="CK14" i="30"/>
  <c r="CJ14" i="30"/>
  <c r="CE14" i="30"/>
  <c r="CD14" i="30"/>
  <c r="CC14" i="30"/>
  <c r="CB14" i="30"/>
  <c r="AI14" i="30"/>
  <c r="H14" i="30"/>
  <c r="E14" i="30"/>
  <c r="DG13" i="30"/>
  <c r="DE13" i="30"/>
  <c r="DM13" i="30" s="1"/>
  <c r="CK13" i="30"/>
  <c r="CJ13" i="30"/>
  <c r="CE13" i="30"/>
  <c r="CD13" i="30"/>
  <c r="CC13" i="30"/>
  <c r="CB13" i="30"/>
  <c r="AI13" i="30"/>
  <c r="H13" i="30"/>
  <c r="E13" i="30"/>
  <c r="DG12" i="30"/>
  <c r="DE12" i="30"/>
  <c r="CK12" i="30"/>
  <c r="CJ12" i="30"/>
  <c r="CE12" i="30"/>
  <c r="CD12" i="30"/>
  <c r="CC12" i="30"/>
  <c r="CB12" i="30"/>
  <c r="AI12" i="30"/>
  <c r="H12" i="30"/>
  <c r="E12" i="30"/>
  <c r="DB36" i="29"/>
  <c r="AP36" i="29"/>
  <c r="AD36" i="29"/>
  <c r="Y36" i="29"/>
  <c r="I36" i="29"/>
  <c r="G36" i="29"/>
  <c r="F36" i="29"/>
  <c r="D36" i="29"/>
  <c r="DG35" i="29"/>
  <c r="DE35" i="29"/>
  <c r="DM35" i="29" s="1"/>
  <c r="CK35" i="29"/>
  <c r="CJ35" i="29"/>
  <c r="CE35" i="29"/>
  <c r="CD35" i="29"/>
  <c r="CC35" i="29"/>
  <c r="CB35" i="29"/>
  <c r="AI35" i="29"/>
  <c r="H35" i="29"/>
  <c r="E35" i="29"/>
  <c r="DG34" i="29"/>
  <c r="DE34" i="29"/>
  <c r="DM34" i="29" s="1"/>
  <c r="CK34" i="29"/>
  <c r="CJ34" i="29"/>
  <c r="CE34" i="29"/>
  <c r="CD34" i="29"/>
  <c r="CC34" i="29"/>
  <c r="CB34" i="29"/>
  <c r="AI34" i="29"/>
  <c r="H34" i="29"/>
  <c r="E34" i="29"/>
  <c r="DG33" i="29"/>
  <c r="DE33" i="29"/>
  <c r="DM33" i="29" s="1"/>
  <c r="CK33" i="29"/>
  <c r="CJ33" i="29"/>
  <c r="CE33" i="29"/>
  <c r="CD33" i="29"/>
  <c r="CC33" i="29"/>
  <c r="CB33" i="29"/>
  <c r="AI33" i="29"/>
  <c r="H33" i="29"/>
  <c r="E33" i="29"/>
  <c r="DU32" i="29"/>
  <c r="DG32" i="29"/>
  <c r="DE32" i="29"/>
  <c r="DM32" i="29" s="1"/>
  <c r="CK32" i="29"/>
  <c r="CJ32" i="29"/>
  <c r="CE32" i="29"/>
  <c r="CD32" i="29"/>
  <c r="CC32" i="29"/>
  <c r="CB32" i="29"/>
  <c r="AI32" i="29"/>
  <c r="H32" i="29"/>
  <c r="E32" i="29"/>
  <c r="DG31" i="29"/>
  <c r="DE31" i="29"/>
  <c r="DM31" i="29" s="1"/>
  <c r="CK31" i="29"/>
  <c r="CJ31" i="29"/>
  <c r="CE31" i="29"/>
  <c r="CD31" i="29"/>
  <c r="CC31" i="29"/>
  <c r="CB31" i="29"/>
  <c r="AI31" i="29"/>
  <c r="H31" i="29"/>
  <c r="E31" i="29"/>
  <c r="DG30" i="29"/>
  <c r="DE30" i="29"/>
  <c r="DM30" i="29" s="1"/>
  <c r="CK30" i="29"/>
  <c r="CJ30" i="29"/>
  <c r="CE30" i="29"/>
  <c r="CD30" i="29"/>
  <c r="CC30" i="29"/>
  <c r="CB30" i="29"/>
  <c r="AI30" i="29"/>
  <c r="H30" i="29"/>
  <c r="E30" i="29"/>
  <c r="DG29" i="29"/>
  <c r="DE29" i="29"/>
  <c r="DM29" i="29" s="1"/>
  <c r="CK29" i="29"/>
  <c r="CJ29" i="29"/>
  <c r="CE29" i="29"/>
  <c r="CD29" i="29"/>
  <c r="CC29" i="29"/>
  <c r="CB29" i="29"/>
  <c r="AI29" i="29"/>
  <c r="H29" i="29"/>
  <c r="E29" i="29"/>
  <c r="DG28" i="29"/>
  <c r="DE28" i="29"/>
  <c r="DM28" i="29" s="1"/>
  <c r="CK28" i="29"/>
  <c r="CJ28" i="29"/>
  <c r="CE28" i="29"/>
  <c r="CD28" i="29"/>
  <c r="CC28" i="29"/>
  <c r="CB28" i="29"/>
  <c r="AI28" i="29"/>
  <c r="H28" i="29"/>
  <c r="E28" i="29"/>
  <c r="DG27" i="29"/>
  <c r="DE27" i="29"/>
  <c r="DM27" i="29" s="1"/>
  <c r="CK27" i="29"/>
  <c r="CJ27" i="29"/>
  <c r="CE27" i="29"/>
  <c r="CD27" i="29"/>
  <c r="CC27" i="29"/>
  <c r="CB27" i="29"/>
  <c r="AI27" i="29"/>
  <c r="H27" i="29"/>
  <c r="E27" i="29"/>
  <c r="DG26" i="29"/>
  <c r="DE26" i="29"/>
  <c r="DM26" i="29" s="1"/>
  <c r="CK26" i="29"/>
  <c r="CJ26" i="29"/>
  <c r="CE26" i="29"/>
  <c r="CD26" i="29"/>
  <c r="CC26" i="29"/>
  <c r="CB26" i="29"/>
  <c r="AI26" i="29"/>
  <c r="H26" i="29"/>
  <c r="E26" i="29"/>
  <c r="DG25" i="29"/>
  <c r="DE25" i="29"/>
  <c r="DM25" i="29" s="1"/>
  <c r="CK25" i="29"/>
  <c r="CJ25" i="29"/>
  <c r="CE25" i="29"/>
  <c r="CD25" i="29"/>
  <c r="CC25" i="29"/>
  <c r="CB25" i="29"/>
  <c r="AI25" i="29"/>
  <c r="H25" i="29"/>
  <c r="E25" i="29"/>
  <c r="DG24" i="29"/>
  <c r="DE24" i="29"/>
  <c r="DM24" i="29" s="1"/>
  <c r="CK24" i="29"/>
  <c r="CJ24" i="29"/>
  <c r="CE24" i="29"/>
  <c r="CD24" i="29"/>
  <c r="CC24" i="29"/>
  <c r="CB24" i="29"/>
  <c r="AI24" i="29"/>
  <c r="H24" i="29"/>
  <c r="E24" i="29"/>
  <c r="DG23" i="29"/>
  <c r="DE23" i="29"/>
  <c r="DM23" i="29" s="1"/>
  <c r="CK23" i="29"/>
  <c r="CJ23" i="29"/>
  <c r="CE23" i="29"/>
  <c r="CD23" i="29"/>
  <c r="CC23" i="29"/>
  <c r="CB23" i="29"/>
  <c r="AI23" i="29"/>
  <c r="H23" i="29"/>
  <c r="E23" i="29"/>
  <c r="DG22" i="29"/>
  <c r="DE22" i="29"/>
  <c r="DM22" i="29" s="1"/>
  <c r="CK22" i="29"/>
  <c r="CJ22" i="29"/>
  <c r="CE22" i="29"/>
  <c r="CD22" i="29"/>
  <c r="CC22" i="29"/>
  <c r="CB22" i="29"/>
  <c r="AI22" i="29"/>
  <c r="H22" i="29"/>
  <c r="E22" i="29"/>
  <c r="DG21" i="29"/>
  <c r="DE21" i="29"/>
  <c r="DM21" i="29" s="1"/>
  <c r="CK21" i="29"/>
  <c r="CJ21" i="29"/>
  <c r="CE21" i="29"/>
  <c r="CD21" i="29"/>
  <c r="CC21" i="29"/>
  <c r="CB21" i="29"/>
  <c r="AI21" i="29"/>
  <c r="H21" i="29"/>
  <c r="E21" i="29"/>
  <c r="DG20" i="29"/>
  <c r="DE20" i="29"/>
  <c r="DM20" i="29" s="1"/>
  <c r="CK20" i="29"/>
  <c r="CJ20" i="29"/>
  <c r="CE20" i="29"/>
  <c r="CD20" i="29"/>
  <c r="CC20" i="29"/>
  <c r="CB20" i="29"/>
  <c r="AI20" i="29"/>
  <c r="H20" i="29"/>
  <c r="E20" i="29"/>
  <c r="DG19" i="29"/>
  <c r="DE19" i="29"/>
  <c r="DM19" i="29" s="1"/>
  <c r="CK19" i="29"/>
  <c r="CJ19" i="29"/>
  <c r="CE19" i="29"/>
  <c r="CD19" i="29"/>
  <c r="CC19" i="29"/>
  <c r="CB19" i="29"/>
  <c r="AI19" i="29"/>
  <c r="H19" i="29"/>
  <c r="E19" i="29"/>
  <c r="DG18" i="29"/>
  <c r="DE18" i="29"/>
  <c r="DM18" i="29" s="1"/>
  <c r="CK18" i="29"/>
  <c r="CJ18" i="29"/>
  <c r="CE18" i="29"/>
  <c r="CD18" i="29"/>
  <c r="CC18" i="29"/>
  <c r="CB18" i="29"/>
  <c r="AI18" i="29"/>
  <c r="H18" i="29"/>
  <c r="E18" i="29"/>
  <c r="DG17" i="29"/>
  <c r="DE17" i="29"/>
  <c r="DM17" i="29" s="1"/>
  <c r="CK17" i="29"/>
  <c r="CJ17" i="29"/>
  <c r="CE17" i="29"/>
  <c r="CD17" i="29"/>
  <c r="CC17" i="29"/>
  <c r="CB17" i="29"/>
  <c r="AI17" i="29"/>
  <c r="H17" i="29"/>
  <c r="E17" i="29"/>
  <c r="DG16" i="29"/>
  <c r="DE16" i="29"/>
  <c r="DM16" i="29" s="1"/>
  <c r="CK16" i="29"/>
  <c r="CJ16" i="29"/>
  <c r="CE16" i="29"/>
  <c r="CD16" i="29"/>
  <c r="CC16" i="29"/>
  <c r="CB16" i="29"/>
  <c r="AI16" i="29"/>
  <c r="H16" i="29"/>
  <c r="E16" i="29"/>
  <c r="DG15" i="29"/>
  <c r="DE15" i="29"/>
  <c r="DM15" i="29" s="1"/>
  <c r="CK15" i="29"/>
  <c r="CJ15" i="29"/>
  <c r="CE15" i="29"/>
  <c r="CD15" i="29"/>
  <c r="CC15" i="29"/>
  <c r="CB15" i="29"/>
  <c r="AI15" i="29"/>
  <c r="H15" i="29"/>
  <c r="E15" i="29"/>
  <c r="DG14" i="29"/>
  <c r="DE14" i="29"/>
  <c r="DM14" i="29" s="1"/>
  <c r="CK14" i="29"/>
  <c r="CJ14" i="29"/>
  <c r="CE14" i="29"/>
  <c r="CD14" i="29"/>
  <c r="CC14" i="29"/>
  <c r="CB14" i="29"/>
  <c r="AI14" i="29"/>
  <c r="H14" i="29"/>
  <c r="E14" i="29"/>
  <c r="DG13" i="29"/>
  <c r="DE13" i="29"/>
  <c r="DM13" i="29" s="1"/>
  <c r="CK13" i="29"/>
  <c r="CJ13" i="29"/>
  <c r="CE13" i="29"/>
  <c r="CD13" i="29"/>
  <c r="CC13" i="29"/>
  <c r="CB13" i="29"/>
  <c r="AI13" i="29"/>
  <c r="H13" i="29"/>
  <c r="E13" i="29"/>
  <c r="DG12" i="29"/>
  <c r="DE12" i="29"/>
  <c r="CK12" i="29"/>
  <c r="CJ12" i="29"/>
  <c r="CE12" i="29"/>
  <c r="CD12" i="29"/>
  <c r="CC12" i="29"/>
  <c r="CB12" i="29"/>
  <c r="AI12" i="29"/>
  <c r="H12" i="29"/>
  <c r="E12" i="29"/>
  <c r="DB36" i="28"/>
  <c r="AP36" i="28"/>
  <c r="AD36" i="28"/>
  <c r="Y36" i="28"/>
  <c r="I36" i="28"/>
  <c r="G36" i="28"/>
  <c r="F36" i="28"/>
  <c r="D36" i="28"/>
  <c r="DG35" i="28"/>
  <c r="DE35" i="28"/>
  <c r="DM35" i="28" s="1"/>
  <c r="CK35" i="28"/>
  <c r="CJ35" i="28"/>
  <c r="CE35" i="28"/>
  <c r="CD35" i="28"/>
  <c r="CC35" i="28"/>
  <c r="CB35" i="28"/>
  <c r="AI35" i="28"/>
  <c r="H35" i="28"/>
  <c r="E35" i="28"/>
  <c r="DG34" i="28"/>
  <c r="DE34" i="28"/>
  <c r="DM34" i="28" s="1"/>
  <c r="CK34" i="28"/>
  <c r="CJ34" i="28"/>
  <c r="CE34" i="28"/>
  <c r="CD34" i="28"/>
  <c r="CC34" i="28"/>
  <c r="CB34" i="28"/>
  <c r="AI34" i="28"/>
  <c r="H34" i="28"/>
  <c r="E34" i="28"/>
  <c r="DG33" i="28"/>
  <c r="DE33" i="28"/>
  <c r="DM33" i="28" s="1"/>
  <c r="CK33" i="28"/>
  <c r="CJ33" i="28"/>
  <c r="CE33" i="28"/>
  <c r="CD33" i="28"/>
  <c r="CC33" i="28"/>
  <c r="CB33" i="28"/>
  <c r="AI33" i="28"/>
  <c r="H33" i="28"/>
  <c r="E33" i="28"/>
  <c r="DU32" i="28"/>
  <c r="DG32" i="28"/>
  <c r="DE32" i="28"/>
  <c r="DM32" i="28" s="1"/>
  <c r="CK32" i="28"/>
  <c r="CJ32" i="28"/>
  <c r="CE32" i="28"/>
  <c r="CD32" i="28"/>
  <c r="CC32" i="28"/>
  <c r="CB32" i="28"/>
  <c r="AI32" i="28"/>
  <c r="H32" i="28"/>
  <c r="E32" i="28"/>
  <c r="DG31" i="28"/>
  <c r="DE31" i="28"/>
  <c r="DM31" i="28" s="1"/>
  <c r="CK31" i="28"/>
  <c r="CJ31" i="28"/>
  <c r="CE31" i="28"/>
  <c r="CD31" i="28"/>
  <c r="CC31" i="28"/>
  <c r="CB31" i="28"/>
  <c r="AI31" i="28"/>
  <c r="H31" i="28"/>
  <c r="E31" i="28"/>
  <c r="DG30" i="28"/>
  <c r="DE30" i="28"/>
  <c r="DM30" i="28" s="1"/>
  <c r="CK30" i="28"/>
  <c r="CJ30" i="28"/>
  <c r="CE30" i="28"/>
  <c r="CD30" i="28"/>
  <c r="CC30" i="28"/>
  <c r="CB30" i="28"/>
  <c r="AI30" i="28"/>
  <c r="H30" i="28"/>
  <c r="E30" i="28"/>
  <c r="DG29" i="28"/>
  <c r="DE29" i="28"/>
  <c r="DM29" i="28" s="1"/>
  <c r="CK29" i="28"/>
  <c r="CJ29" i="28"/>
  <c r="CE29" i="28"/>
  <c r="CD29" i="28"/>
  <c r="CC29" i="28"/>
  <c r="CB29" i="28"/>
  <c r="AI29" i="28"/>
  <c r="H29" i="28"/>
  <c r="E29" i="28"/>
  <c r="DG28" i="28"/>
  <c r="DE28" i="28"/>
  <c r="DM28" i="28" s="1"/>
  <c r="CK28" i="28"/>
  <c r="CJ28" i="28"/>
  <c r="CE28" i="28"/>
  <c r="CD28" i="28"/>
  <c r="CC28" i="28"/>
  <c r="CB28" i="28"/>
  <c r="AI28" i="28"/>
  <c r="H28" i="28"/>
  <c r="E28" i="28"/>
  <c r="DG27" i="28"/>
  <c r="DE27" i="28"/>
  <c r="DM27" i="28" s="1"/>
  <c r="CK27" i="28"/>
  <c r="CJ27" i="28"/>
  <c r="CE27" i="28"/>
  <c r="CD27" i="28"/>
  <c r="CC27" i="28"/>
  <c r="CB27" i="28"/>
  <c r="AI27" i="28"/>
  <c r="H27" i="28"/>
  <c r="E27" i="28"/>
  <c r="DG26" i="28"/>
  <c r="DE26" i="28"/>
  <c r="DM26" i="28" s="1"/>
  <c r="CK26" i="28"/>
  <c r="CJ26" i="28"/>
  <c r="CE26" i="28"/>
  <c r="CD26" i="28"/>
  <c r="CC26" i="28"/>
  <c r="CB26" i="28"/>
  <c r="AI26" i="28"/>
  <c r="H26" i="28"/>
  <c r="E26" i="28"/>
  <c r="DG25" i="28"/>
  <c r="DE25" i="28"/>
  <c r="DM25" i="28" s="1"/>
  <c r="CK25" i="28"/>
  <c r="CJ25" i="28"/>
  <c r="CE25" i="28"/>
  <c r="CD25" i="28"/>
  <c r="CC25" i="28"/>
  <c r="CB25" i="28"/>
  <c r="AI25" i="28"/>
  <c r="H25" i="28"/>
  <c r="E25" i="28"/>
  <c r="DG24" i="28"/>
  <c r="DE24" i="28"/>
  <c r="DM24" i="28" s="1"/>
  <c r="CK24" i="28"/>
  <c r="CJ24" i="28"/>
  <c r="CE24" i="28"/>
  <c r="CD24" i="28"/>
  <c r="CC24" i="28"/>
  <c r="CB24" i="28"/>
  <c r="AI24" i="28"/>
  <c r="H24" i="28"/>
  <c r="E24" i="28"/>
  <c r="DG23" i="28"/>
  <c r="DE23" i="28"/>
  <c r="DM23" i="28" s="1"/>
  <c r="CK23" i="28"/>
  <c r="CJ23" i="28"/>
  <c r="CE23" i="28"/>
  <c r="CD23" i="28"/>
  <c r="CC23" i="28"/>
  <c r="CB23" i="28"/>
  <c r="AI23" i="28"/>
  <c r="H23" i="28"/>
  <c r="E23" i="28"/>
  <c r="DG22" i="28"/>
  <c r="DE22" i="28"/>
  <c r="DM22" i="28" s="1"/>
  <c r="CK22" i="28"/>
  <c r="CJ22" i="28"/>
  <c r="CE22" i="28"/>
  <c r="CD22" i="28"/>
  <c r="CC22" i="28"/>
  <c r="CB22" i="28"/>
  <c r="AI22" i="28"/>
  <c r="H22" i="28"/>
  <c r="E22" i="28"/>
  <c r="DG21" i="28"/>
  <c r="DE21" i="28"/>
  <c r="DM21" i="28" s="1"/>
  <c r="CK21" i="28"/>
  <c r="CJ21" i="28"/>
  <c r="CE21" i="28"/>
  <c r="CD21" i="28"/>
  <c r="CC21" i="28"/>
  <c r="CB21" i="28"/>
  <c r="AI21" i="28"/>
  <c r="H21" i="28"/>
  <c r="E21" i="28"/>
  <c r="DG20" i="28"/>
  <c r="DE20" i="28"/>
  <c r="DM20" i="28" s="1"/>
  <c r="CK20" i="28"/>
  <c r="CJ20" i="28"/>
  <c r="CE20" i="28"/>
  <c r="CD20" i="28"/>
  <c r="CC20" i="28"/>
  <c r="CB20" i="28"/>
  <c r="AI20" i="28"/>
  <c r="H20" i="28"/>
  <c r="E20" i="28"/>
  <c r="DG19" i="28"/>
  <c r="DE19" i="28"/>
  <c r="DM19" i="28" s="1"/>
  <c r="CK19" i="28"/>
  <c r="CJ19" i="28"/>
  <c r="CE19" i="28"/>
  <c r="CD19" i="28"/>
  <c r="CC19" i="28"/>
  <c r="CB19" i="28"/>
  <c r="AI19" i="28"/>
  <c r="H19" i="28"/>
  <c r="E19" i="28"/>
  <c r="DG18" i="28"/>
  <c r="DE18" i="28"/>
  <c r="DM18" i="28" s="1"/>
  <c r="CK18" i="28"/>
  <c r="CJ18" i="28"/>
  <c r="CE18" i="28"/>
  <c r="CD18" i="28"/>
  <c r="CC18" i="28"/>
  <c r="CB18" i="28"/>
  <c r="AI18" i="28"/>
  <c r="H18" i="28"/>
  <c r="E18" i="28"/>
  <c r="DG17" i="28"/>
  <c r="DE17" i="28"/>
  <c r="DM17" i="28" s="1"/>
  <c r="CK17" i="28"/>
  <c r="CJ17" i="28"/>
  <c r="CE17" i="28"/>
  <c r="CD17" i="28"/>
  <c r="CC17" i="28"/>
  <c r="CB17" i="28"/>
  <c r="AI17" i="28"/>
  <c r="H17" i="28"/>
  <c r="E17" i="28"/>
  <c r="DG16" i="28"/>
  <c r="DE16" i="28"/>
  <c r="DM16" i="28" s="1"/>
  <c r="CK16" i="28"/>
  <c r="CJ16" i="28"/>
  <c r="CE16" i="28"/>
  <c r="CD16" i="28"/>
  <c r="CC16" i="28"/>
  <c r="CB16" i="28"/>
  <c r="AI16" i="28"/>
  <c r="H16" i="28"/>
  <c r="E16" i="28"/>
  <c r="DG15" i="28"/>
  <c r="DE15" i="28"/>
  <c r="DM15" i="28" s="1"/>
  <c r="CK15" i="28"/>
  <c r="CJ15" i="28"/>
  <c r="CE15" i="28"/>
  <c r="CD15" i="28"/>
  <c r="CC15" i="28"/>
  <c r="CB15" i="28"/>
  <c r="AI15" i="28"/>
  <c r="H15" i="28"/>
  <c r="E15" i="28"/>
  <c r="DG14" i="28"/>
  <c r="DE14" i="28"/>
  <c r="DM14" i="28" s="1"/>
  <c r="CK14" i="28"/>
  <c r="CJ14" i="28"/>
  <c r="CE14" i="28"/>
  <c r="CD14" i="28"/>
  <c r="CC14" i="28"/>
  <c r="CB14" i="28"/>
  <c r="AI14" i="28"/>
  <c r="H14" i="28"/>
  <c r="E14" i="28"/>
  <c r="DG13" i="28"/>
  <c r="DE13" i="28"/>
  <c r="DM13" i="28" s="1"/>
  <c r="CK13" i="28"/>
  <c r="CJ13" i="28"/>
  <c r="CE13" i="28"/>
  <c r="CD13" i="28"/>
  <c r="CC13" i="28"/>
  <c r="CB13" i="28"/>
  <c r="AI13" i="28"/>
  <c r="H13" i="28"/>
  <c r="E13" i="28"/>
  <c r="DG12" i="28"/>
  <c r="DE12" i="28"/>
  <c r="DM12" i="28" s="1"/>
  <c r="CK12" i="28"/>
  <c r="CJ12" i="28"/>
  <c r="CE12" i="28"/>
  <c r="CD12" i="28"/>
  <c r="CC12" i="28"/>
  <c r="CB12" i="28"/>
  <c r="AI12" i="28"/>
  <c r="H12" i="28"/>
  <c r="E12" i="28"/>
  <c r="DB36" i="27"/>
  <c r="AP36" i="27"/>
  <c r="AD36" i="27"/>
  <c r="Y36" i="27"/>
  <c r="I36" i="27"/>
  <c r="G36" i="27"/>
  <c r="F36" i="27"/>
  <c r="D36" i="27"/>
  <c r="DG35" i="27"/>
  <c r="DE35" i="27"/>
  <c r="DM35" i="27" s="1"/>
  <c r="CK35" i="27"/>
  <c r="CJ35" i="27"/>
  <c r="CE35" i="27"/>
  <c r="CD35" i="27"/>
  <c r="CC35" i="27"/>
  <c r="CB35" i="27"/>
  <c r="AI35" i="27"/>
  <c r="H35" i="27"/>
  <c r="E35" i="27"/>
  <c r="DG34" i="27"/>
  <c r="DE34" i="27"/>
  <c r="DM34" i="27" s="1"/>
  <c r="CK34" i="27"/>
  <c r="CJ34" i="27"/>
  <c r="CE34" i="27"/>
  <c r="CD34" i="27"/>
  <c r="CC34" i="27"/>
  <c r="CB34" i="27"/>
  <c r="AI34" i="27"/>
  <c r="H34" i="27"/>
  <c r="E34" i="27"/>
  <c r="DG33" i="27"/>
  <c r="DE33" i="27"/>
  <c r="DM33" i="27" s="1"/>
  <c r="CK33" i="27"/>
  <c r="CJ33" i="27"/>
  <c r="CE33" i="27"/>
  <c r="CD33" i="27"/>
  <c r="CC33" i="27"/>
  <c r="CB33" i="27"/>
  <c r="AI33" i="27"/>
  <c r="H33" i="27"/>
  <c r="E33" i="27"/>
  <c r="DU32" i="27"/>
  <c r="DG32" i="27"/>
  <c r="DE32" i="27"/>
  <c r="DM32" i="27" s="1"/>
  <c r="CK32" i="27"/>
  <c r="CJ32" i="27"/>
  <c r="CE32" i="27"/>
  <c r="CD32" i="27"/>
  <c r="CC32" i="27"/>
  <c r="CB32" i="27"/>
  <c r="AI32" i="27"/>
  <c r="H32" i="27"/>
  <c r="E32" i="27"/>
  <c r="DG31" i="27"/>
  <c r="DE31" i="27"/>
  <c r="DM31" i="27" s="1"/>
  <c r="CK31" i="27"/>
  <c r="CJ31" i="27"/>
  <c r="CE31" i="27"/>
  <c r="CD31" i="27"/>
  <c r="CC31" i="27"/>
  <c r="CB31" i="27"/>
  <c r="AI31" i="27"/>
  <c r="H31" i="27"/>
  <c r="E31" i="27"/>
  <c r="DG30" i="27"/>
  <c r="DE30" i="27"/>
  <c r="DM30" i="27" s="1"/>
  <c r="CK30" i="27"/>
  <c r="CJ30" i="27"/>
  <c r="CE30" i="27"/>
  <c r="CD30" i="27"/>
  <c r="CC30" i="27"/>
  <c r="CB30" i="27"/>
  <c r="AI30" i="27"/>
  <c r="H30" i="27"/>
  <c r="E30" i="27"/>
  <c r="DG29" i="27"/>
  <c r="DE29" i="27"/>
  <c r="DM29" i="27" s="1"/>
  <c r="CK29" i="27"/>
  <c r="CJ29" i="27"/>
  <c r="CE29" i="27"/>
  <c r="CD29" i="27"/>
  <c r="CC29" i="27"/>
  <c r="CB29" i="27"/>
  <c r="AI29" i="27"/>
  <c r="H29" i="27"/>
  <c r="E29" i="27"/>
  <c r="DG28" i="27"/>
  <c r="DE28" i="27"/>
  <c r="DM28" i="27" s="1"/>
  <c r="CK28" i="27"/>
  <c r="CJ28" i="27"/>
  <c r="CE28" i="27"/>
  <c r="CD28" i="27"/>
  <c r="CC28" i="27"/>
  <c r="CB28" i="27"/>
  <c r="AI28" i="27"/>
  <c r="H28" i="27"/>
  <c r="E28" i="27"/>
  <c r="DG27" i="27"/>
  <c r="DE27" i="27"/>
  <c r="DM27" i="27" s="1"/>
  <c r="CK27" i="27"/>
  <c r="CJ27" i="27"/>
  <c r="CE27" i="27"/>
  <c r="CD27" i="27"/>
  <c r="CC27" i="27"/>
  <c r="CB27" i="27"/>
  <c r="AI27" i="27"/>
  <c r="H27" i="27"/>
  <c r="E27" i="27"/>
  <c r="DG26" i="27"/>
  <c r="DE26" i="27"/>
  <c r="DM26" i="27" s="1"/>
  <c r="CK26" i="27"/>
  <c r="CJ26" i="27"/>
  <c r="CE26" i="27"/>
  <c r="CD26" i="27"/>
  <c r="CC26" i="27"/>
  <c r="CB26" i="27"/>
  <c r="AI26" i="27"/>
  <c r="H26" i="27"/>
  <c r="E26" i="27"/>
  <c r="DG25" i="27"/>
  <c r="DE25" i="27"/>
  <c r="DM25" i="27" s="1"/>
  <c r="CK25" i="27"/>
  <c r="CJ25" i="27"/>
  <c r="CE25" i="27"/>
  <c r="CD25" i="27"/>
  <c r="CC25" i="27"/>
  <c r="CB25" i="27"/>
  <c r="AI25" i="27"/>
  <c r="H25" i="27"/>
  <c r="E25" i="27"/>
  <c r="DG24" i="27"/>
  <c r="DE24" i="27"/>
  <c r="DM24" i="27" s="1"/>
  <c r="CK24" i="27"/>
  <c r="CJ24" i="27"/>
  <c r="CE24" i="27"/>
  <c r="CD24" i="27"/>
  <c r="CC24" i="27"/>
  <c r="CB24" i="27"/>
  <c r="AI24" i="27"/>
  <c r="H24" i="27"/>
  <c r="E24" i="27"/>
  <c r="DG23" i="27"/>
  <c r="DE23" i="27"/>
  <c r="DM23" i="27" s="1"/>
  <c r="CK23" i="27"/>
  <c r="CJ23" i="27"/>
  <c r="CE23" i="27"/>
  <c r="CD23" i="27"/>
  <c r="CC23" i="27"/>
  <c r="CB23" i="27"/>
  <c r="AI23" i="27"/>
  <c r="H23" i="27"/>
  <c r="E23" i="27"/>
  <c r="DG22" i="27"/>
  <c r="DE22" i="27"/>
  <c r="DM22" i="27" s="1"/>
  <c r="CK22" i="27"/>
  <c r="CJ22" i="27"/>
  <c r="CE22" i="27"/>
  <c r="CD22" i="27"/>
  <c r="CC22" i="27"/>
  <c r="CB22" i="27"/>
  <c r="AI22" i="27"/>
  <c r="H22" i="27"/>
  <c r="E22" i="27"/>
  <c r="DG21" i="27"/>
  <c r="DE21" i="27"/>
  <c r="DM21" i="27" s="1"/>
  <c r="CK21" i="27"/>
  <c r="CJ21" i="27"/>
  <c r="CE21" i="27"/>
  <c r="CD21" i="27"/>
  <c r="CC21" i="27"/>
  <c r="CB21" i="27"/>
  <c r="AI21" i="27"/>
  <c r="H21" i="27"/>
  <c r="E21" i="27"/>
  <c r="DG20" i="27"/>
  <c r="DE20" i="27"/>
  <c r="DM20" i="27" s="1"/>
  <c r="CK20" i="27"/>
  <c r="CJ20" i="27"/>
  <c r="CE20" i="27"/>
  <c r="CD20" i="27"/>
  <c r="CC20" i="27"/>
  <c r="CB20" i="27"/>
  <c r="AI20" i="27"/>
  <c r="H20" i="27"/>
  <c r="E20" i="27"/>
  <c r="DG19" i="27"/>
  <c r="DE19" i="27"/>
  <c r="DM19" i="27" s="1"/>
  <c r="CK19" i="27"/>
  <c r="CJ19" i="27"/>
  <c r="CE19" i="27"/>
  <c r="CD19" i="27"/>
  <c r="CC19" i="27"/>
  <c r="CB19" i="27"/>
  <c r="AI19" i="27"/>
  <c r="H19" i="27"/>
  <c r="E19" i="27"/>
  <c r="DG18" i="27"/>
  <c r="DE18" i="27"/>
  <c r="DM18" i="27" s="1"/>
  <c r="CK18" i="27"/>
  <c r="CJ18" i="27"/>
  <c r="CE18" i="27"/>
  <c r="CD18" i="27"/>
  <c r="CC18" i="27"/>
  <c r="CB18" i="27"/>
  <c r="AI18" i="27"/>
  <c r="H18" i="27"/>
  <c r="E18" i="27"/>
  <c r="DG17" i="27"/>
  <c r="DE17" i="27"/>
  <c r="DM17" i="27" s="1"/>
  <c r="CK17" i="27"/>
  <c r="CJ17" i="27"/>
  <c r="CE17" i="27"/>
  <c r="CD17" i="27"/>
  <c r="CC17" i="27"/>
  <c r="CB17" i="27"/>
  <c r="AI17" i="27"/>
  <c r="H17" i="27"/>
  <c r="E17" i="27"/>
  <c r="DG16" i="27"/>
  <c r="DE16" i="27"/>
  <c r="DM16" i="27" s="1"/>
  <c r="CK16" i="27"/>
  <c r="CJ16" i="27"/>
  <c r="CE16" i="27"/>
  <c r="CD16" i="27"/>
  <c r="CC16" i="27"/>
  <c r="CB16" i="27"/>
  <c r="AI16" i="27"/>
  <c r="H16" i="27"/>
  <c r="E16" i="27"/>
  <c r="DG15" i="27"/>
  <c r="DE15" i="27"/>
  <c r="DM15" i="27" s="1"/>
  <c r="CK15" i="27"/>
  <c r="CJ15" i="27"/>
  <c r="CE15" i="27"/>
  <c r="CD15" i="27"/>
  <c r="CC15" i="27"/>
  <c r="CB15" i="27"/>
  <c r="AI15" i="27"/>
  <c r="H15" i="27"/>
  <c r="E15" i="27"/>
  <c r="DG14" i="27"/>
  <c r="DE14" i="27"/>
  <c r="DM14" i="27" s="1"/>
  <c r="CK14" i="27"/>
  <c r="CJ14" i="27"/>
  <c r="CE14" i="27"/>
  <c r="CD14" i="27"/>
  <c r="CC14" i="27"/>
  <c r="CB14" i="27"/>
  <c r="AI14" i="27"/>
  <c r="H14" i="27"/>
  <c r="E14" i="27"/>
  <c r="DG13" i="27"/>
  <c r="DE13" i="27"/>
  <c r="DM13" i="27" s="1"/>
  <c r="CK13" i="27"/>
  <c r="CJ13" i="27"/>
  <c r="CE13" i="27"/>
  <c r="CD13" i="27"/>
  <c r="CC13" i="27"/>
  <c r="CB13" i="27"/>
  <c r="AI13" i="27"/>
  <c r="H13" i="27"/>
  <c r="E13" i="27"/>
  <c r="DG12" i="27"/>
  <c r="DE12" i="27"/>
  <c r="CK12" i="27"/>
  <c r="CJ12" i="27"/>
  <c r="CE12" i="27"/>
  <c r="CD12" i="27"/>
  <c r="CC12" i="27"/>
  <c r="CB12" i="27"/>
  <c r="AI12" i="27"/>
  <c r="H12" i="27"/>
  <c r="E12" i="27"/>
  <c r="DB36" i="26"/>
  <c r="AP36" i="26"/>
  <c r="AD36" i="26"/>
  <c r="Y36" i="26"/>
  <c r="I36" i="26"/>
  <c r="G36" i="26"/>
  <c r="F36" i="26"/>
  <c r="D36" i="26"/>
  <c r="DG35" i="26"/>
  <c r="DE35" i="26"/>
  <c r="DM35" i="26" s="1"/>
  <c r="CK35" i="26"/>
  <c r="CJ35" i="26"/>
  <c r="CE35" i="26"/>
  <c r="CD35" i="26"/>
  <c r="CC35" i="26"/>
  <c r="CB35" i="26"/>
  <c r="AI35" i="26"/>
  <c r="H35" i="26"/>
  <c r="E35" i="26"/>
  <c r="DG34" i="26"/>
  <c r="DE34" i="26"/>
  <c r="DM34" i="26" s="1"/>
  <c r="CK34" i="26"/>
  <c r="CJ34" i="26"/>
  <c r="CE34" i="26"/>
  <c r="CD34" i="26"/>
  <c r="CC34" i="26"/>
  <c r="CB34" i="26"/>
  <c r="AI34" i="26"/>
  <c r="H34" i="26"/>
  <c r="E34" i="26"/>
  <c r="DG33" i="26"/>
  <c r="DE33" i="26"/>
  <c r="DM33" i="26" s="1"/>
  <c r="CK33" i="26"/>
  <c r="CJ33" i="26"/>
  <c r="CE33" i="26"/>
  <c r="CD33" i="26"/>
  <c r="CC33" i="26"/>
  <c r="CB33" i="26"/>
  <c r="AI33" i="26"/>
  <c r="H33" i="26"/>
  <c r="E33" i="26"/>
  <c r="DU32" i="26"/>
  <c r="DG32" i="26"/>
  <c r="DE32" i="26"/>
  <c r="DM32" i="26" s="1"/>
  <c r="CK32" i="26"/>
  <c r="CJ32" i="26"/>
  <c r="CE32" i="26"/>
  <c r="CD32" i="26"/>
  <c r="CC32" i="26"/>
  <c r="CB32" i="26"/>
  <c r="AI32" i="26"/>
  <c r="H32" i="26"/>
  <c r="E32" i="26"/>
  <c r="DG31" i="26"/>
  <c r="DE31" i="26"/>
  <c r="DM31" i="26" s="1"/>
  <c r="CK31" i="26"/>
  <c r="CJ31" i="26"/>
  <c r="CE31" i="26"/>
  <c r="CD31" i="26"/>
  <c r="CC31" i="26"/>
  <c r="CB31" i="26"/>
  <c r="AI31" i="26"/>
  <c r="H31" i="26"/>
  <c r="E31" i="26"/>
  <c r="DG30" i="26"/>
  <c r="DE30" i="26"/>
  <c r="DM30" i="26" s="1"/>
  <c r="CK30" i="26"/>
  <c r="CJ30" i="26"/>
  <c r="CE30" i="26"/>
  <c r="CD30" i="26"/>
  <c r="CC30" i="26"/>
  <c r="CB30" i="26"/>
  <c r="AI30" i="26"/>
  <c r="H30" i="26"/>
  <c r="E30" i="26"/>
  <c r="DG29" i="26"/>
  <c r="DE29" i="26"/>
  <c r="DM29" i="26" s="1"/>
  <c r="CK29" i="26"/>
  <c r="CJ29" i="26"/>
  <c r="CE29" i="26"/>
  <c r="CD29" i="26"/>
  <c r="CC29" i="26"/>
  <c r="CB29" i="26"/>
  <c r="AI29" i="26"/>
  <c r="H29" i="26"/>
  <c r="E29" i="26"/>
  <c r="DG28" i="26"/>
  <c r="DE28" i="26"/>
  <c r="DM28" i="26" s="1"/>
  <c r="CK28" i="26"/>
  <c r="CJ28" i="26"/>
  <c r="CE28" i="26"/>
  <c r="CD28" i="26"/>
  <c r="CC28" i="26"/>
  <c r="CB28" i="26"/>
  <c r="AI28" i="26"/>
  <c r="H28" i="26"/>
  <c r="E28" i="26"/>
  <c r="DG27" i="26"/>
  <c r="DE27" i="26"/>
  <c r="DM27" i="26" s="1"/>
  <c r="CK27" i="26"/>
  <c r="CJ27" i="26"/>
  <c r="CE27" i="26"/>
  <c r="CD27" i="26"/>
  <c r="CC27" i="26"/>
  <c r="CB27" i="26"/>
  <c r="AI27" i="26"/>
  <c r="H27" i="26"/>
  <c r="E27" i="26"/>
  <c r="DG26" i="26"/>
  <c r="DE26" i="26"/>
  <c r="DM26" i="26" s="1"/>
  <c r="CK26" i="26"/>
  <c r="CJ26" i="26"/>
  <c r="CE26" i="26"/>
  <c r="CD26" i="26"/>
  <c r="CC26" i="26"/>
  <c r="CB26" i="26"/>
  <c r="AI26" i="26"/>
  <c r="H26" i="26"/>
  <c r="E26" i="26"/>
  <c r="DG25" i="26"/>
  <c r="DE25" i="26"/>
  <c r="DM25" i="26" s="1"/>
  <c r="CK25" i="26"/>
  <c r="CJ25" i="26"/>
  <c r="CE25" i="26"/>
  <c r="CD25" i="26"/>
  <c r="CC25" i="26"/>
  <c r="CB25" i="26"/>
  <c r="AI25" i="26"/>
  <c r="H25" i="26"/>
  <c r="E25" i="26"/>
  <c r="DG24" i="26"/>
  <c r="DE24" i="26"/>
  <c r="DM24" i="26" s="1"/>
  <c r="CK24" i="26"/>
  <c r="CJ24" i="26"/>
  <c r="CE24" i="26"/>
  <c r="CD24" i="26"/>
  <c r="CC24" i="26"/>
  <c r="CB24" i="26"/>
  <c r="AI24" i="26"/>
  <c r="H24" i="26"/>
  <c r="E24" i="26"/>
  <c r="DG23" i="26"/>
  <c r="DE23" i="26"/>
  <c r="DM23" i="26" s="1"/>
  <c r="CK23" i="26"/>
  <c r="CJ23" i="26"/>
  <c r="CE23" i="26"/>
  <c r="CD23" i="26"/>
  <c r="CC23" i="26"/>
  <c r="CB23" i="26"/>
  <c r="AI23" i="26"/>
  <c r="H23" i="26"/>
  <c r="E23" i="26"/>
  <c r="DG22" i="26"/>
  <c r="DE22" i="26"/>
  <c r="DM22" i="26" s="1"/>
  <c r="CK22" i="26"/>
  <c r="CJ22" i="26"/>
  <c r="CE22" i="26"/>
  <c r="CD22" i="26"/>
  <c r="CC22" i="26"/>
  <c r="CB22" i="26"/>
  <c r="AI22" i="26"/>
  <c r="H22" i="26"/>
  <c r="E22" i="26"/>
  <c r="DG21" i="26"/>
  <c r="DE21" i="26"/>
  <c r="DM21" i="26" s="1"/>
  <c r="CK21" i="26"/>
  <c r="CJ21" i="26"/>
  <c r="CE21" i="26"/>
  <c r="CD21" i="26"/>
  <c r="CC21" i="26"/>
  <c r="CB21" i="26"/>
  <c r="AI21" i="26"/>
  <c r="H21" i="26"/>
  <c r="E21" i="26"/>
  <c r="DG20" i="26"/>
  <c r="DE20" i="26"/>
  <c r="DM20" i="26" s="1"/>
  <c r="CK20" i="26"/>
  <c r="CJ20" i="26"/>
  <c r="CE20" i="26"/>
  <c r="CD20" i="26"/>
  <c r="CC20" i="26"/>
  <c r="CB20" i="26"/>
  <c r="AI20" i="26"/>
  <c r="H20" i="26"/>
  <c r="E20" i="26"/>
  <c r="DG19" i="26"/>
  <c r="DE19" i="26"/>
  <c r="DM19" i="26" s="1"/>
  <c r="CK19" i="26"/>
  <c r="CJ19" i="26"/>
  <c r="CE19" i="26"/>
  <c r="CD19" i="26"/>
  <c r="CC19" i="26"/>
  <c r="CB19" i="26"/>
  <c r="AI19" i="26"/>
  <c r="H19" i="26"/>
  <c r="E19" i="26"/>
  <c r="DG18" i="26"/>
  <c r="DE18" i="26"/>
  <c r="DM18" i="26" s="1"/>
  <c r="CK18" i="26"/>
  <c r="CJ18" i="26"/>
  <c r="CE18" i="26"/>
  <c r="CD18" i="26"/>
  <c r="CC18" i="26"/>
  <c r="CB18" i="26"/>
  <c r="AI18" i="26"/>
  <c r="H18" i="26"/>
  <c r="E18" i="26"/>
  <c r="DG17" i="26"/>
  <c r="DE17" i="26"/>
  <c r="DM17" i="26" s="1"/>
  <c r="CK17" i="26"/>
  <c r="CJ17" i="26"/>
  <c r="CE17" i="26"/>
  <c r="CD17" i="26"/>
  <c r="CC17" i="26"/>
  <c r="CB17" i="26"/>
  <c r="AI17" i="26"/>
  <c r="H17" i="26"/>
  <c r="E17" i="26"/>
  <c r="DG16" i="26"/>
  <c r="DE16" i="26"/>
  <c r="DM16" i="26" s="1"/>
  <c r="CK16" i="26"/>
  <c r="CJ16" i="26"/>
  <c r="CE16" i="26"/>
  <c r="CD16" i="26"/>
  <c r="CC16" i="26"/>
  <c r="CB16" i="26"/>
  <c r="AI16" i="26"/>
  <c r="H16" i="26"/>
  <c r="E16" i="26"/>
  <c r="DG15" i="26"/>
  <c r="DE15" i="26"/>
  <c r="DM15" i="26" s="1"/>
  <c r="CK15" i="26"/>
  <c r="CJ15" i="26"/>
  <c r="CE15" i="26"/>
  <c r="CD15" i="26"/>
  <c r="CC15" i="26"/>
  <c r="CB15" i="26"/>
  <c r="AI15" i="26"/>
  <c r="H15" i="26"/>
  <c r="E15" i="26"/>
  <c r="DG14" i="26"/>
  <c r="DE14" i="26"/>
  <c r="DM14" i="26" s="1"/>
  <c r="CK14" i="26"/>
  <c r="CJ14" i="26"/>
  <c r="CE14" i="26"/>
  <c r="CD14" i="26"/>
  <c r="CC14" i="26"/>
  <c r="CB14" i="26"/>
  <c r="AI14" i="26"/>
  <c r="DG13" i="26"/>
  <c r="DE13" i="26"/>
  <c r="DM13" i="26" s="1"/>
  <c r="CK13" i="26"/>
  <c r="CJ13" i="26"/>
  <c r="CE13" i="26"/>
  <c r="CD13" i="26"/>
  <c r="CC13" i="26"/>
  <c r="CB13" i="26"/>
  <c r="AI13" i="26"/>
  <c r="H13" i="26"/>
  <c r="E13" i="26"/>
  <c r="DG12" i="26"/>
  <c r="DE12" i="26"/>
  <c r="CK12" i="26"/>
  <c r="CJ12" i="26"/>
  <c r="CE12" i="26"/>
  <c r="CD12" i="26"/>
  <c r="CC12" i="26"/>
  <c r="CB12" i="26"/>
  <c r="AI12" i="26"/>
  <c r="H12" i="26"/>
  <c r="E12" i="26"/>
  <c r="E36" i="26" s="1"/>
  <c r="DB36" i="25"/>
  <c r="AP36" i="25"/>
  <c r="AD36" i="25"/>
  <c r="Y36" i="25"/>
  <c r="I36" i="25"/>
  <c r="G36" i="25"/>
  <c r="F36" i="25"/>
  <c r="D36" i="25"/>
  <c r="DG35" i="25"/>
  <c r="DE35" i="25"/>
  <c r="DM35" i="25" s="1"/>
  <c r="CK35" i="25"/>
  <c r="CJ35" i="25"/>
  <c r="CE35" i="25"/>
  <c r="CD35" i="25"/>
  <c r="CC35" i="25"/>
  <c r="CB35" i="25"/>
  <c r="AI35" i="25"/>
  <c r="H35" i="25"/>
  <c r="E35" i="25"/>
  <c r="DG34" i="25"/>
  <c r="DE34" i="25"/>
  <c r="DM34" i="25" s="1"/>
  <c r="CK34" i="25"/>
  <c r="CJ34" i="25"/>
  <c r="CE34" i="25"/>
  <c r="CD34" i="25"/>
  <c r="CC34" i="25"/>
  <c r="CB34" i="25"/>
  <c r="AI34" i="25"/>
  <c r="H34" i="25"/>
  <c r="E34" i="25"/>
  <c r="DG33" i="25"/>
  <c r="DE33" i="25"/>
  <c r="DM33" i="25" s="1"/>
  <c r="CK33" i="25"/>
  <c r="CJ33" i="25"/>
  <c r="CE33" i="25"/>
  <c r="CD33" i="25"/>
  <c r="CC33" i="25"/>
  <c r="CB33" i="25"/>
  <c r="AI33" i="25"/>
  <c r="H33" i="25"/>
  <c r="E33" i="25"/>
  <c r="DU32" i="25"/>
  <c r="DG32" i="25"/>
  <c r="DE32" i="25"/>
  <c r="DM32" i="25" s="1"/>
  <c r="CK32" i="25"/>
  <c r="CJ32" i="25"/>
  <c r="CE32" i="25"/>
  <c r="CD32" i="25"/>
  <c r="CC32" i="25"/>
  <c r="CB32" i="25"/>
  <c r="AI32" i="25"/>
  <c r="H32" i="25"/>
  <c r="E32" i="25"/>
  <c r="DG31" i="25"/>
  <c r="DE31" i="25"/>
  <c r="DM31" i="25" s="1"/>
  <c r="CK31" i="25"/>
  <c r="CJ31" i="25"/>
  <c r="CE31" i="25"/>
  <c r="CD31" i="25"/>
  <c r="CC31" i="25"/>
  <c r="CB31" i="25"/>
  <c r="AI31" i="25"/>
  <c r="H31" i="25"/>
  <c r="E31" i="25"/>
  <c r="DG30" i="25"/>
  <c r="DE30" i="25"/>
  <c r="DM30" i="25" s="1"/>
  <c r="CK30" i="25"/>
  <c r="CJ30" i="25"/>
  <c r="CE30" i="25"/>
  <c r="CD30" i="25"/>
  <c r="CC30" i="25"/>
  <c r="CB30" i="25"/>
  <c r="AI30" i="25"/>
  <c r="H30" i="25"/>
  <c r="E30" i="25"/>
  <c r="DG29" i="25"/>
  <c r="DE29" i="25"/>
  <c r="DM29" i="25" s="1"/>
  <c r="CK29" i="25"/>
  <c r="CJ29" i="25"/>
  <c r="CE29" i="25"/>
  <c r="CD29" i="25"/>
  <c r="CC29" i="25"/>
  <c r="CB29" i="25"/>
  <c r="AI29" i="25"/>
  <c r="H29" i="25"/>
  <c r="E29" i="25"/>
  <c r="DG28" i="25"/>
  <c r="DE28" i="25"/>
  <c r="DM28" i="25" s="1"/>
  <c r="CK28" i="25"/>
  <c r="CJ28" i="25"/>
  <c r="CE28" i="25"/>
  <c r="CD28" i="25"/>
  <c r="CC28" i="25"/>
  <c r="CB28" i="25"/>
  <c r="AI28" i="25"/>
  <c r="H28" i="25"/>
  <c r="E28" i="25"/>
  <c r="DG27" i="25"/>
  <c r="DE27" i="25"/>
  <c r="DM27" i="25" s="1"/>
  <c r="CK27" i="25"/>
  <c r="CJ27" i="25"/>
  <c r="CE27" i="25"/>
  <c r="CD27" i="25"/>
  <c r="CC27" i="25"/>
  <c r="CB27" i="25"/>
  <c r="AI27" i="25"/>
  <c r="H27" i="25"/>
  <c r="E27" i="25"/>
  <c r="DG26" i="25"/>
  <c r="DE26" i="25"/>
  <c r="DM26" i="25" s="1"/>
  <c r="CK26" i="25"/>
  <c r="CJ26" i="25"/>
  <c r="CE26" i="25"/>
  <c r="CD26" i="25"/>
  <c r="CC26" i="25"/>
  <c r="CB26" i="25"/>
  <c r="AI26" i="25"/>
  <c r="H26" i="25"/>
  <c r="E26" i="25"/>
  <c r="DG25" i="25"/>
  <c r="DE25" i="25"/>
  <c r="DM25" i="25" s="1"/>
  <c r="CK25" i="25"/>
  <c r="CJ25" i="25"/>
  <c r="CE25" i="25"/>
  <c r="CD25" i="25"/>
  <c r="CC25" i="25"/>
  <c r="CB25" i="25"/>
  <c r="AI25" i="25"/>
  <c r="H25" i="25"/>
  <c r="E25" i="25"/>
  <c r="DG24" i="25"/>
  <c r="DE24" i="25"/>
  <c r="DM24" i="25" s="1"/>
  <c r="CK24" i="25"/>
  <c r="CJ24" i="25"/>
  <c r="CE24" i="25"/>
  <c r="CD24" i="25"/>
  <c r="CC24" i="25"/>
  <c r="CB24" i="25"/>
  <c r="AI24" i="25"/>
  <c r="H24" i="25"/>
  <c r="E24" i="25"/>
  <c r="DG23" i="25"/>
  <c r="DE23" i="25"/>
  <c r="DM23" i="25" s="1"/>
  <c r="CK23" i="25"/>
  <c r="CJ23" i="25"/>
  <c r="CE23" i="25"/>
  <c r="CD23" i="25"/>
  <c r="CC23" i="25"/>
  <c r="CB23" i="25"/>
  <c r="AI23" i="25"/>
  <c r="H23" i="25"/>
  <c r="E23" i="25"/>
  <c r="DG22" i="25"/>
  <c r="DE22" i="25"/>
  <c r="DM22" i="25" s="1"/>
  <c r="CK22" i="25"/>
  <c r="CJ22" i="25"/>
  <c r="CE22" i="25"/>
  <c r="CD22" i="25"/>
  <c r="CC22" i="25"/>
  <c r="CB22" i="25"/>
  <c r="AI22" i="25"/>
  <c r="H22" i="25"/>
  <c r="E22" i="25"/>
  <c r="DG21" i="25"/>
  <c r="DE21" i="25"/>
  <c r="DM21" i="25" s="1"/>
  <c r="CK21" i="25"/>
  <c r="CJ21" i="25"/>
  <c r="CE21" i="25"/>
  <c r="CD21" i="25"/>
  <c r="CC21" i="25"/>
  <c r="CB21" i="25"/>
  <c r="AI21" i="25"/>
  <c r="H21" i="25"/>
  <c r="E21" i="25"/>
  <c r="DG20" i="25"/>
  <c r="DE20" i="25"/>
  <c r="DM20" i="25" s="1"/>
  <c r="CK20" i="25"/>
  <c r="CJ20" i="25"/>
  <c r="CE20" i="25"/>
  <c r="CD20" i="25"/>
  <c r="CC20" i="25"/>
  <c r="CB20" i="25"/>
  <c r="AI20" i="25"/>
  <c r="H20" i="25"/>
  <c r="E20" i="25"/>
  <c r="DG19" i="25"/>
  <c r="DE19" i="25"/>
  <c r="DM19" i="25" s="1"/>
  <c r="CK19" i="25"/>
  <c r="CJ19" i="25"/>
  <c r="CE19" i="25"/>
  <c r="CD19" i="25"/>
  <c r="CC19" i="25"/>
  <c r="CB19" i="25"/>
  <c r="AI19" i="25"/>
  <c r="H19" i="25"/>
  <c r="E19" i="25"/>
  <c r="DG18" i="25"/>
  <c r="DE18" i="25"/>
  <c r="DM18" i="25" s="1"/>
  <c r="CK18" i="25"/>
  <c r="CJ18" i="25"/>
  <c r="CE18" i="25"/>
  <c r="CD18" i="25"/>
  <c r="CC18" i="25"/>
  <c r="CB18" i="25"/>
  <c r="AI18" i="25"/>
  <c r="H18" i="25"/>
  <c r="E18" i="25"/>
  <c r="DG17" i="25"/>
  <c r="DE17" i="25"/>
  <c r="DM17" i="25" s="1"/>
  <c r="CK17" i="25"/>
  <c r="CJ17" i="25"/>
  <c r="CE17" i="25"/>
  <c r="CD17" i="25"/>
  <c r="CC17" i="25"/>
  <c r="CB17" i="25"/>
  <c r="AI17" i="25"/>
  <c r="H17" i="25"/>
  <c r="E17" i="25"/>
  <c r="DG16" i="25"/>
  <c r="DE16" i="25"/>
  <c r="DM16" i="25" s="1"/>
  <c r="CK16" i="25"/>
  <c r="CJ16" i="25"/>
  <c r="CE16" i="25"/>
  <c r="CD16" i="25"/>
  <c r="CC16" i="25"/>
  <c r="CB16" i="25"/>
  <c r="AI16" i="25"/>
  <c r="H16" i="25"/>
  <c r="E16" i="25"/>
  <c r="DG15" i="25"/>
  <c r="DE15" i="25"/>
  <c r="DM15" i="25" s="1"/>
  <c r="CK15" i="25"/>
  <c r="CJ15" i="25"/>
  <c r="CE15" i="25"/>
  <c r="CD15" i="25"/>
  <c r="CC15" i="25"/>
  <c r="CB15" i="25"/>
  <c r="AI15" i="25"/>
  <c r="H15" i="25"/>
  <c r="E15" i="25"/>
  <c r="DG14" i="25"/>
  <c r="DE14" i="25"/>
  <c r="DM14" i="25" s="1"/>
  <c r="CK14" i="25"/>
  <c r="CJ14" i="25"/>
  <c r="CE14" i="25"/>
  <c r="CD14" i="25"/>
  <c r="CC14" i="25"/>
  <c r="CB14" i="25"/>
  <c r="AI14" i="25"/>
  <c r="H14" i="25"/>
  <c r="E14" i="25"/>
  <c r="DG13" i="25"/>
  <c r="DE13" i="25"/>
  <c r="DM13" i="25" s="1"/>
  <c r="CK13" i="25"/>
  <c r="CJ13" i="25"/>
  <c r="CE13" i="25"/>
  <c r="CD13" i="25"/>
  <c r="CC13" i="25"/>
  <c r="CB13" i="25"/>
  <c r="AI13" i="25"/>
  <c r="H13" i="25"/>
  <c r="E13" i="25"/>
  <c r="DG12" i="25"/>
  <c r="DE12" i="25"/>
  <c r="CK12" i="25"/>
  <c r="CJ12" i="25"/>
  <c r="CE12" i="25"/>
  <c r="CD12" i="25"/>
  <c r="CC12" i="25"/>
  <c r="CB12" i="25"/>
  <c r="AI12" i="25"/>
  <c r="H12" i="25"/>
  <c r="E12" i="25"/>
  <c r="DB36" i="24"/>
  <c r="AP36" i="24"/>
  <c r="AD36" i="24"/>
  <c r="Y36" i="24"/>
  <c r="I36" i="24"/>
  <c r="G36" i="24"/>
  <c r="F36" i="24"/>
  <c r="D36" i="24"/>
  <c r="DG35" i="24"/>
  <c r="DE35" i="24"/>
  <c r="DM35" i="24" s="1"/>
  <c r="CK35" i="24"/>
  <c r="CJ35" i="24"/>
  <c r="CE35" i="24"/>
  <c r="CD35" i="24"/>
  <c r="CC35" i="24"/>
  <c r="CB35" i="24"/>
  <c r="AI35" i="24"/>
  <c r="H35" i="24"/>
  <c r="E35" i="24"/>
  <c r="DG34" i="24"/>
  <c r="DE34" i="24"/>
  <c r="DM34" i="24" s="1"/>
  <c r="CK34" i="24"/>
  <c r="CJ34" i="24"/>
  <c r="CE34" i="24"/>
  <c r="CD34" i="24"/>
  <c r="CC34" i="24"/>
  <c r="CB34" i="24"/>
  <c r="AI34" i="24"/>
  <c r="H34" i="24"/>
  <c r="E34" i="24"/>
  <c r="DG33" i="24"/>
  <c r="DE33" i="24"/>
  <c r="DM33" i="24" s="1"/>
  <c r="CK33" i="24"/>
  <c r="CJ33" i="24"/>
  <c r="CE33" i="24"/>
  <c r="CD33" i="24"/>
  <c r="CC33" i="24"/>
  <c r="CB33" i="24"/>
  <c r="AI33" i="24"/>
  <c r="H33" i="24"/>
  <c r="E33" i="24"/>
  <c r="DU32" i="24"/>
  <c r="DG32" i="24"/>
  <c r="DE32" i="24"/>
  <c r="DM32" i="24" s="1"/>
  <c r="CK32" i="24"/>
  <c r="CJ32" i="24"/>
  <c r="CE32" i="24"/>
  <c r="CD32" i="24"/>
  <c r="CC32" i="24"/>
  <c r="CB32" i="24"/>
  <c r="AI32" i="24"/>
  <c r="H32" i="24"/>
  <c r="E32" i="24"/>
  <c r="DG31" i="24"/>
  <c r="DE31" i="24"/>
  <c r="DM31" i="24" s="1"/>
  <c r="CK31" i="24"/>
  <c r="CJ31" i="24"/>
  <c r="CE31" i="24"/>
  <c r="CD31" i="24"/>
  <c r="CC31" i="24"/>
  <c r="CB31" i="24"/>
  <c r="AI31" i="24"/>
  <c r="H31" i="24"/>
  <c r="E31" i="24"/>
  <c r="DG30" i="24"/>
  <c r="DE30" i="24"/>
  <c r="DM30" i="24" s="1"/>
  <c r="CK30" i="24"/>
  <c r="CJ30" i="24"/>
  <c r="CE30" i="24"/>
  <c r="CD30" i="24"/>
  <c r="CC30" i="24"/>
  <c r="CB30" i="24"/>
  <c r="AI30" i="24"/>
  <c r="H30" i="24"/>
  <c r="E30" i="24"/>
  <c r="DG29" i="24"/>
  <c r="DE29" i="24"/>
  <c r="DM29" i="24" s="1"/>
  <c r="CK29" i="24"/>
  <c r="CJ29" i="24"/>
  <c r="CE29" i="24"/>
  <c r="CD29" i="24"/>
  <c r="CC29" i="24"/>
  <c r="CB29" i="24"/>
  <c r="AI29" i="24"/>
  <c r="H29" i="24"/>
  <c r="E29" i="24"/>
  <c r="DG28" i="24"/>
  <c r="DE28" i="24"/>
  <c r="DM28" i="24" s="1"/>
  <c r="CK28" i="24"/>
  <c r="CJ28" i="24"/>
  <c r="CE28" i="24"/>
  <c r="CD28" i="24"/>
  <c r="CC28" i="24"/>
  <c r="CB28" i="24"/>
  <c r="AI28" i="24"/>
  <c r="H28" i="24"/>
  <c r="E28" i="24"/>
  <c r="DG27" i="24"/>
  <c r="DE27" i="24"/>
  <c r="DM27" i="24" s="1"/>
  <c r="CK27" i="24"/>
  <c r="CJ27" i="24"/>
  <c r="CE27" i="24"/>
  <c r="CD27" i="24"/>
  <c r="CC27" i="24"/>
  <c r="CB27" i="24"/>
  <c r="AI27" i="24"/>
  <c r="H27" i="24"/>
  <c r="E27" i="24"/>
  <c r="DG26" i="24"/>
  <c r="DE26" i="24"/>
  <c r="DM26" i="24" s="1"/>
  <c r="CK26" i="24"/>
  <c r="CJ26" i="24"/>
  <c r="CE26" i="24"/>
  <c r="CD26" i="24"/>
  <c r="CC26" i="24"/>
  <c r="CB26" i="24"/>
  <c r="AI26" i="24"/>
  <c r="H26" i="24"/>
  <c r="E26" i="24"/>
  <c r="DG25" i="24"/>
  <c r="DE25" i="24"/>
  <c r="DM25" i="24" s="1"/>
  <c r="CK25" i="24"/>
  <c r="CJ25" i="24"/>
  <c r="CE25" i="24"/>
  <c r="CD25" i="24"/>
  <c r="CC25" i="24"/>
  <c r="CB25" i="24"/>
  <c r="AI25" i="24"/>
  <c r="H25" i="24"/>
  <c r="E25" i="24"/>
  <c r="DG24" i="24"/>
  <c r="DE24" i="24"/>
  <c r="DM24" i="24" s="1"/>
  <c r="CK24" i="24"/>
  <c r="CJ24" i="24"/>
  <c r="CE24" i="24"/>
  <c r="CD24" i="24"/>
  <c r="CC24" i="24"/>
  <c r="CB24" i="24"/>
  <c r="AI24" i="24"/>
  <c r="H24" i="24"/>
  <c r="E24" i="24"/>
  <c r="DG23" i="24"/>
  <c r="DE23" i="24"/>
  <c r="DM23" i="24" s="1"/>
  <c r="CK23" i="24"/>
  <c r="CJ23" i="24"/>
  <c r="CE23" i="24"/>
  <c r="CD23" i="24"/>
  <c r="CC23" i="24"/>
  <c r="CB23" i="24"/>
  <c r="AI23" i="24"/>
  <c r="H23" i="24"/>
  <c r="E23" i="24"/>
  <c r="DG22" i="24"/>
  <c r="DE22" i="24"/>
  <c r="DM22" i="24" s="1"/>
  <c r="CK22" i="24"/>
  <c r="CJ22" i="24"/>
  <c r="CE22" i="24"/>
  <c r="CD22" i="24"/>
  <c r="CC22" i="24"/>
  <c r="CB22" i="24"/>
  <c r="AI22" i="24"/>
  <c r="H22" i="24"/>
  <c r="E22" i="24"/>
  <c r="DG21" i="24"/>
  <c r="DE21" i="24"/>
  <c r="DM21" i="24" s="1"/>
  <c r="CK21" i="24"/>
  <c r="CJ21" i="24"/>
  <c r="CE21" i="24"/>
  <c r="CD21" i="24"/>
  <c r="CC21" i="24"/>
  <c r="CB21" i="24"/>
  <c r="AI21" i="24"/>
  <c r="H21" i="24"/>
  <c r="E21" i="24"/>
  <c r="DG20" i="24"/>
  <c r="DE20" i="24"/>
  <c r="DM20" i="24" s="1"/>
  <c r="CK20" i="24"/>
  <c r="CJ20" i="24"/>
  <c r="CE20" i="24"/>
  <c r="CD20" i="24"/>
  <c r="CC20" i="24"/>
  <c r="CB20" i="24"/>
  <c r="AI20" i="24"/>
  <c r="H20" i="24"/>
  <c r="E20" i="24"/>
  <c r="DG19" i="24"/>
  <c r="DE19" i="24"/>
  <c r="DM19" i="24" s="1"/>
  <c r="CK19" i="24"/>
  <c r="CJ19" i="24"/>
  <c r="CE19" i="24"/>
  <c r="CD19" i="24"/>
  <c r="CC19" i="24"/>
  <c r="CB19" i="24"/>
  <c r="AI19" i="24"/>
  <c r="H19" i="24"/>
  <c r="E19" i="24"/>
  <c r="DG18" i="24"/>
  <c r="DE18" i="24"/>
  <c r="DM18" i="24" s="1"/>
  <c r="CK18" i="24"/>
  <c r="CJ18" i="24"/>
  <c r="CE18" i="24"/>
  <c r="CD18" i="24"/>
  <c r="CC18" i="24"/>
  <c r="CB18" i="24"/>
  <c r="AI18" i="24"/>
  <c r="H18" i="24"/>
  <c r="E18" i="24"/>
  <c r="DG17" i="24"/>
  <c r="DE17" i="24"/>
  <c r="DM17" i="24" s="1"/>
  <c r="CK17" i="24"/>
  <c r="CJ17" i="24"/>
  <c r="CE17" i="24"/>
  <c r="CD17" i="24"/>
  <c r="CC17" i="24"/>
  <c r="CB17" i="24"/>
  <c r="AI17" i="24"/>
  <c r="H17" i="24"/>
  <c r="E17" i="24"/>
  <c r="DG16" i="24"/>
  <c r="DE16" i="24"/>
  <c r="DM16" i="24" s="1"/>
  <c r="CK16" i="24"/>
  <c r="CJ16" i="24"/>
  <c r="CE16" i="24"/>
  <c r="CD16" i="24"/>
  <c r="CC16" i="24"/>
  <c r="CB16" i="24"/>
  <c r="AI16" i="24"/>
  <c r="H16" i="24"/>
  <c r="E16" i="24"/>
  <c r="DG15" i="24"/>
  <c r="DE15" i="24"/>
  <c r="DM15" i="24" s="1"/>
  <c r="CK15" i="24"/>
  <c r="CJ15" i="24"/>
  <c r="CE15" i="24"/>
  <c r="CD15" i="24"/>
  <c r="CC15" i="24"/>
  <c r="CB15" i="24"/>
  <c r="AI15" i="24"/>
  <c r="H15" i="24"/>
  <c r="E15" i="24"/>
  <c r="DG14" i="24"/>
  <c r="DE14" i="24"/>
  <c r="DM14" i="24" s="1"/>
  <c r="CK14" i="24"/>
  <c r="CJ14" i="24"/>
  <c r="CE14" i="24"/>
  <c r="CD14" i="24"/>
  <c r="CC14" i="24"/>
  <c r="CB14" i="24"/>
  <c r="AI14" i="24"/>
  <c r="H14" i="24"/>
  <c r="E14" i="24"/>
  <c r="DG13" i="24"/>
  <c r="DE13" i="24"/>
  <c r="DM13" i="24" s="1"/>
  <c r="CK13" i="24"/>
  <c r="CJ13" i="24"/>
  <c r="CE13" i="24"/>
  <c r="CD13" i="24"/>
  <c r="CC13" i="24"/>
  <c r="CB13" i="24"/>
  <c r="AI13" i="24"/>
  <c r="H13" i="24"/>
  <c r="E13" i="24"/>
  <c r="DG12" i="24"/>
  <c r="DE12" i="24"/>
  <c r="CK12" i="24"/>
  <c r="CJ12" i="24"/>
  <c r="CE12" i="24"/>
  <c r="CD12" i="24"/>
  <c r="CC12" i="24"/>
  <c r="CB12" i="24"/>
  <c r="AI12" i="24"/>
  <c r="H12" i="24"/>
  <c r="E12" i="24"/>
  <c r="DB36" i="23"/>
  <c r="AP36" i="23"/>
  <c r="AD36" i="23"/>
  <c r="Y36" i="23"/>
  <c r="I36" i="23"/>
  <c r="G36" i="23"/>
  <c r="F36" i="23"/>
  <c r="D36" i="23"/>
  <c r="DG35" i="23"/>
  <c r="DE35" i="23"/>
  <c r="DM35" i="23" s="1"/>
  <c r="CK35" i="23"/>
  <c r="CJ35" i="23"/>
  <c r="CE35" i="23"/>
  <c r="CD35" i="23"/>
  <c r="CC35" i="23"/>
  <c r="CB35" i="23"/>
  <c r="AI35" i="23"/>
  <c r="H35" i="23"/>
  <c r="E35" i="23"/>
  <c r="DG34" i="23"/>
  <c r="DE34" i="23"/>
  <c r="DM34" i="23" s="1"/>
  <c r="CK34" i="23"/>
  <c r="CJ34" i="23"/>
  <c r="CE34" i="23"/>
  <c r="CD34" i="23"/>
  <c r="CC34" i="23"/>
  <c r="CB34" i="23"/>
  <c r="AI34" i="23"/>
  <c r="H34" i="23"/>
  <c r="E34" i="23"/>
  <c r="DG33" i="23"/>
  <c r="DE33" i="23"/>
  <c r="DM33" i="23" s="1"/>
  <c r="CK33" i="23"/>
  <c r="CJ33" i="23"/>
  <c r="CE33" i="23"/>
  <c r="CD33" i="23"/>
  <c r="CC33" i="23"/>
  <c r="CB33" i="23"/>
  <c r="AI33" i="23"/>
  <c r="H33" i="23"/>
  <c r="E33" i="23"/>
  <c r="DU32" i="23"/>
  <c r="DG32" i="23"/>
  <c r="DE32" i="23"/>
  <c r="DM32" i="23" s="1"/>
  <c r="CK32" i="23"/>
  <c r="CJ32" i="23"/>
  <c r="CE32" i="23"/>
  <c r="CD32" i="23"/>
  <c r="CC32" i="23"/>
  <c r="CB32" i="23"/>
  <c r="AI32" i="23"/>
  <c r="H32" i="23"/>
  <c r="E32" i="23"/>
  <c r="DG31" i="23"/>
  <c r="DE31" i="23"/>
  <c r="DM31" i="23" s="1"/>
  <c r="CK31" i="23"/>
  <c r="CJ31" i="23"/>
  <c r="CE31" i="23"/>
  <c r="CD31" i="23"/>
  <c r="CC31" i="23"/>
  <c r="CB31" i="23"/>
  <c r="AI31" i="23"/>
  <c r="H31" i="23"/>
  <c r="E31" i="23"/>
  <c r="DG30" i="23"/>
  <c r="DE30" i="23"/>
  <c r="DM30" i="23" s="1"/>
  <c r="CK30" i="23"/>
  <c r="CJ30" i="23"/>
  <c r="CE30" i="23"/>
  <c r="CD30" i="23"/>
  <c r="CC30" i="23"/>
  <c r="CB30" i="23"/>
  <c r="AI30" i="23"/>
  <c r="H30" i="23"/>
  <c r="E30" i="23"/>
  <c r="DG29" i="23"/>
  <c r="DE29" i="23"/>
  <c r="DM29" i="23" s="1"/>
  <c r="CK29" i="23"/>
  <c r="CJ29" i="23"/>
  <c r="CE29" i="23"/>
  <c r="CD29" i="23"/>
  <c r="CC29" i="23"/>
  <c r="CB29" i="23"/>
  <c r="AI29" i="23"/>
  <c r="H29" i="23"/>
  <c r="E29" i="23"/>
  <c r="DG28" i="23"/>
  <c r="DE28" i="23"/>
  <c r="DM28" i="23" s="1"/>
  <c r="CK28" i="23"/>
  <c r="CJ28" i="23"/>
  <c r="CE28" i="23"/>
  <c r="CD28" i="23"/>
  <c r="CC28" i="23"/>
  <c r="CB28" i="23"/>
  <c r="AI28" i="23"/>
  <c r="H28" i="23"/>
  <c r="E28" i="23"/>
  <c r="DG27" i="23"/>
  <c r="DE27" i="23"/>
  <c r="DM27" i="23" s="1"/>
  <c r="CK27" i="23"/>
  <c r="CJ27" i="23"/>
  <c r="CE27" i="23"/>
  <c r="CD27" i="23"/>
  <c r="CC27" i="23"/>
  <c r="CB27" i="23"/>
  <c r="AI27" i="23"/>
  <c r="H27" i="23"/>
  <c r="E27" i="23"/>
  <c r="DG26" i="23"/>
  <c r="DE26" i="23"/>
  <c r="DM26" i="23" s="1"/>
  <c r="CK26" i="23"/>
  <c r="CJ26" i="23"/>
  <c r="CE26" i="23"/>
  <c r="CD26" i="23"/>
  <c r="CC26" i="23"/>
  <c r="CB26" i="23"/>
  <c r="AI26" i="23"/>
  <c r="H26" i="23"/>
  <c r="E26" i="23"/>
  <c r="DG25" i="23"/>
  <c r="DE25" i="23"/>
  <c r="DM25" i="23" s="1"/>
  <c r="CK25" i="23"/>
  <c r="CJ25" i="23"/>
  <c r="CE25" i="23"/>
  <c r="CD25" i="23"/>
  <c r="CC25" i="23"/>
  <c r="CB25" i="23"/>
  <c r="AI25" i="23"/>
  <c r="H25" i="23"/>
  <c r="E25" i="23"/>
  <c r="DG24" i="23"/>
  <c r="DE24" i="23"/>
  <c r="DM24" i="23" s="1"/>
  <c r="CK24" i="23"/>
  <c r="CJ24" i="23"/>
  <c r="CE24" i="23"/>
  <c r="CD24" i="23"/>
  <c r="CC24" i="23"/>
  <c r="CB24" i="23"/>
  <c r="AI24" i="23"/>
  <c r="H24" i="23"/>
  <c r="E24" i="23"/>
  <c r="DG23" i="23"/>
  <c r="DE23" i="23"/>
  <c r="DM23" i="23" s="1"/>
  <c r="CK23" i="23"/>
  <c r="CJ23" i="23"/>
  <c r="CE23" i="23"/>
  <c r="CD23" i="23"/>
  <c r="CC23" i="23"/>
  <c r="CB23" i="23"/>
  <c r="AI23" i="23"/>
  <c r="H23" i="23"/>
  <c r="E23" i="23"/>
  <c r="DG22" i="23"/>
  <c r="DE22" i="23"/>
  <c r="DM22" i="23" s="1"/>
  <c r="CK22" i="23"/>
  <c r="CJ22" i="23"/>
  <c r="CE22" i="23"/>
  <c r="CD22" i="23"/>
  <c r="CC22" i="23"/>
  <c r="CB22" i="23"/>
  <c r="AI22" i="23"/>
  <c r="H22" i="23"/>
  <c r="E22" i="23"/>
  <c r="DG21" i="23"/>
  <c r="DE21" i="23"/>
  <c r="DM21" i="23" s="1"/>
  <c r="CK21" i="23"/>
  <c r="CJ21" i="23"/>
  <c r="CE21" i="23"/>
  <c r="CD21" i="23"/>
  <c r="CC21" i="23"/>
  <c r="CB21" i="23"/>
  <c r="AI21" i="23"/>
  <c r="H21" i="23"/>
  <c r="E21" i="23"/>
  <c r="DG20" i="23"/>
  <c r="DE20" i="23"/>
  <c r="DM20" i="23" s="1"/>
  <c r="CK20" i="23"/>
  <c r="CJ20" i="23"/>
  <c r="CE20" i="23"/>
  <c r="CD20" i="23"/>
  <c r="CC20" i="23"/>
  <c r="CB20" i="23"/>
  <c r="AI20" i="23"/>
  <c r="H20" i="23"/>
  <c r="E20" i="23"/>
  <c r="DG19" i="23"/>
  <c r="DE19" i="23"/>
  <c r="DM19" i="23" s="1"/>
  <c r="CK19" i="23"/>
  <c r="CJ19" i="23"/>
  <c r="CE19" i="23"/>
  <c r="CD19" i="23"/>
  <c r="CC19" i="23"/>
  <c r="CB19" i="23"/>
  <c r="AI19" i="23"/>
  <c r="H19" i="23"/>
  <c r="E19" i="23"/>
  <c r="DG18" i="23"/>
  <c r="DE18" i="23"/>
  <c r="DM18" i="23" s="1"/>
  <c r="CK18" i="23"/>
  <c r="CJ18" i="23"/>
  <c r="CE18" i="23"/>
  <c r="CD18" i="23"/>
  <c r="CC18" i="23"/>
  <c r="CB18" i="23"/>
  <c r="AI18" i="23"/>
  <c r="H18" i="23"/>
  <c r="E18" i="23"/>
  <c r="DG17" i="23"/>
  <c r="DE17" i="23"/>
  <c r="DM17" i="23" s="1"/>
  <c r="CK17" i="23"/>
  <c r="CJ17" i="23"/>
  <c r="CE17" i="23"/>
  <c r="CD17" i="23"/>
  <c r="CC17" i="23"/>
  <c r="CB17" i="23"/>
  <c r="AI17" i="23"/>
  <c r="H17" i="23"/>
  <c r="E17" i="23"/>
  <c r="DG16" i="23"/>
  <c r="DE16" i="23"/>
  <c r="DM16" i="23" s="1"/>
  <c r="CK16" i="23"/>
  <c r="CJ16" i="23"/>
  <c r="CE16" i="23"/>
  <c r="CD16" i="23"/>
  <c r="CC16" i="23"/>
  <c r="CB16" i="23"/>
  <c r="AI16" i="23"/>
  <c r="H16" i="23"/>
  <c r="E16" i="23"/>
  <c r="DG15" i="23"/>
  <c r="DE15" i="23"/>
  <c r="DM15" i="23" s="1"/>
  <c r="CK15" i="23"/>
  <c r="CJ15" i="23"/>
  <c r="CE15" i="23"/>
  <c r="CD15" i="23"/>
  <c r="CC15" i="23"/>
  <c r="CB15" i="23"/>
  <c r="AI15" i="23"/>
  <c r="E15" i="23"/>
  <c r="DG14" i="23"/>
  <c r="DE14" i="23"/>
  <c r="DM14" i="23" s="1"/>
  <c r="CK14" i="23"/>
  <c r="CJ14" i="23"/>
  <c r="CE14" i="23"/>
  <c r="CD14" i="23"/>
  <c r="CC14" i="23"/>
  <c r="CB14" i="23"/>
  <c r="AI14" i="23"/>
  <c r="H14" i="23"/>
  <c r="E14" i="23"/>
  <c r="DG13" i="23"/>
  <c r="DE13" i="23"/>
  <c r="DM13" i="23" s="1"/>
  <c r="CK13" i="23"/>
  <c r="CJ13" i="23"/>
  <c r="CE13" i="23"/>
  <c r="CD13" i="23"/>
  <c r="CC13" i="23"/>
  <c r="CB13" i="23"/>
  <c r="AI13" i="23"/>
  <c r="H13" i="23"/>
  <c r="E13" i="23"/>
  <c r="DG12" i="23"/>
  <c r="DE12" i="23"/>
  <c r="CK12" i="23"/>
  <c r="CJ12" i="23"/>
  <c r="CE12" i="23"/>
  <c r="CD12" i="23"/>
  <c r="CC12" i="23"/>
  <c r="CB12" i="23"/>
  <c r="AI12" i="23"/>
  <c r="H12" i="23"/>
  <c r="E12" i="23"/>
  <c r="DB36" i="22"/>
  <c r="AP36" i="22"/>
  <c r="AD36" i="22"/>
  <c r="Y36" i="22"/>
  <c r="I36" i="22"/>
  <c r="G36" i="22"/>
  <c r="F36" i="22"/>
  <c r="D36" i="22"/>
  <c r="DG35" i="22"/>
  <c r="DE35" i="22"/>
  <c r="DM35" i="22" s="1"/>
  <c r="CK35" i="22"/>
  <c r="CJ35" i="22"/>
  <c r="CE35" i="22"/>
  <c r="CD35" i="22"/>
  <c r="CC35" i="22"/>
  <c r="CB35" i="22"/>
  <c r="AI35" i="22"/>
  <c r="E35" i="22"/>
  <c r="DG34" i="22"/>
  <c r="DE34" i="22"/>
  <c r="DM34" i="22" s="1"/>
  <c r="CK34" i="22"/>
  <c r="CJ34" i="22"/>
  <c r="CE34" i="22"/>
  <c r="CD34" i="22"/>
  <c r="CC34" i="22"/>
  <c r="CB34" i="22"/>
  <c r="AI34" i="22"/>
  <c r="H34" i="22"/>
  <c r="E34" i="22"/>
  <c r="DG33" i="22"/>
  <c r="DE33" i="22"/>
  <c r="DM33" i="22" s="1"/>
  <c r="CK33" i="22"/>
  <c r="CJ33" i="22"/>
  <c r="CE33" i="22"/>
  <c r="CD33" i="22"/>
  <c r="CC33" i="22"/>
  <c r="CB33" i="22"/>
  <c r="AI33" i="22"/>
  <c r="H33" i="22"/>
  <c r="E33" i="22"/>
  <c r="DU32" i="22"/>
  <c r="DG32" i="22"/>
  <c r="DE32" i="22"/>
  <c r="DM32" i="22" s="1"/>
  <c r="CK32" i="22"/>
  <c r="CJ32" i="22"/>
  <c r="CE32" i="22"/>
  <c r="CD32" i="22"/>
  <c r="CC32" i="22"/>
  <c r="CB32" i="22"/>
  <c r="AI32" i="22"/>
  <c r="H32" i="22"/>
  <c r="E32" i="22"/>
  <c r="DG31" i="22"/>
  <c r="DE31" i="22"/>
  <c r="DM31" i="22" s="1"/>
  <c r="CK31" i="22"/>
  <c r="CJ31" i="22"/>
  <c r="CE31" i="22"/>
  <c r="CD31" i="22"/>
  <c r="CC31" i="22"/>
  <c r="CB31" i="22"/>
  <c r="AI31" i="22"/>
  <c r="H31" i="22"/>
  <c r="E31" i="22"/>
  <c r="DG30" i="22"/>
  <c r="DE30" i="22"/>
  <c r="DM30" i="22" s="1"/>
  <c r="CK30" i="22"/>
  <c r="CJ30" i="22"/>
  <c r="CE30" i="22"/>
  <c r="CD30" i="22"/>
  <c r="CC30" i="22"/>
  <c r="CB30" i="22"/>
  <c r="AI30" i="22"/>
  <c r="H30" i="22"/>
  <c r="E30" i="22"/>
  <c r="DG29" i="22"/>
  <c r="DE29" i="22"/>
  <c r="DM29" i="22" s="1"/>
  <c r="CK29" i="22"/>
  <c r="CJ29" i="22"/>
  <c r="CE29" i="22"/>
  <c r="CD29" i="22"/>
  <c r="CC29" i="22"/>
  <c r="CB29" i="22"/>
  <c r="AI29" i="22"/>
  <c r="H29" i="22"/>
  <c r="E29" i="22"/>
  <c r="DG28" i="22"/>
  <c r="DE28" i="22"/>
  <c r="DM28" i="22" s="1"/>
  <c r="CK28" i="22"/>
  <c r="CJ28" i="22"/>
  <c r="CE28" i="22"/>
  <c r="CD28" i="22"/>
  <c r="CC28" i="22"/>
  <c r="CB28" i="22"/>
  <c r="AI28" i="22"/>
  <c r="H28" i="22"/>
  <c r="E28" i="22"/>
  <c r="DG27" i="22"/>
  <c r="DE27" i="22"/>
  <c r="DM27" i="22" s="1"/>
  <c r="CK27" i="22"/>
  <c r="CJ27" i="22"/>
  <c r="CE27" i="22"/>
  <c r="CD27" i="22"/>
  <c r="CC27" i="22"/>
  <c r="CB27" i="22"/>
  <c r="AI27" i="22"/>
  <c r="H27" i="22"/>
  <c r="E27" i="22"/>
  <c r="DG26" i="22"/>
  <c r="DE26" i="22"/>
  <c r="DM26" i="22" s="1"/>
  <c r="CK26" i="22"/>
  <c r="CJ26" i="22"/>
  <c r="CE26" i="22"/>
  <c r="CD26" i="22"/>
  <c r="CC26" i="22"/>
  <c r="CB26" i="22"/>
  <c r="AI26" i="22"/>
  <c r="H26" i="22"/>
  <c r="E26" i="22"/>
  <c r="DG25" i="22"/>
  <c r="DE25" i="22"/>
  <c r="DM25" i="22" s="1"/>
  <c r="CK25" i="22"/>
  <c r="CJ25" i="22"/>
  <c r="CE25" i="22"/>
  <c r="CD25" i="22"/>
  <c r="CC25" i="22"/>
  <c r="CB25" i="22"/>
  <c r="AI25" i="22"/>
  <c r="H25" i="22"/>
  <c r="E25" i="22"/>
  <c r="DG24" i="22"/>
  <c r="DE24" i="22"/>
  <c r="DM24" i="22" s="1"/>
  <c r="CK24" i="22"/>
  <c r="CJ24" i="22"/>
  <c r="CE24" i="22"/>
  <c r="CD24" i="22"/>
  <c r="CC24" i="22"/>
  <c r="CB24" i="22"/>
  <c r="AI24" i="22"/>
  <c r="H24" i="22"/>
  <c r="E24" i="22"/>
  <c r="DG23" i="22"/>
  <c r="DE23" i="22"/>
  <c r="DM23" i="22" s="1"/>
  <c r="CK23" i="22"/>
  <c r="CJ23" i="22"/>
  <c r="CE23" i="22"/>
  <c r="CD23" i="22"/>
  <c r="CC23" i="22"/>
  <c r="CB23" i="22"/>
  <c r="AI23" i="22"/>
  <c r="H23" i="22"/>
  <c r="E23" i="22"/>
  <c r="DG22" i="22"/>
  <c r="DE22" i="22"/>
  <c r="DM22" i="22" s="1"/>
  <c r="CK22" i="22"/>
  <c r="CJ22" i="22"/>
  <c r="CE22" i="22"/>
  <c r="CD22" i="22"/>
  <c r="CC22" i="22"/>
  <c r="CB22" i="22"/>
  <c r="AI22" i="22"/>
  <c r="H22" i="22"/>
  <c r="E22" i="22"/>
  <c r="DG21" i="22"/>
  <c r="DE21" i="22"/>
  <c r="DM21" i="22" s="1"/>
  <c r="CK21" i="22"/>
  <c r="CJ21" i="22"/>
  <c r="CE21" i="22"/>
  <c r="CD21" i="22"/>
  <c r="CC21" i="22"/>
  <c r="CB21" i="22"/>
  <c r="AI21" i="22"/>
  <c r="H21" i="22"/>
  <c r="E21" i="22"/>
  <c r="DG20" i="22"/>
  <c r="DE20" i="22"/>
  <c r="DM20" i="22" s="1"/>
  <c r="CK20" i="22"/>
  <c r="CJ20" i="22"/>
  <c r="CE20" i="22"/>
  <c r="CD20" i="22"/>
  <c r="CC20" i="22"/>
  <c r="CB20" i="22"/>
  <c r="AI20" i="22"/>
  <c r="H20" i="22"/>
  <c r="E20" i="22"/>
  <c r="DG19" i="22"/>
  <c r="DE19" i="22"/>
  <c r="DM19" i="22" s="1"/>
  <c r="CK19" i="22"/>
  <c r="CJ19" i="22"/>
  <c r="CE19" i="22"/>
  <c r="CD19" i="22"/>
  <c r="CC19" i="22"/>
  <c r="CB19" i="22"/>
  <c r="AI19" i="22"/>
  <c r="H19" i="22"/>
  <c r="E19" i="22"/>
  <c r="DG18" i="22"/>
  <c r="DE18" i="22"/>
  <c r="DM18" i="22" s="1"/>
  <c r="CK18" i="22"/>
  <c r="CJ18" i="22"/>
  <c r="CE18" i="22"/>
  <c r="CD18" i="22"/>
  <c r="CC18" i="22"/>
  <c r="CB18" i="22"/>
  <c r="AI18" i="22"/>
  <c r="H18" i="22"/>
  <c r="E18" i="22"/>
  <c r="DG17" i="22"/>
  <c r="DE17" i="22"/>
  <c r="DM17" i="22" s="1"/>
  <c r="CK17" i="22"/>
  <c r="CJ17" i="22"/>
  <c r="CE17" i="22"/>
  <c r="CD17" i="22"/>
  <c r="CC17" i="22"/>
  <c r="CB17" i="22"/>
  <c r="AI17" i="22"/>
  <c r="H17" i="22"/>
  <c r="E17" i="22"/>
  <c r="DG16" i="22"/>
  <c r="DE16" i="22"/>
  <c r="DM16" i="22" s="1"/>
  <c r="CK16" i="22"/>
  <c r="CJ16" i="22"/>
  <c r="CE16" i="22"/>
  <c r="CD16" i="22"/>
  <c r="CC16" i="22"/>
  <c r="CB16" i="22"/>
  <c r="AI16" i="22"/>
  <c r="H16" i="22"/>
  <c r="E16" i="22"/>
  <c r="DG15" i="22"/>
  <c r="DE15" i="22"/>
  <c r="DM15" i="22" s="1"/>
  <c r="CK15" i="22"/>
  <c r="CJ15" i="22"/>
  <c r="CE15" i="22"/>
  <c r="CD15" i="22"/>
  <c r="CC15" i="22"/>
  <c r="CB15" i="22"/>
  <c r="AI15" i="22"/>
  <c r="H15" i="22"/>
  <c r="E15" i="22"/>
  <c r="DG14" i="22"/>
  <c r="DE14" i="22"/>
  <c r="DM14" i="22" s="1"/>
  <c r="CK14" i="22"/>
  <c r="CJ14" i="22"/>
  <c r="CE14" i="22"/>
  <c r="CD14" i="22"/>
  <c r="CC14" i="22"/>
  <c r="CB14" i="22"/>
  <c r="AI14" i="22"/>
  <c r="H14" i="22"/>
  <c r="E14" i="22"/>
  <c r="DG13" i="22"/>
  <c r="DE13" i="22"/>
  <c r="DM13" i="22" s="1"/>
  <c r="CK13" i="22"/>
  <c r="CJ13" i="22"/>
  <c r="CE13" i="22"/>
  <c r="CD13" i="22"/>
  <c r="CC13" i="22"/>
  <c r="CB13" i="22"/>
  <c r="AI13" i="22"/>
  <c r="H13" i="22"/>
  <c r="E13" i="22"/>
  <c r="DG12" i="22"/>
  <c r="DE12" i="22"/>
  <c r="CK12" i="22"/>
  <c r="CJ12" i="22"/>
  <c r="CE12" i="22"/>
  <c r="CD12" i="22"/>
  <c r="CC12" i="22"/>
  <c r="CB12" i="22"/>
  <c r="AI12" i="22"/>
  <c r="H12" i="22"/>
  <c r="E12" i="22"/>
  <c r="DB36" i="21"/>
  <c r="AP36" i="21"/>
  <c r="AD36" i="21"/>
  <c r="Y36" i="21"/>
  <c r="I36" i="21"/>
  <c r="G36" i="21"/>
  <c r="F36" i="21"/>
  <c r="D36" i="21"/>
  <c r="DG35" i="21"/>
  <c r="DE35" i="21"/>
  <c r="DM35" i="21" s="1"/>
  <c r="CK35" i="21"/>
  <c r="CJ35" i="21"/>
  <c r="CE35" i="21"/>
  <c r="CD35" i="21"/>
  <c r="CC35" i="21"/>
  <c r="CB35" i="21"/>
  <c r="AI35" i="21"/>
  <c r="H35" i="21"/>
  <c r="E35" i="21"/>
  <c r="DG34" i="21"/>
  <c r="DE34" i="21"/>
  <c r="DM34" i="21" s="1"/>
  <c r="CK34" i="21"/>
  <c r="CJ34" i="21"/>
  <c r="CE34" i="21"/>
  <c r="CD34" i="21"/>
  <c r="CC34" i="21"/>
  <c r="CB34" i="21"/>
  <c r="AI34" i="21"/>
  <c r="H34" i="21"/>
  <c r="E34" i="21"/>
  <c r="DG33" i="21"/>
  <c r="DE33" i="21"/>
  <c r="DM33" i="21" s="1"/>
  <c r="CK33" i="21"/>
  <c r="CJ33" i="21"/>
  <c r="CE33" i="21"/>
  <c r="CD33" i="21"/>
  <c r="CC33" i="21"/>
  <c r="CB33" i="21"/>
  <c r="AI33" i="21"/>
  <c r="H33" i="21"/>
  <c r="E33" i="21"/>
  <c r="DU32" i="21"/>
  <c r="DG32" i="21"/>
  <c r="DE32" i="21"/>
  <c r="DM32" i="21" s="1"/>
  <c r="CK32" i="21"/>
  <c r="CJ32" i="21"/>
  <c r="CE32" i="21"/>
  <c r="CD32" i="21"/>
  <c r="CC32" i="21"/>
  <c r="CB32" i="21"/>
  <c r="AI32" i="21"/>
  <c r="H32" i="21"/>
  <c r="E32" i="21"/>
  <c r="DG31" i="21"/>
  <c r="DE31" i="21"/>
  <c r="DM31" i="21" s="1"/>
  <c r="CK31" i="21"/>
  <c r="CJ31" i="21"/>
  <c r="CE31" i="21"/>
  <c r="CD31" i="21"/>
  <c r="CC31" i="21"/>
  <c r="CB31" i="21"/>
  <c r="AI31" i="21"/>
  <c r="H31" i="21"/>
  <c r="E31" i="21"/>
  <c r="DG30" i="21"/>
  <c r="DE30" i="21"/>
  <c r="DM30" i="21" s="1"/>
  <c r="CK30" i="21"/>
  <c r="CJ30" i="21"/>
  <c r="CE30" i="21"/>
  <c r="CD30" i="21"/>
  <c r="CC30" i="21"/>
  <c r="CB30" i="21"/>
  <c r="AI30" i="21"/>
  <c r="H30" i="21"/>
  <c r="E30" i="21"/>
  <c r="DG29" i="21"/>
  <c r="DE29" i="21"/>
  <c r="DM29" i="21" s="1"/>
  <c r="CK29" i="21"/>
  <c r="CJ29" i="21"/>
  <c r="CE29" i="21"/>
  <c r="CD29" i="21"/>
  <c r="CC29" i="21"/>
  <c r="CB29" i="21"/>
  <c r="AI29" i="21"/>
  <c r="H29" i="21"/>
  <c r="E29" i="21"/>
  <c r="DG28" i="21"/>
  <c r="DE28" i="21"/>
  <c r="DM28" i="21" s="1"/>
  <c r="CK28" i="21"/>
  <c r="CJ28" i="21"/>
  <c r="CE28" i="21"/>
  <c r="CD28" i="21"/>
  <c r="CC28" i="21"/>
  <c r="CB28" i="21"/>
  <c r="AI28" i="21"/>
  <c r="H28" i="21"/>
  <c r="E28" i="21"/>
  <c r="DG27" i="21"/>
  <c r="DE27" i="21"/>
  <c r="DM27" i="21" s="1"/>
  <c r="CK27" i="21"/>
  <c r="CJ27" i="21"/>
  <c r="CE27" i="21"/>
  <c r="CD27" i="21"/>
  <c r="CC27" i="21"/>
  <c r="CB27" i="21"/>
  <c r="AI27" i="21"/>
  <c r="H27" i="21"/>
  <c r="E27" i="21"/>
  <c r="DG26" i="21"/>
  <c r="DE26" i="21"/>
  <c r="DM26" i="21" s="1"/>
  <c r="CK26" i="21"/>
  <c r="CJ26" i="21"/>
  <c r="CE26" i="21"/>
  <c r="CD26" i="21"/>
  <c r="CC26" i="21"/>
  <c r="CB26" i="21"/>
  <c r="AI26" i="21"/>
  <c r="H26" i="21"/>
  <c r="E26" i="21"/>
  <c r="DG25" i="21"/>
  <c r="DE25" i="21"/>
  <c r="DM25" i="21" s="1"/>
  <c r="CK25" i="21"/>
  <c r="CJ25" i="21"/>
  <c r="CE25" i="21"/>
  <c r="CD25" i="21"/>
  <c r="CC25" i="21"/>
  <c r="CB25" i="21"/>
  <c r="AI25" i="21"/>
  <c r="H25" i="21"/>
  <c r="E25" i="21"/>
  <c r="DG24" i="21"/>
  <c r="DE24" i="21"/>
  <c r="DM24" i="21" s="1"/>
  <c r="CK24" i="21"/>
  <c r="CJ24" i="21"/>
  <c r="CE24" i="21"/>
  <c r="CD24" i="21"/>
  <c r="CC24" i="21"/>
  <c r="CB24" i="21"/>
  <c r="AI24" i="21"/>
  <c r="H24" i="21"/>
  <c r="E24" i="21"/>
  <c r="DG23" i="21"/>
  <c r="DE23" i="21"/>
  <c r="DM23" i="21" s="1"/>
  <c r="CK23" i="21"/>
  <c r="CJ23" i="21"/>
  <c r="CE23" i="21"/>
  <c r="CD23" i="21"/>
  <c r="CC23" i="21"/>
  <c r="CB23" i="21"/>
  <c r="AI23" i="21"/>
  <c r="H23" i="21"/>
  <c r="E23" i="21"/>
  <c r="DG22" i="21"/>
  <c r="DE22" i="21"/>
  <c r="DM22" i="21" s="1"/>
  <c r="CK22" i="21"/>
  <c r="CJ22" i="21"/>
  <c r="CE22" i="21"/>
  <c r="CD22" i="21"/>
  <c r="CC22" i="21"/>
  <c r="CB22" i="21"/>
  <c r="AI22" i="21"/>
  <c r="H22" i="21"/>
  <c r="E22" i="21"/>
  <c r="DG21" i="21"/>
  <c r="DE21" i="21"/>
  <c r="DM21" i="21" s="1"/>
  <c r="CK21" i="21"/>
  <c r="CJ21" i="21"/>
  <c r="CE21" i="21"/>
  <c r="CD21" i="21"/>
  <c r="CC21" i="21"/>
  <c r="CB21" i="21"/>
  <c r="AI21" i="21"/>
  <c r="H21" i="21"/>
  <c r="E21" i="21"/>
  <c r="DG20" i="21"/>
  <c r="DE20" i="21"/>
  <c r="DM20" i="21" s="1"/>
  <c r="CK20" i="21"/>
  <c r="CJ20" i="21"/>
  <c r="CE20" i="21"/>
  <c r="CD20" i="21"/>
  <c r="CC20" i="21"/>
  <c r="CB20" i="21"/>
  <c r="AI20" i="21"/>
  <c r="H20" i="21"/>
  <c r="E20" i="21"/>
  <c r="DG19" i="21"/>
  <c r="DE19" i="21"/>
  <c r="DM19" i="21" s="1"/>
  <c r="CK19" i="21"/>
  <c r="CJ19" i="21"/>
  <c r="CE19" i="21"/>
  <c r="CD19" i="21"/>
  <c r="CC19" i="21"/>
  <c r="CB19" i="21"/>
  <c r="AI19" i="21"/>
  <c r="H19" i="21"/>
  <c r="E19" i="21"/>
  <c r="DG18" i="21"/>
  <c r="DE18" i="21"/>
  <c r="DM18" i="21" s="1"/>
  <c r="CK18" i="21"/>
  <c r="CJ18" i="21"/>
  <c r="CE18" i="21"/>
  <c r="CD18" i="21"/>
  <c r="CC18" i="21"/>
  <c r="CB18" i="21"/>
  <c r="AI18" i="21"/>
  <c r="H18" i="21"/>
  <c r="E18" i="21"/>
  <c r="DG17" i="21"/>
  <c r="DE17" i="21"/>
  <c r="DM17" i="21" s="1"/>
  <c r="CK17" i="21"/>
  <c r="CJ17" i="21"/>
  <c r="CE17" i="21"/>
  <c r="CD17" i="21"/>
  <c r="CC17" i="21"/>
  <c r="CB17" i="21"/>
  <c r="AI17" i="21"/>
  <c r="H17" i="21"/>
  <c r="E17" i="21"/>
  <c r="DG16" i="21"/>
  <c r="DE16" i="21"/>
  <c r="DM16" i="21" s="1"/>
  <c r="CK16" i="21"/>
  <c r="CJ16" i="21"/>
  <c r="CE16" i="21"/>
  <c r="CD16" i="21"/>
  <c r="CC16" i="21"/>
  <c r="CB16" i="21"/>
  <c r="AI16" i="21"/>
  <c r="H16" i="21"/>
  <c r="E16" i="21"/>
  <c r="DG15" i="21"/>
  <c r="DE15" i="21"/>
  <c r="DM15" i="21" s="1"/>
  <c r="CK15" i="21"/>
  <c r="CJ15" i="21"/>
  <c r="CE15" i="21"/>
  <c r="CD15" i="21"/>
  <c r="CC15" i="21"/>
  <c r="CB15" i="21"/>
  <c r="AI15" i="21"/>
  <c r="H15" i="21"/>
  <c r="E15" i="21"/>
  <c r="DG14" i="21"/>
  <c r="DE14" i="21"/>
  <c r="DM14" i="21" s="1"/>
  <c r="CK14" i="21"/>
  <c r="CJ14" i="21"/>
  <c r="CE14" i="21"/>
  <c r="CD14" i="21"/>
  <c r="CC14" i="21"/>
  <c r="CB14" i="21"/>
  <c r="AI14" i="21"/>
  <c r="H14" i="21"/>
  <c r="E14" i="21"/>
  <c r="DG13" i="21"/>
  <c r="DE13" i="21"/>
  <c r="DM13" i="21" s="1"/>
  <c r="CK13" i="21"/>
  <c r="CJ13" i="21"/>
  <c r="CE13" i="21"/>
  <c r="CD13" i="21"/>
  <c r="CC13" i="21"/>
  <c r="CB13" i="21"/>
  <c r="AI13" i="21"/>
  <c r="H13" i="21"/>
  <c r="E13" i="21"/>
  <c r="DG12" i="21"/>
  <c r="DE12" i="21"/>
  <c r="CK12" i="21"/>
  <c r="CJ12" i="21"/>
  <c r="CE12" i="21"/>
  <c r="CD12" i="21"/>
  <c r="CC12" i="21"/>
  <c r="CB12" i="21"/>
  <c r="AI12" i="21"/>
  <c r="H12" i="21"/>
  <c r="E12" i="21"/>
  <c r="DB36" i="20"/>
  <c r="AP36" i="20"/>
  <c r="AD36" i="20"/>
  <c r="Y36" i="20"/>
  <c r="I36" i="20"/>
  <c r="G36" i="20"/>
  <c r="F36" i="20"/>
  <c r="D36" i="20"/>
  <c r="DG35" i="20"/>
  <c r="DE35" i="20"/>
  <c r="DM35" i="20" s="1"/>
  <c r="CK35" i="20"/>
  <c r="CJ35" i="20"/>
  <c r="CE35" i="20"/>
  <c r="CD35" i="20"/>
  <c r="CC35" i="20"/>
  <c r="CB35" i="20"/>
  <c r="AI35" i="20"/>
  <c r="H35" i="20"/>
  <c r="E35" i="20"/>
  <c r="DG34" i="20"/>
  <c r="DE34" i="20"/>
  <c r="DM34" i="20" s="1"/>
  <c r="CK34" i="20"/>
  <c r="CJ34" i="20"/>
  <c r="CE34" i="20"/>
  <c r="CD34" i="20"/>
  <c r="CC34" i="20"/>
  <c r="CB34" i="20"/>
  <c r="AI34" i="20"/>
  <c r="H34" i="20"/>
  <c r="E34" i="20"/>
  <c r="DG33" i="20"/>
  <c r="DE33" i="20"/>
  <c r="DM33" i="20" s="1"/>
  <c r="CK33" i="20"/>
  <c r="CJ33" i="20"/>
  <c r="CE33" i="20"/>
  <c r="CD33" i="20"/>
  <c r="CC33" i="20"/>
  <c r="CB33" i="20"/>
  <c r="AI33" i="20"/>
  <c r="H33" i="20"/>
  <c r="E33" i="20"/>
  <c r="DU32" i="20"/>
  <c r="DG32" i="20"/>
  <c r="DE32" i="20"/>
  <c r="DM32" i="20" s="1"/>
  <c r="CK32" i="20"/>
  <c r="CJ32" i="20"/>
  <c r="CE32" i="20"/>
  <c r="CD32" i="20"/>
  <c r="CC32" i="20"/>
  <c r="CB32" i="20"/>
  <c r="AI32" i="20"/>
  <c r="H32" i="20"/>
  <c r="E32" i="20"/>
  <c r="DG31" i="20"/>
  <c r="DE31" i="20"/>
  <c r="DM31" i="20" s="1"/>
  <c r="CK31" i="20"/>
  <c r="CJ31" i="20"/>
  <c r="CE31" i="20"/>
  <c r="CD31" i="20"/>
  <c r="CC31" i="20"/>
  <c r="CB31" i="20"/>
  <c r="AI31" i="20"/>
  <c r="H31" i="20"/>
  <c r="E31" i="20"/>
  <c r="DG30" i="20"/>
  <c r="DE30" i="20"/>
  <c r="DM30" i="20" s="1"/>
  <c r="CK30" i="20"/>
  <c r="CJ30" i="20"/>
  <c r="CE30" i="20"/>
  <c r="CD30" i="20"/>
  <c r="CC30" i="20"/>
  <c r="CB30" i="20"/>
  <c r="AI30" i="20"/>
  <c r="H30" i="20"/>
  <c r="E30" i="20"/>
  <c r="DG29" i="20"/>
  <c r="DE29" i="20"/>
  <c r="DM29" i="20" s="1"/>
  <c r="CK29" i="20"/>
  <c r="CJ29" i="20"/>
  <c r="CE29" i="20"/>
  <c r="CD29" i="20"/>
  <c r="CC29" i="20"/>
  <c r="CB29" i="20"/>
  <c r="AI29" i="20"/>
  <c r="H29" i="20"/>
  <c r="E29" i="20"/>
  <c r="DG28" i="20"/>
  <c r="DE28" i="20"/>
  <c r="DM28" i="20" s="1"/>
  <c r="CK28" i="20"/>
  <c r="CJ28" i="20"/>
  <c r="CE28" i="20"/>
  <c r="CD28" i="20"/>
  <c r="CC28" i="20"/>
  <c r="CB28" i="20"/>
  <c r="AI28" i="20"/>
  <c r="H28" i="20"/>
  <c r="E28" i="20"/>
  <c r="DG27" i="20"/>
  <c r="DE27" i="20"/>
  <c r="DM27" i="20" s="1"/>
  <c r="CK27" i="20"/>
  <c r="CJ27" i="20"/>
  <c r="CE27" i="20"/>
  <c r="CD27" i="20"/>
  <c r="CC27" i="20"/>
  <c r="CB27" i="20"/>
  <c r="AI27" i="20"/>
  <c r="H27" i="20"/>
  <c r="E27" i="20"/>
  <c r="DG26" i="20"/>
  <c r="DE26" i="20"/>
  <c r="DM26" i="20" s="1"/>
  <c r="CK26" i="20"/>
  <c r="CJ26" i="20"/>
  <c r="CE26" i="20"/>
  <c r="CD26" i="20"/>
  <c r="CC26" i="20"/>
  <c r="CB26" i="20"/>
  <c r="AI26" i="20"/>
  <c r="H26" i="20"/>
  <c r="E26" i="20"/>
  <c r="DG25" i="20"/>
  <c r="DE25" i="20"/>
  <c r="DM25" i="20" s="1"/>
  <c r="CK25" i="20"/>
  <c r="CJ25" i="20"/>
  <c r="CE25" i="20"/>
  <c r="CD25" i="20"/>
  <c r="CC25" i="20"/>
  <c r="CB25" i="20"/>
  <c r="AI25" i="20"/>
  <c r="H25" i="20"/>
  <c r="E25" i="20"/>
  <c r="DG24" i="20"/>
  <c r="DE24" i="20"/>
  <c r="DM24" i="20" s="1"/>
  <c r="CK24" i="20"/>
  <c r="CJ24" i="20"/>
  <c r="CE24" i="20"/>
  <c r="CD24" i="20"/>
  <c r="CC24" i="20"/>
  <c r="CB24" i="20"/>
  <c r="AI24" i="20"/>
  <c r="H24" i="20"/>
  <c r="E24" i="20"/>
  <c r="DG23" i="20"/>
  <c r="DE23" i="20"/>
  <c r="DM23" i="20" s="1"/>
  <c r="CK23" i="20"/>
  <c r="CJ23" i="20"/>
  <c r="CE23" i="20"/>
  <c r="CD23" i="20"/>
  <c r="CC23" i="20"/>
  <c r="CB23" i="20"/>
  <c r="AI23" i="20"/>
  <c r="H23" i="20"/>
  <c r="E23" i="20"/>
  <c r="DG22" i="20"/>
  <c r="DE22" i="20"/>
  <c r="DM22" i="20" s="1"/>
  <c r="CK22" i="20"/>
  <c r="CJ22" i="20"/>
  <c r="CE22" i="20"/>
  <c r="CD22" i="20"/>
  <c r="CC22" i="20"/>
  <c r="CB22" i="20"/>
  <c r="AI22" i="20"/>
  <c r="H22" i="20"/>
  <c r="E22" i="20"/>
  <c r="DG21" i="20"/>
  <c r="DE21" i="20"/>
  <c r="DM21" i="20" s="1"/>
  <c r="CK21" i="20"/>
  <c r="CJ21" i="20"/>
  <c r="CE21" i="20"/>
  <c r="CD21" i="20"/>
  <c r="CC21" i="20"/>
  <c r="CB21" i="20"/>
  <c r="AI21" i="20"/>
  <c r="H21" i="20"/>
  <c r="E21" i="20"/>
  <c r="DG20" i="20"/>
  <c r="DE20" i="20"/>
  <c r="DM20" i="20" s="1"/>
  <c r="CK20" i="20"/>
  <c r="CJ20" i="20"/>
  <c r="CE20" i="20"/>
  <c r="CD20" i="20"/>
  <c r="CC20" i="20"/>
  <c r="CB20" i="20"/>
  <c r="AI20" i="20"/>
  <c r="H20" i="20"/>
  <c r="E20" i="20"/>
  <c r="DG19" i="20"/>
  <c r="DE19" i="20"/>
  <c r="DM19" i="20" s="1"/>
  <c r="CK19" i="20"/>
  <c r="CJ19" i="20"/>
  <c r="CE19" i="20"/>
  <c r="CD19" i="20"/>
  <c r="CC19" i="20"/>
  <c r="CB19" i="20"/>
  <c r="AI19" i="20"/>
  <c r="H19" i="20"/>
  <c r="E19" i="20"/>
  <c r="DG18" i="20"/>
  <c r="DE18" i="20"/>
  <c r="DM18" i="20" s="1"/>
  <c r="CK18" i="20"/>
  <c r="CJ18" i="20"/>
  <c r="CE18" i="20"/>
  <c r="CD18" i="20"/>
  <c r="CC18" i="20"/>
  <c r="CB18" i="20"/>
  <c r="AI18" i="20"/>
  <c r="H18" i="20"/>
  <c r="E18" i="20"/>
  <c r="DG17" i="20"/>
  <c r="DE17" i="20"/>
  <c r="DM17" i="20" s="1"/>
  <c r="CK17" i="20"/>
  <c r="CJ17" i="20"/>
  <c r="CE17" i="20"/>
  <c r="CD17" i="20"/>
  <c r="CC17" i="20"/>
  <c r="CB17" i="20"/>
  <c r="AI17" i="20"/>
  <c r="H17" i="20"/>
  <c r="E17" i="20"/>
  <c r="DG16" i="20"/>
  <c r="DE16" i="20"/>
  <c r="DM16" i="20" s="1"/>
  <c r="CK16" i="20"/>
  <c r="CJ16" i="20"/>
  <c r="CE16" i="20"/>
  <c r="CD16" i="20"/>
  <c r="CC16" i="20"/>
  <c r="CB16" i="20"/>
  <c r="AI16" i="20"/>
  <c r="H16" i="20"/>
  <c r="E16" i="20"/>
  <c r="DG15" i="20"/>
  <c r="DE15" i="20"/>
  <c r="DM15" i="20" s="1"/>
  <c r="CK15" i="20"/>
  <c r="CJ15" i="20"/>
  <c r="CE15" i="20"/>
  <c r="CD15" i="20"/>
  <c r="CC15" i="20"/>
  <c r="CB15" i="20"/>
  <c r="AI15" i="20"/>
  <c r="H15" i="20"/>
  <c r="E15" i="20"/>
  <c r="DG14" i="20"/>
  <c r="DE14" i="20"/>
  <c r="DM14" i="20" s="1"/>
  <c r="CK14" i="20"/>
  <c r="CJ14" i="20"/>
  <c r="CE14" i="20"/>
  <c r="CD14" i="20"/>
  <c r="CC14" i="20"/>
  <c r="CB14" i="20"/>
  <c r="AI14" i="20"/>
  <c r="H14" i="20"/>
  <c r="E14" i="20"/>
  <c r="DG13" i="20"/>
  <c r="DE13" i="20"/>
  <c r="DM13" i="20" s="1"/>
  <c r="CK13" i="20"/>
  <c r="CJ13" i="20"/>
  <c r="CE13" i="20"/>
  <c r="CD13" i="20"/>
  <c r="CC13" i="20"/>
  <c r="CB13" i="20"/>
  <c r="AI13" i="20"/>
  <c r="H13" i="20"/>
  <c r="E13" i="20"/>
  <c r="DG12" i="20"/>
  <c r="DE12" i="20"/>
  <c r="CK12" i="20"/>
  <c r="CJ12" i="20"/>
  <c r="CE12" i="20"/>
  <c r="CD12" i="20"/>
  <c r="CC12" i="20"/>
  <c r="CB12" i="20"/>
  <c r="AI12" i="20"/>
  <c r="H12" i="20"/>
  <c r="E12" i="20"/>
  <c r="DB36" i="19"/>
  <c r="AP36" i="19"/>
  <c r="AD36" i="19"/>
  <c r="Y36" i="19"/>
  <c r="I36" i="19"/>
  <c r="G36" i="19"/>
  <c r="F36" i="19"/>
  <c r="D36" i="19"/>
  <c r="DG35" i="19"/>
  <c r="DE35" i="19"/>
  <c r="DM35" i="19" s="1"/>
  <c r="CK35" i="19"/>
  <c r="CJ35" i="19"/>
  <c r="CE35" i="19"/>
  <c r="CD35" i="19"/>
  <c r="CC35" i="19"/>
  <c r="CB35" i="19"/>
  <c r="AI35" i="19"/>
  <c r="H35" i="19"/>
  <c r="E35" i="19"/>
  <c r="DG34" i="19"/>
  <c r="DE34" i="19"/>
  <c r="DM34" i="19" s="1"/>
  <c r="CK34" i="19"/>
  <c r="CJ34" i="19"/>
  <c r="CE34" i="19"/>
  <c r="CD34" i="19"/>
  <c r="CC34" i="19"/>
  <c r="CB34" i="19"/>
  <c r="AI34" i="19"/>
  <c r="H34" i="19"/>
  <c r="E34" i="19"/>
  <c r="DG33" i="19"/>
  <c r="DE33" i="19"/>
  <c r="DM33" i="19" s="1"/>
  <c r="CK33" i="19"/>
  <c r="CJ33" i="19"/>
  <c r="CE33" i="19"/>
  <c r="CD33" i="19"/>
  <c r="CC33" i="19"/>
  <c r="CB33" i="19"/>
  <c r="AI33" i="19"/>
  <c r="H33" i="19"/>
  <c r="E33" i="19"/>
  <c r="DU32" i="19"/>
  <c r="DG32" i="19"/>
  <c r="DE32" i="19"/>
  <c r="DM32" i="19" s="1"/>
  <c r="CK32" i="19"/>
  <c r="CJ32" i="19"/>
  <c r="CE32" i="19"/>
  <c r="CD32" i="19"/>
  <c r="CC32" i="19"/>
  <c r="CB32" i="19"/>
  <c r="AI32" i="19"/>
  <c r="H32" i="19"/>
  <c r="E32" i="19"/>
  <c r="DG31" i="19"/>
  <c r="DE31" i="19"/>
  <c r="DM31" i="19" s="1"/>
  <c r="CK31" i="19"/>
  <c r="CJ31" i="19"/>
  <c r="CE31" i="19"/>
  <c r="CD31" i="19"/>
  <c r="CC31" i="19"/>
  <c r="CB31" i="19"/>
  <c r="AI31" i="19"/>
  <c r="H31" i="19"/>
  <c r="E31" i="19"/>
  <c r="DG30" i="19"/>
  <c r="DE30" i="19"/>
  <c r="DM30" i="19" s="1"/>
  <c r="CK30" i="19"/>
  <c r="CJ30" i="19"/>
  <c r="CE30" i="19"/>
  <c r="CD30" i="19"/>
  <c r="CC30" i="19"/>
  <c r="CB30" i="19"/>
  <c r="AI30" i="19"/>
  <c r="H30" i="19"/>
  <c r="E30" i="19"/>
  <c r="DG29" i="19"/>
  <c r="DE29" i="19"/>
  <c r="DM29" i="19" s="1"/>
  <c r="CK29" i="19"/>
  <c r="CJ29" i="19"/>
  <c r="CE29" i="19"/>
  <c r="CD29" i="19"/>
  <c r="CC29" i="19"/>
  <c r="CB29" i="19"/>
  <c r="AI29" i="19"/>
  <c r="H29" i="19"/>
  <c r="E29" i="19"/>
  <c r="DG28" i="19"/>
  <c r="DE28" i="19"/>
  <c r="DM28" i="19" s="1"/>
  <c r="CK28" i="19"/>
  <c r="CJ28" i="19"/>
  <c r="CE28" i="19"/>
  <c r="CD28" i="19"/>
  <c r="CC28" i="19"/>
  <c r="CB28" i="19"/>
  <c r="AI28" i="19"/>
  <c r="H28" i="19"/>
  <c r="E28" i="19"/>
  <c r="DG27" i="19"/>
  <c r="DE27" i="19"/>
  <c r="DM27" i="19" s="1"/>
  <c r="CK27" i="19"/>
  <c r="CJ27" i="19"/>
  <c r="CE27" i="19"/>
  <c r="CD27" i="19"/>
  <c r="CC27" i="19"/>
  <c r="CB27" i="19"/>
  <c r="AI27" i="19"/>
  <c r="H27" i="19"/>
  <c r="E27" i="19"/>
  <c r="DG26" i="19"/>
  <c r="DE26" i="19"/>
  <c r="DM26" i="19" s="1"/>
  <c r="CK26" i="19"/>
  <c r="CJ26" i="19"/>
  <c r="CE26" i="19"/>
  <c r="CD26" i="19"/>
  <c r="CC26" i="19"/>
  <c r="CB26" i="19"/>
  <c r="AI26" i="19"/>
  <c r="H26" i="19"/>
  <c r="E26" i="19"/>
  <c r="DG25" i="19"/>
  <c r="DE25" i="19"/>
  <c r="DM25" i="19" s="1"/>
  <c r="CK25" i="19"/>
  <c r="CJ25" i="19"/>
  <c r="CE25" i="19"/>
  <c r="CD25" i="19"/>
  <c r="CC25" i="19"/>
  <c r="CB25" i="19"/>
  <c r="AI25" i="19"/>
  <c r="H25" i="19"/>
  <c r="E25" i="19"/>
  <c r="DG24" i="19"/>
  <c r="DE24" i="19"/>
  <c r="DM24" i="19" s="1"/>
  <c r="CK24" i="19"/>
  <c r="CJ24" i="19"/>
  <c r="CE24" i="19"/>
  <c r="CD24" i="19"/>
  <c r="CC24" i="19"/>
  <c r="CB24" i="19"/>
  <c r="AI24" i="19"/>
  <c r="H24" i="19"/>
  <c r="E24" i="19"/>
  <c r="DG23" i="19"/>
  <c r="DE23" i="19"/>
  <c r="DM23" i="19" s="1"/>
  <c r="CK23" i="19"/>
  <c r="CJ23" i="19"/>
  <c r="CE23" i="19"/>
  <c r="CD23" i="19"/>
  <c r="CC23" i="19"/>
  <c r="CB23" i="19"/>
  <c r="AI23" i="19"/>
  <c r="H23" i="19"/>
  <c r="E23" i="19"/>
  <c r="DG22" i="19"/>
  <c r="DE22" i="19"/>
  <c r="DM22" i="19" s="1"/>
  <c r="CK22" i="19"/>
  <c r="CJ22" i="19"/>
  <c r="CE22" i="19"/>
  <c r="CD22" i="19"/>
  <c r="CC22" i="19"/>
  <c r="CB22" i="19"/>
  <c r="AI22" i="19"/>
  <c r="H22" i="19"/>
  <c r="E22" i="19"/>
  <c r="DG21" i="19"/>
  <c r="DE21" i="19"/>
  <c r="DM21" i="19" s="1"/>
  <c r="CK21" i="19"/>
  <c r="CJ21" i="19"/>
  <c r="CE21" i="19"/>
  <c r="CD21" i="19"/>
  <c r="CC21" i="19"/>
  <c r="CB21" i="19"/>
  <c r="AI21" i="19"/>
  <c r="H21" i="19"/>
  <c r="E21" i="19"/>
  <c r="DG20" i="19"/>
  <c r="DE20" i="19"/>
  <c r="DM20" i="19" s="1"/>
  <c r="CK20" i="19"/>
  <c r="CJ20" i="19"/>
  <c r="CE20" i="19"/>
  <c r="CD20" i="19"/>
  <c r="CC20" i="19"/>
  <c r="CB20" i="19"/>
  <c r="AI20" i="19"/>
  <c r="H20" i="19"/>
  <c r="E20" i="19"/>
  <c r="DG19" i="19"/>
  <c r="DE19" i="19"/>
  <c r="DM19" i="19" s="1"/>
  <c r="CK19" i="19"/>
  <c r="CJ19" i="19"/>
  <c r="CE19" i="19"/>
  <c r="CD19" i="19"/>
  <c r="CC19" i="19"/>
  <c r="CB19" i="19"/>
  <c r="AI19" i="19"/>
  <c r="H19" i="19"/>
  <c r="E19" i="19"/>
  <c r="DG18" i="19"/>
  <c r="DE18" i="19"/>
  <c r="DM18" i="19" s="1"/>
  <c r="CK18" i="19"/>
  <c r="CJ18" i="19"/>
  <c r="CE18" i="19"/>
  <c r="CD18" i="19"/>
  <c r="CC18" i="19"/>
  <c r="CB18" i="19"/>
  <c r="AI18" i="19"/>
  <c r="H18" i="19"/>
  <c r="E18" i="19"/>
  <c r="DG17" i="19"/>
  <c r="DE17" i="19"/>
  <c r="DM17" i="19" s="1"/>
  <c r="CK17" i="19"/>
  <c r="CJ17" i="19"/>
  <c r="CE17" i="19"/>
  <c r="CD17" i="19"/>
  <c r="CC17" i="19"/>
  <c r="CB17" i="19"/>
  <c r="AI17" i="19"/>
  <c r="H17" i="19"/>
  <c r="E17" i="19"/>
  <c r="DG16" i="19"/>
  <c r="DE16" i="19"/>
  <c r="DM16" i="19" s="1"/>
  <c r="CK16" i="19"/>
  <c r="CJ16" i="19"/>
  <c r="CE16" i="19"/>
  <c r="CD16" i="19"/>
  <c r="CC16" i="19"/>
  <c r="CB16" i="19"/>
  <c r="AI16" i="19"/>
  <c r="H16" i="19"/>
  <c r="E16" i="19"/>
  <c r="DG15" i="19"/>
  <c r="DE15" i="19"/>
  <c r="DM15" i="19" s="1"/>
  <c r="CK15" i="19"/>
  <c r="CJ15" i="19"/>
  <c r="CE15" i="19"/>
  <c r="CD15" i="19"/>
  <c r="CC15" i="19"/>
  <c r="CB15" i="19"/>
  <c r="AI15" i="19"/>
  <c r="H15" i="19"/>
  <c r="E15" i="19"/>
  <c r="DG14" i="19"/>
  <c r="DE14" i="19"/>
  <c r="DM14" i="19" s="1"/>
  <c r="CK14" i="19"/>
  <c r="CJ14" i="19"/>
  <c r="CE14" i="19"/>
  <c r="CD14" i="19"/>
  <c r="CC14" i="19"/>
  <c r="CB14" i="19"/>
  <c r="AI14" i="19"/>
  <c r="H14" i="19"/>
  <c r="E14" i="19"/>
  <c r="DG13" i="19"/>
  <c r="DE13" i="19"/>
  <c r="DM13" i="19" s="1"/>
  <c r="CK13" i="19"/>
  <c r="CJ13" i="19"/>
  <c r="CE13" i="19"/>
  <c r="CD13" i="19"/>
  <c r="CC13" i="19"/>
  <c r="CB13" i="19"/>
  <c r="AI13" i="19"/>
  <c r="H13" i="19"/>
  <c r="E13" i="19"/>
  <c r="DG12" i="19"/>
  <c r="DE12" i="19"/>
  <c r="CK12" i="19"/>
  <c r="CJ12" i="19"/>
  <c r="CE12" i="19"/>
  <c r="CD12" i="19"/>
  <c r="CC12" i="19"/>
  <c r="CB12" i="19"/>
  <c r="AI12" i="19"/>
  <c r="H12" i="19"/>
  <c r="E12" i="19"/>
  <c r="DB36" i="18"/>
  <c r="AP36" i="18"/>
  <c r="AD36" i="18"/>
  <c r="Y36" i="18"/>
  <c r="I36" i="18"/>
  <c r="G36" i="18"/>
  <c r="F36" i="18"/>
  <c r="D36" i="18"/>
  <c r="DG35" i="18"/>
  <c r="DE35" i="18"/>
  <c r="DM35" i="18" s="1"/>
  <c r="CK35" i="18"/>
  <c r="CJ35" i="18"/>
  <c r="CE35" i="18"/>
  <c r="CD35" i="18"/>
  <c r="CC35" i="18"/>
  <c r="CB35" i="18"/>
  <c r="AI35" i="18"/>
  <c r="H35" i="18"/>
  <c r="E35" i="18"/>
  <c r="DG34" i="18"/>
  <c r="DE34" i="18"/>
  <c r="DM34" i="18" s="1"/>
  <c r="CK34" i="18"/>
  <c r="CJ34" i="18"/>
  <c r="CE34" i="18"/>
  <c r="CD34" i="18"/>
  <c r="CC34" i="18"/>
  <c r="CB34" i="18"/>
  <c r="AI34" i="18"/>
  <c r="H34" i="18"/>
  <c r="E34" i="18"/>
  <c r="DG33" i="18"/>
  <c r="DE33" i="18"/>
  <c r="DM33" i="18" s="1"/>
  <c r="CK33" i="18"/>
  <c r="CJ33" i="18"/>
  <c r="CE33" i="18"/>
  <c r="CD33" i="18"/>
  <c r="CC33" i="18"/>
  <c r="CB33" i="18"/>
  <c r="AI33" i="18"/>
  <c r="H33" i="18"/>
  <c r="E33" i="18"/>
  <c r="DU32" i="18"/>
  <c r="DG32" i="18"/>
  <c r="DE32" i="18"/>
  <c r="DM32" i="18" s="1"/>
  <c r="CK32" i="18"/>
  <c r="CJ32" i="18"/>
  <c r="CE32" i="18"/>
  <c r="CD32" i="18"/>
  <c r="CC32" i="18"/>
  <c r="CB32" i="18"/>
  <c r="AI32" i="18"/>
  <c r="H32" i="18"/>
  <c r="E32" i="18"/>
  <c r="DG31" i="18"/>
  <c r="DE31" i="18"/>
  <c r="DM31" i="18" s="1"/>
  <c r="CK31" i="18"/>
  <c r="CJ31" i="18"/>
  <c r="CE31" i="18"/>
  <c r="CD31" i="18"/>
  <c r="CC31" i="18"/>
  <c r="CB31" i="18"/>
  <c r="AI31" i="18"/>
  <c r="H31" i="18"/>
  <c r="E31" i="18"/>
  <c r="DG30" i="18"/>
  <c r="DE30" i="18"/>
  <c r="DM30" i="18" s="1"/>
  <c r="CK30" i="18"/>
  <c r="CJ30" i="18"/>
  <c r="CE30" i="18"/>
  <c r="CD30" i="18"/>
  <c r="CC30" i="18"/>
  <c r="CB30" i="18"/>
  <c r="AI30" i="18"/>
  <c r="H30" i="18"/>
  <c r="E30" i="18"/>
  <c r="DG29" i="18"/>
  <c r="DE29" i="18"/>
  <c r="DM29" i="18" s="1"/>
  <c r="CK29" i="18"/>
  <c r="CJ29" i="18"/>
  <c r="CE29" i="18"/>
  <c r="CD29" i="18"/>
  <c r="CC29" i="18"/>
  <c r="CB29" i="18"/>
  <c r="AI29" i="18"/>
  <c r="H29" i="18"/>
  <c r="E29" i="18"/>
  <c r="DG28" i="18"/>
  <c r="DE28" i="18"/>
  <c r="DM28" i="18" s="1"/>
  <c r="CK28" i="18"/>
  <c r="CJ28" i="18"/>
  <c r="CE28" i="18"/>
  <c r="CD28" i="18"/>
  <c r="CC28" i="18"/>
  <c r="CB28" i="18"/>
  <c r="AI28" i="18"/>
  <c r="H28" i="18"/>
  <c r="E28" i="18"/>
  <c r="DG27" i="18"/>
  <c r="DE27" i="18"/>
  <c r="DM27" i="18" s="1"/>
  <c r="CK27" i="18"/>
  <c r="CJ27" i="18"/>
  <c r="CE27" i="18"/>
  <c r="CD27" i="18"/>
  <c r="CC27" i="18"/>
  <c r="CB27" i="18"/>
  <c r="AI27" i="18"/>
  <c r="H27" i="18"/>
  <c r="E27" i="18"/>
  <c r="DG26" i="18"/>
  <c r="DE26" i="18"/>
  <c r="DM26" i="18" s="1"/>
  <c r="CK26" i="18"/>
  <c r="CJ26" i="18"/>
  <c r="CE26" i="18"/>
  <c r="CD26" i="18"/>
  <c r="CC26" i="18"/>
  <c r="CB26" i="18"/>
  <c r="AI26" i="18"/>
  <c r="H26" i="18"/>
  <c r="E26" i="18"/>
  <c r="DG25" i="18"/>
  <c r="DE25" i="18"/>
  <c r="DM25" i="18" s="1"/>
  <c r="CK25" i="18"/>
  <c r="CJ25" i="18"/>
  <c r="CE25" i="18"/>
  <c r="CD25" i="18"/>
  <c r="CC25" i="18"/>
  <c r="CB25" i="18"/>
  <c r="AI25" i="18"/>
  <c r="H25" i="18"/>
  <c r="E25" i="18"/>
  <c r="DG24" i="18"/>
  <c r="DE24" i="18"/>
  <c r="DM24" i="18" s="1"/>
  <c r="CK24" i="18"/>
  <c r="CJ24" i="18"/>
  <c r="CE24" i="18"/>
  <c r="CD24" i="18"/>
  <c r="CC24" i="18"/>
  <c r="CB24" i="18"/>
  <c r="AI24" i="18"/>
  <c r="H24" i="18"/>
  <c r="E24" i="18"/>
  <c r="DG23" i="18"/>
  <c r="DE23" i="18"/>
  <c r="DM23" i="18" s="1"/>
  <c r="CK23" i="18"/>
  <c r="CJ23" i="18"/>
  <c r="CE23" i="18"/>
  <c r="CD23" i="18"/>
  <c r="CC23" i="18"/>
  <c r="CB23" i="18"/>
  <c r="AI23" i="18"/>
  <c r="H23" i="18"/>
  <c r="E23" i="18"/>
  <c r="DG22" i="18"/>
  <c r="DE22" i="18"/>
  <c r="DM22" i="18" s="1"/>
  <c r="CK22" i="18"/>
  <c r="CJ22" i="18"/>
  <c r="CE22" i="18"/>
  <c r="CD22" i="18"/>
  <c r="CC22" i="18"/>
  <c r="CB22" i="18"/>
  <c r="AI22" i="18"/>
  <c r="H22" i="18"/>
  <c r="E22" i="18"/>
  <c r="DG21" i="18"/>
  <c r="DE21" i="18"/>
  <c r="DM21" i="18" s="1"/>
  <c r="CK21" i="18"/>
  <c r="CJ21" i="18"/>
  <c r="CE21" i="18"/>
  <c r="CD21" i="18"/>
  <c r="CC21" i="18"/>
  <c r="CB21" i="18"/>
  <c r="AI21" i="18"/>
  <c r="H21" i="18"/>
  <c r="E21" i="18"/>
  <c r="DG20" i="18"/>
  <c r="DE20" i="18"/>
  <c r="DM20" i="18" s="1"/>
  <c r="CK20" i="18"/>
  <c r="CJ20" i="18"/>
  <c r="CE20" i="18"/>
  <c r="CD20" i="18"/>
  <c r="CC20" i="18"/>
  <c r="CB20" i="18"/>
  <c r="AI20" i="18"/>
  <c r="H20" i="18"/>
  <c r="E20" i="18"/>
  <c r="DG19" i="18"/>
  <c r="DE19" i="18"/>
  <c r="DM19" i="18" s="1"/>
  <c r="CK19" i="18"/>
  <c r="CJ19" i="18"/>
  <c r="CE19" i="18"/>
  <c r="CD19" i="18"/>
  <c r="CC19" i="18"/>
  <c r="CB19" i="18"/>
  <c r="AI19" i="18"/>
  <c r="H19" i="18"/>
  <c r="E19" i="18"/>
  <c r="DG18" i="18"/>
  <c r="DE18" i="18"/>
  <c r="DM18" i="18" s="1"/>
  <c r="CK18" i="18"/>
  <c r="CJ18" i="18"/>
  <c r="CE18" i="18"/>
  <c r="CD18" i="18"/>
  <c r="CC18" i="18"/>
  <c r="CB18" i="18"/>
  <c r="AI18" i="18"/>
  <c r="H18" i="18"/>
  <c r="E18" i="18"/>
  <c r="DG17" i="18"/>
  <c r="DE17" i="18"/>
  <c r="DM17" i="18" s="1"/>
  <c r="CK17" i="18"/>
  <c r="CJ17" i="18"/>
  <c r="CE17" i="18"/>
  <c r="CD17" i="18"/>
  <c r="CC17" i="18"/>
  <c r="CB17" i="18"/>
  <c r="AI17" i="18"/>
  <c r="H17" i="18"/>
  <c r="E17" i="18"/>
  <c r="DG16" i="18"/>
  <c r="DE16" i="18"/>
  <c r="DM16" i="18" s="1"/>
  <c r="CK16" i="18"/>
  <c r="CJ16" i="18"/>
  <c r="CE16" i="18"/>
  <c r="CD16" i="18"/>
  <c r="CC16" i="18"/>
  <c r="CB16" i="18"/>
  <c r="AI16" i="18"/>
  <c r="H16" i="18"/>
  <c r="E16" i="18"/>
  <c r="DG15" i="18"/>
  <c r="DE15" i="18"/>
  <c r="DM15" i="18" s="1"/>
  <c r="CK15" i="18"/>
  <c r="CJ15" i="18"/>
  <c r="CE15" i="18"/>
  <c r="CD15" i="18"/>
  <c r="CC15" i="18"/>
  <c r="CB15" i="18"/>
  <c r="AI15" i="18"/>
  <c r="H15" i="18"/>
  <c r="E15" i="18"/>
  <c r="DG14" i="18"/>
  <c r="DE14" i="18"/>
  <c r="DM14" i="18" s="1"/>
  <c r="CK14" i="18"/>
  <c r="CJ14" i="18"/>
  <c r="CE14" i="18"/>
  <c r="CD14" i="18"/>
  <c r="CC14" i="18"/>
  <c r="CB14" i="18"/>
  <c r="AI14" i="18"/>
  <c r="H14" i="18"/>
  <c r="E14" i="18"/>
  <c r="DG13" i="18"/>
  <c r="DE13" i="18"/>
  <c r="DM13" i="18" s="1"/>
  <c r="CK13" i="18"/>
  <c r="CJ13" i="18"/>
  <c r="CE13" i="18"/>
  <c r="CD13" i="18"/>
  <c r="CC13" i="18"/>
  <c r="CB13" i="18"/>
  <c r="AI13" i="18"/>
  <c r="H13" i="18"/>
  <c r="E13" i="18"/>
  <c r="DG12" i="18"/>
  <c r="DE12" i="18"/>
  <c r="CK12" i="18"/>
  <c r="CJ12" i="18"/>
  <c r="CE12" i="18"/>
  <c r="CD12" i="18"/>
  <c r="CC12" i="18"/>
  <c r="CB12" i="18"/>
  <c r="AI12" i="18"/>
  <c r="H12" i="18"/>
  <c r="E12" i="18"/>
  <c r="DB36" i="17"/>
  <c r="AP36" i="17"/>
  <c r="AD36" i="17"/>
  <c r="Y36" i="17"/>
  <c r="I36" i="17"/>
  <c r="G36" i="17"/>
  <c r="F36" i="17"/>
  <c r="D36" i="17"/>
  <c r="DG35" i="17"/>
  <c r="DE35" i="17"/>
  <c r="DM35" i="17" s="1"/>
  <c r="CK35" i="17"/>
  <c r="CJ35" i="17"/>
  <c r="CE35" i="17"/>
  <c r="CD35" i="17"/>
  <c r="CC35" i="17"/>
  <c r="CB35" i="17"/>
  <c r="AI35" i="17"/>
  <c r="H35" i="17"/>
  <c r="E35" i="17"/>
  <c r="DG34" i="17"/>
  <c r="DE34" i="17"/>
  <c r="DM34" i="17" s="1"/>
  <c r="CK34" i="17"/>
  <c r="CJ34" i="17"/>
  <c r="CE34" i="17"/>
  <c r="CD34" i="17"/>
  <c r="CC34" i="17"/>
  <c r="CB34" i="17"/>
  <c r="AI34" i="17"/>
  <c r="H34" i="17"/>
  <c r="E34" i="17"/>
  <c r="DG33" i="17"/>
  <c r="DE33" i="17"/>
  <c r="DM33" i="17" s="1"/>
  <c r="CK33" i="17"/>
  <c r="CJ33" i="17"/>
  <c r="CE33" i="17"/>
  <c r="CD33" i="17"/>
  <c r="CC33" i="17"/>
  <c r="CB33" i="17"/>
  <c r="AI33" i="17"/>
  <c r="H33" i="17"/>
  <c r="E33" i="17"/>
  <c r="DU32" i="17"/>
  <c r="DG32" i="17"/>
  <c r="DE32" i="17"/>
  <c r="DM32" i="17" s="1"/>
  <c r="CK32" i="17"/>
  <c r="CJ32" i="17"/>
  <c r="CE32" i="17"/>
  <c r="CD32" i="17"/>
  <c r="CC32" i="17"/>
  <c r="CB32" i="17"/>
  <c r="AI32" i="17"/>
  <c r="H32" i="17"/>
  <c r="E32" i="17"/>
  <c r="DG31" i="17"/>
  <c r="DE31" i="17"/>
  <c r="DM31" i="17" s="1"/>
  <c r="CK31" i="17"/>
  <c r="CJ31" i="17"/>
  <c r="CE31" i="17"/>
  <c r="CD31" i="17"/>
  <c r="CC31" i="17"/>
  <c r="CB31" i="17"/>
  <c r="AI31" i="17"/>
  <c r="H31" i="17"/>
  <c r="E31" i="17"/>
  <c r="DG30" i="17"/>
  <c r="DE30" i="17"/>
  <c r="DM30" i="17" s="1"/>
  <c r="CK30" i="17"/>
  <c r="CJ30" i="17"/>
  <c r="CE30" i="17"/>
  <c r="CD30" i="17"/>
  <c r="CC30" i="17"/>
  <c r="CB30" i="17"/>
  <c r="AI30" i="17"/>
  <c r="H30" i="17"/>
  <c r="E30" i="17"/>
  <c r="DG29" i="17"/>
  <c r="DE29" i="17"/>
  <c r="DM29" i="17" s="1"/>
  <c r="CK29" i="17"/>
  <c r="CJ29" i="17"/>
  <c r="CE29" i="17"/>
  <c r="CD29" i="17"/>
  <c r="CC29" i="17"/>
  <c r="CB29" i="17"/>
  <c r="AI29" i="17"/>
  <c r="H29" i="17"/>
  <c r="E29" i="17"/>
  <c r="DG28" i="17"/>
  <c r="DE28" i="17"/>
  <c r="DM28" i="17" s="1"/>
  <c r="CK28" i="17"/>
  <c r="CJ28" i="17"/>
  <c r="CE28" i="17"/>
  <c r="CD28" i="17"/>
  <c r="CC28" i="17"/>
  <c r="CB28" i="17"/>
  <c r="AI28" i="17"/>
  <c r="H28" i="17"/>
  <c r="E28" i="17"/>
  <c r="DG27" i="17"/>
  <c r="DE27" i="17"/>
  <c r="DM27" i="17" s="1"/>
  <c r="CK27" i="17"/>
  <c r="CJ27" i="17"/>
  <c r="CE27" i="17"/>
  <c r="CD27" i="17"/>
  <c r="CC27" i="17"/>
  <c r="CB27" i="17"/>
  <c r="AI27" i="17"/>
  <c r="H27" i="17"/>
  <c r="E27" i="17"/>
  <c r="DG26" i="17"/>
  <c r="DE26" i="17"/>
  <c r="DM26" i="17" s="1"/>
  <c r="CK26" i="17"/>
  <c r="CJ26" i="17"/>
  <c r="CE26" i="17"/>
  <c r="CD26" i="17"/>
  <c r="CC26" i="17"/>
  <c r="CB26" i="17"/>
  <c r="AI26" i="17"/>
  <c r="H26" i="17"/>
  <c r="E26" i="17"/>
  <c r="DG25" i="17"/>
  <c r="DE25" i="17"/>
  <c r="DM25" i="17" s="1"/>
  <c r="CK25" i="17"/>
  <c r="CJ25" i="17"/>
  <c r="CE25" i="17"/>
  <c r="CD25" i="17"/>
  <c r="CC25" i="17"/>
  <c r="CB25" i="17"/>
  <c r="AI25" i="17"/>
  <c r="H25" i="17"/>
  <c r="E25" i="17"/>
  <c r="DG24" i="17"/>
  <c r="DE24" i="17"/>
  <c r="DM24" i="17" s="1"/>
  <c r="CK24" i="17"/>
  <c r="CJ24" i="17"/>
  <c r="CE24" i="17"/>
  <c r="CD24" i="17"/>
  <c r="CC24" i="17"/>
  <c r="CB24" i="17"/>
  <c r="AI24" i="17"/>
  <c r="H24" i="17"/>
  <c r="E24" i="17"/>
  <c r="DG23" i="17"/>
  <c r="DE23" i="17"/>
  <c r="DM23" i="17" s="1"/>
  <c r="CK23" i="17"/>
  <c r="CJ23" i="17"/>
  <c r="CE23" i="17"/>
  <c r="CD23" i="17"/>
  <c r="CC23" i="17"/>
  <c r="CB23" i="17"/>
  <c r="AI23" i="17"/>
  <c r="H23" i="17"/>
  <c r="E23" i="17"/>
  <c r="DG22" i="17"/>
  <c r="DE22" i="17"/>
  <c r="DM22" i="17" s="1"/>
  <c r="CK22" i="17"/>
  <c r="CJ22" i="17"/>
  <c r="CE22" i="17"/>
  <c r="CD22" i="17"/>
  <c r="CC22" i="17"/>
  <c r="CB22" i="17"/>
  <c r="AI22" i="17"/>
  <c r="H22" i="17"/>
  <c r="E22" i="17"/>
  <c r="DG21" i="17"/>
  <c r="DE21" i="17"/>
  <c r="DM21" i="17" s="1"/>
  <c r="CK21" i="17"/>
  <c r="CJ21" i="17"/>
  <c r="CE21" i="17"/>
  <c r="CD21" i="17"/>
  <c r="CC21" i="17"/>
  <c r="CB21" i="17"/>
  <c r="AI21" i="17"/>
  <c r="H21" i="17"/>
  <c r="E21" i="17"/>
  <c r="DG20" i="17"/>
  <c r="DE20" i="17"/>
  <c r="DM20" i="17" s="1"/>
  <c r="CK20" i="17"/>
  <c r="CJ20" i="17"/>
  <c r="CE20" i="17"/>
  <c r="CD20" i="17"/>
  <c r="CC20" i="17"/>
  <c r="CB20" i="17"/>
  <c r="AI20" i="17"/>
  <c r="H20" i="17"/>
  <c r="E20" i="17"/>
  <c r="DG19" i="17"/>
  <c r="DE19" i="17"/>
  <c r="DM19" i="17" s="1"/>
  <c r="CK19" i="17"/>
  <c r="CJ19" i="17"/>
  <c r="CE19" i="17"/>
  <c r="CD19" i="17"/>
  <c r="CC19" i="17"/>
  <c r="CB19" i="17"/>
  <c r="AI19" i="17"/>
  <c r="H19" i="17"/>
  <c r="E19" i="17"/>
  <c r="DG18" i="17"/>
  <c r="DE18" i="17"/>
  <c r="DM18" i="17" s="1"/>
  <c r="CK18" i="17"/>
  <c r="CJ18" i="17"/>
  <c r="CE18" i="17"/>
  <c r="CD18" i="17"/>
  <c r="CC18" i="17"/>
  <c r="CB18" i="17"/>
  <c r="AI18" i="17"/>
  <c r="H18" i="17"/>
  <c r="E18" i="17"/>
  <c r="DG17" i="17"/>
  <c r="DE17" i="17"/>
  <c r="DM17" i="17" s="1"/>
  <c r="CK17" i="17"/>
  <c r="CJ17" i="17"/>
  <c r="CE17" i="17"/>
  <c r="CD17" i="17"/>
  <c r="CC17" i="17"/>
  <c r="CB17" i="17"/>
  <c r="AI17" i="17"/>
  <c r="H17" i="17"/>
  <c r="E17" i="17"/>
  <c r="DG16" i="17"/>
  <c r="DE16" i="17"/>
  <c r="DM16" i="17" s="1"/>
  <c r="CK16" i="17"/>
  <c r="CJ16" i="17"/>
  <c r="CE16" i="17"/>
  <c r="CD16" i="17"/>
  <c r="CC16" i="17"/>
  <c r="CB16" i="17"/>
  <c r="AI16" i="17"/>
  <c r="H16" i="17"/>
  <c r="E16" i="17"/>
  <c r="DG15" i="17"/>
  <c r="DE15" i="17"/>
  <c r="DM15" i="17" s="1"/>
  <c r="CK15" i="17"/>
  <c r="CJ15" i="17"/>
  <c r="CE15" i="17"/>
  <c r="CD15" i="17"/>
  <c r="CC15" i="17"/>
  <c r="CB15" i="17"/>
  <c r="AI15" i="17"/>
  <c r="H15" i="17"/>
  <c r="E15" i="17"/>
  <c r="DG14" i="17"/>
  <c r="DE14" i="17"/>
  <c r="DM14" i="17" s="1"/>
  <c r="CK14" i="17"/>
  <c r="CJ14" i="17"/>
  <c r="CE14" i="17"/>
  <c r="CD14" i="17"/>
  <c r="CC14" i="17"/>
  <c r="CB14" i="17"/>
  <c r="AI14" i="17"/>
  <c r="H14" i="17"/>
  <c r="E14" i="17"/>
  <c r="DG13" i="17"/>
  <c r="DE13" i="17"/>
  <c r="DM13" i="17" s="1"/>
  <c r="CK13" i="17"/>
  <c r="CJ13" i="17"/>
  <c r="CE13" i="17"/>
  <c r="CD13" i="17"/>
  <c r="CC13" i="17"/>
  <c r="CB13" i="17"/>
  <c r="AI13" i="17"/>
  <c r="H13" i="17"/>
  <c r="E13" i="17"/>
  <c r="DG12" i="17"/>
  <c r="DE12" i="17"/>
  <c r="CK12" i="17"/>
  <c r="CJ12" i="17"/>
  <c r="CE12" i="17"/>
  <c r="CD12" i="17"/>
  <c r="CC12" i="17"/>
  <c r="CB12" i="17"/>
  <c r="AI12" i="17"/>
  <c r="H12" i="17"/>
  <c r="E12" i="17"/>
  <c r="DB36" i="16"/>
  <c r="AP36" i="16"/>
  <c r="AD36" i="16"/>
  <c r="Y36" i="16"/>
  <c r="I36" i="16"/>
  <c r="G36" i="16"/>
  <c r="F36" i="16"/>
  <c r="D36" i="16"/>
  <c r="DG35" i="16"/>
  <c r="DE35" i="16"/>
  <c r="DM35" i="16" s="1"/>
  <c r="CK35" i="16"/>
  <c r="CJ35" i="16"/>
  <c r="CE35" i="16"/>
  <c r="CD35" i="16"/>
  <c r="CC35" i="16"/>
  <c r="CB35" i="16"/>
  <c r="AI35" i="16"/>
  <c r="H35" i="16"/>
  <c r="E35" i="16"/>
  <c r="DG34" i="16"/>
  <c r="DE34" i="16"/>
  <c r="DM34" i="16" s="1"/>
  <c r="CK34" i="16"/>
  <c r="CJ34" i="16"/>
  <c r="CE34" i="16"/>
  <c r="CD34" i="16"/>
  <c r="CC34" i="16"/>
  <c r="CB34" i="16"/>
  <c r="AI34" i="16"/>
  <c r="H34" i="16"/>
  <c r="E34" i="16"/>
  <c r="DG33" i="16"/>
  <c r="DE33" i="16"/>
  <c r="DM33" i="16" s="1"/>
  <c r="CK33" i="16"/>
  <c r="CJ33" i="16"/>
  <c r="CE33" i="16"/>
  <c r="CD33" i="16"/>
  <c r="CC33" i="16"/>
  <c r="CB33" i="16"/>
  <c r="AI33" i="16"/>
  <c r="H33" i="16"/>
  <c r="E33" i="16"/>
  <c r="DU32" i="16"/>
  <c r="DG32" i="16"/>
  <c r="DE32" i="16"/>
  <c r="DM32" i="16" s="1"/>
  <c r="CK32" i="16"/>
  <c r="CJ32" i="16"/>
  <c r="CE32" i="16"/>
  <c r="CD32" i="16"/>
  <c r="CC32" i="16"/>
  <c r="CB32" i="16"/>
  <c r="AI32" i="16"/>
  <c r="H32" i="16"/>
  <c r="E32" i="16"/>
  <c r="DG31" i="16"/>
  <c r="DE31" i="16"/>
  <c r="DM31" i="16" s="1"/>
  <c r="CK31" i="16"/>
  <c r="CJ31" i="16"/>
  <c r="CE31" i="16"/>
  <c r="CD31" i="16"/>
  <c r="CC31" i="16"/>
  <c r="CB31" i="16"/>
  <c r="AI31" i="16"/>
  <c r="H31" i="16"/>
  <c r="E31" i="16"/>
  <c r="DG30" i="16"/>
  <c r="DE30" i="16"/>
  <c r="DM30" i="16" s="1"/>
  <c r="CK30" i="16"/>
  <c r="CJ30" i="16"/>
  <c r="CE30" i="16"/>
  <c r="CD30" i="16"/>
  <c r="CC30" i="16"/>
  <c r="CB30" i="16"/>
  <c r="AI30" i="16"/>
  <c r="H30" i="16"/>
  <c r="E30" i="16"/>
  <c r="DG29" i="16"/>
  <c r="DE29" i="16"/>
  <c r="DM29" i="16" s="1"/>
  <c r="CK29" i="16"/>
  <c r="CJ29" i="16"/>
  <c r="CE29" i="16"/>
  <c r="CD29" i="16"/>
  <c r="CC29" i="16"/>
  <c r="CB29" i="16"/>
  <c r="AI29" i="16"/>
  <c r="H29" i="16"/>
  <c r="E29" i="16"/>
  <c r="DG28" i="16"/>
  <c r="DE28" i="16"/>
  <c r="DM28" i="16" s="1"/>
  <c r="CK28" i="16"/>
  <c r="CJ28" i="16"/>
  <c r="CE28" i="16"/>
  <c r="CD28" i="16"/>
  <c r="CC28" i="16"/>
  <c r="CB28" i="16"/>
  <c r="AI28" i="16"/>
  <c r="H28" i="16"/>
  <c r="E28" i="16"/>
  <c r="DG27" i="16"/>
  <c r="DE27" i="16"/>
  <c r="DM27" i="16" s="1"/>
  <c r="CK27" i="16"/>
  <c r="CJ27" i="16"/>
  <c r="CE27" i="16"/>
  <c r="CD27" i="16"/>
  <c r="CC27" i="16"/>
  <c r="CB27" i="16"/>
  <c r="AI27" i="16"/>
  <c r="H27" i="16"/>
  <c r="E27" i="16"/>
  <c r="DG26" i="16"/>
  <c r="DE26" i="16"/>
  <c r="DM26" i="16" s="1"/>
  <c r="CK26" i="16"/>
  <c r="CJ26" i="16"/>
  <c r="CE26" i="16"/>
  <c r="CD26" i="16"/>
  <c r="CC26" i="16"/>
  <c r="CB26" i="16"/>
  <c r="AI26" i="16"/>
  <c r="H26" i="16"/>
  <c r="E26" i="16"/>
  <c r="DG25" i="16"/>
  <c r="DE25" i="16"/>
  <c r="DM25" i="16" s="1"/>
  <c r="CK25" i="16"/>
  <c r="CJ25" i="16"/>
  <c r="CE25" i="16"/>
  <c r="CD25" i="16"/>
  <c r="CC25" i="16"/>
  <c r="CB25" i="16"/>
  <c r="AI25" i="16"/>
  <c r="H25" i="16"/>
  <c r="E25" i="16"/>
  <c r="DG24" i="16"/>
  <c r="DE24" i="16"/>
  <c r="DM24" i="16" s="1"/>
  <c r="CK24" i="16"/>
  <c r="CJ24" i="16"/>
  <c r="CE24" i="16"/>
  <c r="CD24" i="16"/>
  <c r="CC24" i="16"/>
  <c r="CB24" i="16"/>
  <c r="AI24" i="16"/>
  <c r="H24" i="16"/>
  <c r="E24" i="16"/>
  <c r="DG23" i="16"/>
  <c r="DE23" i="16"/>
  <c r="DM23" i="16" s="1"/>
  <c r="CK23" i="16"/>
  <c r="CJ23" i="16"/>
  <c r="CE23" i="16"/>
  <c r="CD23" i="16"/>
  <c r="CC23" i="16"/>
  <c r="CB23" i="16"/>
  <c r="AI23" i="16"/>
  <c r="H23" i="16"/>
  <c r="E23" i="16"/>
  <c r="DG22" i="16"/>
  <c r="DE22" i="16"/>
  <c r="DM22" i="16" s="1"/>
  <c r="CK22" i="16"/>
  <c r="CJ22" i="16"/>
  <c r="CE22" i="16"/>
  <c r="CD22" i="16"/>
  <c r="CC22" i="16"/>
  <c r="CB22" i="16"/>
  <c r="AI22" i="16"/>
  <c r="H22" i="16"/>
  <c r="E22" i="16"/>
  <c r="DG21" i="16"/>
  <c r="DE21" i="16"/>
  <c r="DM21" i="16" s="1"/>
  <c r="CK21" i="16"/>
  <c r="CJ21" i="16"/>
  <c r="CE21" i="16"/>
  <c r="CD21" i="16"/>
  <c r="CC21" i="16"/>
  <c r="CB21" i="16"/>
  <c r="AI21" i="16"/>
  <c r="H21" i="16"/>
  <c r="E21" i="16"/>
  <c r="DG20" i="16"/>
  <c r="DE20" i="16"/>
  <c r="DM20" i="16" s="1"/>
  <c r="CK20" i="16"/>
  <c r="CJ20" i="16"/>
  <c r="CE20" i="16"/>
  <c r="CD20" i="16"/>
  <c r="CC20" i="16"/>
  <c r="CB20" i="16"/>
  <c r="AI20" i="16"/>
  <c r="H20" i="16"/>
  <c r="E20" i="16"/>
  <c r="DG19" i="16"/>
  <c r="DE19" i="16"/>
  <c r="DM19" i="16" s="1"/>
  <c r="CK19" i="16"/>
  <c r="CJ19" i="16"/>
  <c r="CE19" i="16"/>
  <c r="CD19" i="16"/>
  <c r="CC19" i="16"/>
  <c r="CB19" i="16"/>
  <c r="AI19" i="16"/>
  <c r="H19" i="16"/>
  <c r="E19" i="16"/>
  <c r="DG18" i="16"/>
  <c r="DE18" i="16"/>
  <c r="DM18" i="16" s="1"/>
  <c r="CK18" i="16"/>
  <c r="CJ18" i="16"/>
  <c r="CE18" i="16"/>
  <c r="CD18" i="16"/>
  <c r="CC18" i="16"/>
  <c r="CB18" i="16"/>
  <c r="AI18" i="16"/>
  <c r="H18" i="16"/>
  <c r="E18" i="16"/>
  <c r="DG17" i="16"/>
  <c r="DE17" i="16"/>
  <c r="DM17" i="16" s="1"/>
  <c r="CK17" i="16"/>
  <c r="CJ17" i="16"/>
  <c r="CE17" i="16"/>
  <c r="CD17" i="16"/>
  <c r="CC17" i="16"/>
  <c r="CB17" i="16"/>
  <c r="AI17" i="16"/>
  <c r="H17" i="16"/>
  <c r="E17" i="16"/>
  <c r="DG16" i="16"/>
  <c r="DE16" i="16"/>
  <c r="DM16" i="16" s="1"/>
  <c r="CK16" i="16"/>
  <c r="CJ16" i="16"/>
  <c r="CE16" i="16"/>
  <c r="CD16" i="16"/>
  <c r="CC16" i="16"/>
  <c r="CB16" i="16"/>
  <c r="AI16" i="16"/>
  <c r="H16" i="16"/>
  <c r="E16" i="16"/>
  <c r="DG15" i="16"/>
  <c r="DE15" i="16"/>
  <c r="DM15" i="16" s="1"/>
  <c r="CK15" i="16"/>
  <c r="CJ15" i="16"/>
  <c r="CE15" i="16"/>
  <c r="CD15" i="16"/>
  <c r="CC15" i="16"/>
  <c r="CB15" i="16"/>
  <c r="AI15" i="16"/>
  <c r="H15" i="16"/>
  <c r="E15" i="16"/>
  <c r="DG14" i="16"/>
  <c r="DE14" i="16"/>
  <c r="DM14" i="16" s="1"/>
  <c r="CK14" i="16"/>
  <c r="CJ14" i="16"/>
  <c r="CE14" i="16"/>
  <c r="CD14" i="16"/>
  <c r="CC14" i="16"/>
  <c r="CB14" i="16"/>
  <c r="AI14" i="16"/>
  <c r="H14" i="16"/>
  <c r="E14" i="16"/>
  <c r="DG13" i="16"/>
  <c r="DE13" i="16"/>
  <c r="DM13" i="16" s="1"/>
  <c r="CK13" i="16"/>
  <c r="CJ13" i="16"/>
  <c r="CE13" i="16"/>
  <c r="CD13" i="16"/>
  <c r="CC13" i="16"/>
  <c r="CB13" i="16"/>
  <c r="AI13" i="16"/>
  <c r="H13" i="16"/>
  <c r="E13" i="16"/>
  <c r="DG12" i="16"/>
  <c r="DE12" i="16"/>
  <c r="CK12" i="16"/>
  <c r="CJ12" i="16"/>
  <c r="CE12" i="16"/>
  <c r="CD12" i="16"/>
  <c r="CC12" i="16"/>
  <c r="CB12" i="16"/>
  <c r="AI12" i="16"/>
  <c r="H12" i="16"/>
  <c r="E12" i="16"/>
  <c r="DB36" i="15"/>
  <c r="AP36" i="15"/>
  <c r="AD36" i="15"/>
  <c r="Y36" i="15"/>
  <c r="I36" i="15"/>
  <c r="G36" i="15"/>
  <c r="F36" i="15"/>
  <c r="D36" i="15"/>
  <c r="DG35" i="15"/>
  <c r="DE35" i="15"/>
  <c r="DM35" i="15" s="1"/>
  <c r="CK35" i="15"/>
  <c r="CJ35" i="15"/>
  <c r="CE35" i="15"/>
  <c r="CD35" i="15"/>
  <c r="CC35" i="15"/>
  <c r="CB35" i="15"/>
  <c r="AI35" i="15"/>
  <c r="H35" i="15"/>
  <c r="E35" i="15"/>
  <c r="DG34" i="15"/>
  <c r="DE34" i="15"/>
  <c r="DM34" i="15" s="1"/>
  <c r="CK34" i="15"/>
  <c r="CJ34" i="15"/>
  <c r="CE34" i="15"/>
  <c r="CD34" i="15"/>
  <c r="CC34" i="15"/>
  <c r="CB34" i="15"/>
  <c r="AI34" i="15"/>
  <c r="H34" i="15"/>
  <c r="E34" i="15"/>
  <c r="DG33" i="15"/>
  <c r="DE33" i="15"/>
  <c r="DM33" i="15" s="1"/>
  <c r="CK33" i="15"/>
  <c r="CJ33" i="15"/>
  <c r="CE33" i="15"/>
  <c r="CD33" i="15"/>
  <c r="CC33" i="15"/>
  <c r="CB33" i="15"/>
  <c r="AI33" i="15"/>
  <c r="H33" i="15"/>
  <c r="E33" i="15"/>
  <c r="DU32" i="15"/>
  <c r="DG32" i="15"/>
  <c r="DE32" i="15"/>
  <c r="DM32" i="15" s="1"/>
  <c r="CK32" i="15"/>
  <c r="CJ32" i="15"/>
  <c r="CE32" i="15"/>
  <c r="CD32" i="15"/>
  <c r="CC32" i="15"/>
  <c r="CB32" i="15"/>
  <c r="AI32" i="15"/>
  <c r="H32" i="15"/>
  <c r="E32" i="15"/>
  <c r="DG31" i="15"/>
  <c r="DE31" i="15"/>
  <c r="DM31" i="15" s="1"/>
  <c r="CK31" i="15"/>
  <c r="CJ31" i="15"/>
  <c r="CE31" i="15"/>
  <c r="CD31" i="15"/>
  <c r="CC31" i="15"/>
  <c r="CB31" i="15"/>
  <c r="AI31" i="15"/>
  <c r="H31" i="15"/>
  <c r="E31" i="15"/>
  <c r="DG30" i="15"/>
  <c r="DE30" i="15"/>
  <c r="DM30" i="15" s="1"/>
  <c r="CK30" i="15"/>
  <c r="CJ30" i="15"/>
  <c r="CE30" i="15"/>
  <c r="CD30" i="15"/>
  <c r="CC30" i="15"/>
  <c r="CB30" i="15"/>
  <c r="AI30" i="15"/>
  <c r="H30" i="15"/>
  <c r="E30" i="15"/>
  <c r="DG29" i="15"/>
  <c r="DE29" i="15"/>
  <c r="DM29" i="15" s="1"/>
  <c r="CK29" i="15"/>
  <c r="CJ29" i="15"/>
  <c r="CE29" i="15"/>
  <c r="CD29" i="15"/>
  <c r="CC29" i="15"/>
  <c r="CB29" i="15"/>
  <c r="AI29" i="15"/>
  <c r="H29" i="15"/>
  <c r="E29" i="15"/>
  <c r="DG28" i="15"/>
  <c r="DE28" i="15"/>
  <c r="DM28" i="15" s="1"/>
  <c r="CK28" i="15"/>
  <c r="CJ28" i="15"/>
  <c r="CE28" i="15"/>
  <c r="CD28" i="15"/>
  <c r="CC28" i="15"/>
  <c r="CB28" i="15"/>
  <c r="AI28" i="15"/>
  <c r="H28" i="15"/>
  <c r="E28" i="15"/>
  <c r="DG27" i="15"/>
  <c r="DE27" i="15"/>
  <c r="DM27" i="15" s="1"/>
  <c r="CK27" i="15"/>
  <c r="CJ27" i="15"/>
  <c r="CE27" i="15"/>
  <c r="CD27" i="15"/>
  <c r="CC27" i="15"/>
  <c r="CB27" i="15"/>
  <c r="AI27" i="15"/>
  <c r="H27" i="15"/>
  <c r="E27" i="15"/>
  <c r="DG26" i="15"/>
  <c r="DE26" i="15"/>
  <c r="DM26" i="15" s="1"/>
  <c r="CK26" i="15"/>
  <c r="CJ26" i="15"/>
  <c r="CE26" i="15"/>
  <c r="CD26" i="15"/>
  <c r="CC26" i="15"/>
  <c r="CB26" i="15"/>
  <c r="AI26" i="15"/>
  <c r="H26" i="15"/>
  <c r="E26" i="15"/>
  <c r="DG25" i="15"/>
  <c r="DE25" i="15"/>
  <c r="DM25" i="15" s="1"/>
  <c r="CK25" i="15"/>
  <c r="CJ25" i="15"/>
  <c r="CE25" i="15"/>
  <c r="CD25" i="15"/>
  <c r="CC25" i="15"/>
  <c r="CB25" i="15"/>
  <c r="AI25" i="15"/>
  <c r="H25" i="15"/>
  <c r="E25" i="15"/>
  <c r="DG24" i="15"/>
  <c r="DE24" i="15"/>
  <c r="DM24" i="15" s="1"/>
  <c r="CK24" i="15"/>
  <c r="CJ24" i="15"/>
  <c r="CE24" i="15"/>
  <c r="CD24" i="15"/>
  <c r="CC24" i="15"/>
  <c r="CB24" i="15"/>
  <c r="AI24" i="15"/>
  <c r="H24" i="15"/>
  <c r="E24" i="15"/>
  <c r="DG23" i="15"/>
  <c r="DE23" i="15"/>
  <c r="DM23" i="15" s="1"/>
  <c r="CK23" i="15"/>
  <c r="CJ23" i="15"/>
  <c r="CE23" i="15"/>
  <c r="CD23" i="15"/>
  <c r="CC23" i="15"/>
  <c r="CB23" i="15"/>
  <c r="AI23" i="15"/>
  <c r="H23" i="15"/>
  <c r="E23" i="15"/>
  <c r="DG22" i="15"/>
  <c r="DE22" i="15"/>
  <c r="DM22" i="15" s="1"/>
  <c r="CK22" i="15"/>
  <c r="CJ22" i="15"/>
  <c r="CE22" i="15"/>
  <c r="CD22" i="15"/>
  <c r="CC22" i="15"/>
  <c r="CB22" i="15"/>
  <c r="AI22" i="15"/>
  <c r="H22" i="15"/>
  <c r="E22" i="15"/>
  <c r="DG21" i="15"/>
  <c r="DE21" i="15"/>
  <c r="DM21" i="15" s="1"/>
  <c r="CK21" i="15"/>
  <c r="CJ21" i="15"/>
  <c r="CE21" i="15"/>
  <c r="CD21" i="15"/>
  <c r="CC21" i="15"/>
  <c r="CB21" i="15"/>
  <c r="AI21" i="15"/>
  <c r="H21" i="15"/>
  <c r="E21" i="15"/>
  <c r="DG20" i="15"/>
  <c r="DE20" i="15"/>
  <c r="DM20" i="15" s="1"/>
  <c r="CK20" i="15"/>
  <c r="CJ20" i="15"/>
  <c r="CE20" i="15"/>
  <c r="CD20" i="15"/>
  <c r="CC20" i="15"/>
  <c r="CB20" i="15"/>
  <c r="AI20" i="15"/>
  <c r="H20" i="15"/>
  <c r="E20" i="15"/>
  <c r="DG19" i="15"/>
  <c r="DE19" i="15"/>
  <c r="DM19" i="15" s="1"/>
  <c r="CK19" i="15"/>
  <c r="CJ19" i="15"/>
  <c r="CE19" i="15"/>
  <c r="CD19" i="15"/>
  <c r="CC19" i="15"/>
  <c r="CB19" i="15"/>
  <c r="AI19" i="15"/>
  <c r="AJ19" i="15" s="1"/>
  <c r="AK19" i="15" s="1"/>
  <c r="AO19" i="15" s="1"/>
  <c r="H19" i="15"/>
  <c r="E19" i="15"/>
  <c r="DG18" i="15"/>
  <c r="DE18" i="15"/>
  <c r="DM18" i="15" s="1"/>
  <c r="CK18" i="15"/>
  <c r="CJ18" i="15"/>
  <c r="CE18" i="15"/>
  <c r="CD18" i="15"/>
  <c r="CC18" i="15"/>
  <c r="CB18" i="15"/>
  <c r="AI18" i="15"/>
  <c r="AJ18" i="15" s="1"/>
  <c r="AK18" i="15" s="1"/>
  <c r="AO18" i="15" s="1"/>
  <c r="H18" i="15"/>
  <c r="E18" i="15"/>
  <c r="DG17" i="15"/>
  <c r="DE17" i="15"/>
  <c r="DM17" i="15" s="1"/>
  <c r="CK17" i="15"/>
  <c r="CJ17" i="15"/>
  <c r="CE17" i="15"/>
  <c r="CD17" i="15"/>
  <c r="CC17" i="15"/>
  <c r="CB17" i="15"/>
  <c r="AI17" i="15"/>
  <c r="H17" i="15"/>
  <c r="E17" i="15"/>
  <c r="DG16" i="15"/>
  <c r="DE16" i="15"/>
  <c r="DM16" i="15" s="1"/>
  <c r="CK16" i="15"/>
  <c r="CJ16" i="15"/>
  <c r="CE16" i="15"/>
  <c r="CD16" i="15"/>
  <c r="CC16" i="15"/>
  <c r="CB16" i="15"/>
  <c r="AI16" i="15"/>
  <c r="H16" i="15"/>
  <c r="E16" i="15"/>
  <c r="DG15" i="15"/>
  <c r="DE15" i="15"/>
  <c r="DM15" i="15" s="1"/>
  <c r="CK15" i="15"/>
  <c r="CJ15" i="15"/>
  <c r="CE15" i="15"/>
  <c r="CD15" i="15"/>
  <c r="CC15" i="15"/>
  <c r="CB15" i="15"/>
  <c r="AI15" i="15"/>
  <c r="H15" i="15"/>
  <c r="E15" i="15"/>
  <c r="DG14" i="15"/>
  <c r="DE14" i="15"/>
  <c r="DM14" i="15" s="1"/>
  <c r="CK14" i="15"/>
  <c r="CJ14" i="15"/>
  <c r="CE14" i="15"/>
  <c r="CD14" i="15"/>
  <c r="CC14" i="15"/>
  <c r="CB14" i="15"/>
  <c r="AI14" i="15"/>
  <c r="H14" i="15"/>
  <c r="E14" i="15"/>
  <c r="DG13" i="15"/>
  <c r="DE13" i="15"/>
  <c r="DM13" i="15" s="1"/>
  <c r="CK13" i="15"/>
  <c r="CJ13" i="15"/>
  <c r="CE13" i="15"/>
  <c r="CD13" i="15"/>
  <c r="CC13" i="15"/>
  <c r="CB13" i="15"/>
  <c r="AI13" i="15"/>
  <c r="H13" i="15"/>
  <c r="E13" i="15"/>
  <c r="DG12" i="15"/>
  <c r="DE12" i="15"/>
  <c r="CK12" i="15"/>
  <c r="CJ12" i="15"/>
  <c r="CE12" i="15"/>
  <c r="CD12" i="15"/>
  <c r="CC12" i="15"/>
  <c r="CB12" i="15"/>
  <c r="AI12" i="15"/>
  <c r="H12" i="15"/>
  <c r="E12" i="15"/>
  <c r="DB36" i="14"/>
  <c r="AP36" i="14"/>
  <c r="AD36" i="14"/>
  <c r="Y36" i="14"/>
  <c r="I36" i="14"/>
  <c r="G36" i="14"/>
  <c r="F36" i="14"/>
  <c r="D36" i="14"/>
  <c r="DG35" i="14"/>
  <c r="DE35" i="14"/>
  <c r="DM35" i="14" s="1"/>
  <c r="CK35" i="14"/>
  <c r="CJ35" i="14"/>
  <c r="CE35" i="14"/>
  <c r="CD35" i="14"/>
  <c r="CC35" i="14"/>
  <c r="CB35" i="14"/>
  <c r="AI35" i="14"/>
  <c r="H35" i="14"/>
  <c r="E35" i="14"/>
  <c r="DG34" i="14"/>
  <c r="DE34" i="14"/>
  <c r="DM34" i="14" s="1"/>
  <c r="CK34" i="14"/>
  <c r="CJ34" i="14"/>
  <c r="CE34" i="14"/>
  <c r="CD34" i="14"/>
  <c r="CC34" i="14"/>
  <c r="CB34" i="14"/>
  <c r="AI34" i="14"/>
  <c r="H34" i="14"/>
  <c r="E34" i="14"/>
  <c r="DG33" i="14"/>
  <c r="DE33" i="14"/>
  <c r="DM33" i="14" s="1"/>
  <c r="CK33" i="14"/>
  <c r="CJ33" i="14"/>
  <c r="CE33" i="14"/>
  <c r="CD33" i="14"/>
  <c r="CC33" i="14"/>
  <c r="CB33" i="14"/>
  <c r="AI33" i="14"/>
  <c r="H33" i="14"/>
  <c r="E33" i="14"/>
  <c r="DU32" i="14"/>
  <c r="DG32" i="14"/>
  <c r="DE32" i="14"/>
  <c r="DM32" i="14" s="1"/>
  <c r="CK32" i="14"/>
  <c r="CJ32" i="14"/>
  <c r="CE32" i="14"/>
  <c r="CD32" i="14"/>
  <c r="CC32" i="14"/>
  <c r="CB32" i="14"/>
  <c r="AI32" i="14"/>
  <c r="H32" i="14"/>
  <c r="E32" i="14"/>
  <c r="DG31" i="14"/>
  <c r="DE31" i="14"/>
  <c r="DM31" i="14" s="1"/>
  <c r="CK31" i="14"/>
  <c r="CJ31" i="14"/>
  <c r="CE31" i="14"/>
  <c r="CD31" i="14"/>
  <c r="CC31" i="14"/>
  <c r="CB31" i="14"/>
  <c r="AI31" i="14"/>
  <c r="H31" i="14"/>
  <c r="E31" i="14"/>
  <c r="DG30" i="14"/>
  <c r="DE30" i="14"/>
  <c r="DM30" i="14" s="1"/>
  <c r="CK30" i="14"/>
  <c r="CJ30" i="14"/>
  <c r="CE30" i="14"/>
  <c r="CD30" i="14"/>
  <c r="CC30" i="14"/>
  <c r="CB30" i="14"/>
  <c r="AI30" i="14"/>
  <c r="H30" i="14"/>
  <c r="E30" i="14"/>
  <c r="DG29" i="14"/>
  <c r="DE29" i="14"/>
  <c r="DM29" i="14" s="1"/>
  <c r="CK29" i="14"/>
  <c r="CJ29" i="14"/>
  <c r="CE29" i="14"/>
  <c r="CD29" i="14"/>
  <c r="CC29" i="14"/>
  <c r="CB29" i="14"/>
  <c r="AI29" i="14"/>
  <c r="H29" i="14"/>
  <c r="E29" i="14"/>
  <c r="DG28" i="14"/>
  <c r="DE28" i="14"/>
  <c r="DM28" i="14" s="1"/>
  <c r="CK28" i="14"/>
  <c r="CJ28" i="14"/>
  <c r="CE28" i="14"/>
  <c r="CD28" i="14"/>
  <c r="CC28" i="14"/>
  <c r="CB28" i="14"/>
  <c r="AI28" i="14"/>
  <c r="H28" i="14"/>
  <c r="E28" i="14"/>
  <c r="DG27" i="14"/>
  <c r="DE27" i="14"/>
  <c r="DM27" i="14" s="1"/>
  <c r="CK27" i="14"/>
  <c r="CJ27" i="14"/>
  <c r="CE27" i="14"/>
  <c r="CD27" i="14"/>
  <c r="CC27" i="14"/>
  <c r="CB27" i="14"/>
  <c r="AI27" i="14"/>
  <c r="H27" i="14"/>
  <c r="E27" i="14"/>
  <c r="DG26" i="14"/>
  <c r="DE26" i="14"/>
  <c r="DM26" i="14" s="1"/>
  <c r="CK26" i="14"/>
  <c r="CJ26" i="14"/>
  <c r="CE26" i="14"/>
  <c r="CD26" i="14"/>
  <c r="CC26" i="14"/>
  <c r="CB26" i="14"/>
  <c r="AI26" i="14"/>
  <c r="H26" i="14"/>
  <c r="E26" i="14"/>
  <c r="DG25" i="14"/>
  <c r="DE25" i="14"/>
  <c r="DM25" i="14" s="1"/>
  <c r="CK25" i="14"/>
  <c r="CJ25" i="14"/>
  <c r="CE25" i="14"/>
  <c r="CD25" i="14"/>
  <c r="CC25" i="14"/>
  <c r="CB25" i="14"/>
  <c r="AI25" i="14"/>
  <c r="H25" i="14"/>
  <c r="E25" i="14"/>
  <c r="DG24" i="14"/>
  <c r="DE24" i="14"/>
  <c r="DM24" i="14" s="1"/>
  <c r="CK24" i="14"/>
  <c r="CJ24" i="14"/>
  <c r="CE24" i="14"/>
  <c r="CD24" i="14"/>
  <c r="CC24" i="14"/>
  <c r="CB24" i="14"/>
  <c r="AI24" i="14"/>
  <c r="H24" i="14"/>
  <c r="E24" i="14"/>
  <c r="DG23" i="14"/>
  <c r="DE23" i="14"/>
  <c r="DM23" i="14" s="1"/>
  <c r="CK23" i="14"/>
  <c r="CJ23" i="14"/>
  <c r="CE23" i="14"/>
  <c r="CD23" i="14"/>
  <c r="CC23" i="14"/>
  <c r="CB23" i="14"/>
  <c r="AI23" i="14"/>
  <c r="H23" i="14"/>
  <c r="E23" i="14"/>
  <c r="DG22" i="14"/>
  <c r="DE22" i="14"/>
  <c r="DM22" i="14" s="1"/>
  <c r="CK22" i="14"/>
  <c r="CJ22" i="14"/>
  <c r="CE22" i="14"/>
  <c r="CD22" i="14"/>
  <c r="CC22" i="14"/>
  <c r="CB22" i="14"/>
  <c r="AI22" i="14"/>
  <c r="H22" i="14"/>
  <c r="E22" i="14"/>
  <c r="DG21" i="14"/>
  <c r="DE21" i="14"/>
  <c r="DM21" i="14" s="1"/>
  <c r="CK21" i="14"/>
  <c r="CJ21" i="14"/>
  <c r="CE21" i="14"/>
  <c r="CD21" i="14"/>
  <c r="CC21" i="14"/>
  <c r="CB21" i="14"/>
  <c r="AI21" i="14"/>
  <c r="H21" i="14"/>
  <c r="E21" i="14"/>
  <c r="DG20" i="14"/>
  <c r="DE20" i="14"/>
  <c r="DM20" i="14" s="1"/>
  <c r="CK20" i="14"/>
  <c r="CJ20" i="14"/>
  <c r="CE20" i="14"/>
  <c r="CD20" i="14"/>
  <c r="CC20" i="14"/>
  <c r="CB20" i="14"/>
  <c r="AI20" i="14"/>
  <c r="H20" i="14"/>
  <c r="E20" i="14"/>
  <c r="DG19" i="14"/>
  <c r="DE19" i="14"/>
  <c r="DM19" i="14" s="1"/>
  <c r="CK19" i="14"/>
  <c r="CJ19" i="14"/>
  <c r="CE19" i="14"/>
  <c r="CD19" i="14"/>
  <c r="CC19" i="14"/>
  <c r="CB19" i="14"/>
  <c r="AI19" i="14"/>
  <c r="H19" i="14"/>
  <c r="E19" i="14"/>
  <c r="DG18" i="14"/>
  <c r="DE18" i="14"/>
  <c r="DM18" i="14" s="1"/>
  <c r="CK18" i="14"/>
  <c r="CJ18" i="14"/>
  <c r="CE18" i="14"/>
  <c r="CD18" i="14"/>
  <c r="CC18" i="14"/>
  <c r="CB18" i="14"/>
  <c r="AI18" i="14"/>
  <c r="H18" i="14"/>
  <c r="E18" i="14"/>
  <c r="DG17" i="14"/>
  <c r="DE17" i="14"/>
  <c r="DM17" i="14" s="1"/>
  <c r="CK17" i="14"/>
  <c r="CJ17" i="14"/>
  <c r="CE17" i="14"/>
  <c r="CD17" i="14"/>
  <c r="CC17" i="14"/>
  <c r="CB17" i="14"/>
  <c r="AI17" i="14"/>
  <c r="H17" i="14"/>
  <c r="E17" i="14"/>
  <c r="DG16" i="14"/>
  <c r="DE16" i="14"/>
  <c r="DM16" i="14" s="1"/>
  <c r="CK16" i="14"/>
  <c r="CJ16" i="14"/>
  <c r="CE16" i="14"/>
  <c r="CD16" i="14"/>
  <c r="CC16" i="14"/>
  <c r="CB16" i="14"/>
  <c r="AI16" i="14"/>
  <c r="H16" i="14"/>
  <c r="E16" i="14"/>
  <c r="DG15" i="14"/>
  <c r="DE15" i="14"/>
  <c r="DM15" i="14" s="1"/>
  <c r="CK15" i="14"/>
  <c r="CJ15" i="14"/>
  <c r="CE15" i="14"/>
  <c r="CD15" i="14"/>
  <c r="CC15" i="14"/>
  <c r="CB15" i="14"/>
  <c r="AI15" i="14"/>
  <c r="H15" i="14"/>
  <c r="E15" i="14"/>
  <c r="DG14" i="14"/>
  <c r="DE14" i="14"/>
  <c r="DM14" i="14" s="1"/>
  <c r="CK14" i="14"/>
  <c r="CJ14" i="14"/>
  <c r="CE14" i="14"/>
  <c r="CD14" i="14"/>
  <c r="CC14" i="14"/>
  <c r="CB14" i="14"/>
  <c r="AI14" i="14"/>
  <c r="H14" i="14"/>
  <c r="E14" i="14"/>
  <c r="DG13" i="14"/>
  <c r="DE13" i="14"/>
  <c r="DM13" i="14" s="1"/>
  <c r="CK13" i="14"/>
  <c r="CJ13" i="14"/>
  <c r="CE13" i="14"/>
  <c r="CD13" i="14"/>
  <c r="CC13" i="14"/>
  <c r="CB13" i="14"/>
  <c r="AI13" i="14"/>
  <c r="H13" i="14"/>
  <c r="E13" i="14"/>
  <c r="DG12" i="14"/>
  <c r="DE12" i="14"/>
  <c r="DM12" i="14" s="1"/>
  <c r="CK12" i="14"/>
  <c r="CJ12" i="14"/>
  <c r="CE12" i="14"/>
  <c r="CD12" i="14"/>
  <c r="CC12" i="14"/>
  <c r="CB12" i="14"/>
  <c r="AI12" i="14"/>
  <c r="H12" i="14"/>
  <c r="E12" i="14"/>
  <c r="DB36" i="13"/>
  <c r="AP36" i="13"/>
  <c r="AD36" i="13"/>
  <c r="Y36" i="13"/>
  <c r="I36" i="13"/>
  <c r="G36" i="13"/>
  <c r="F36" i="13"/>
  <c r="D36" i="13"/>
  <c r="DG35" i="13"/>
  <c r="DE35" i="13"/>
  <c r="DM35" i="13" s="1"/>
  <c r="CK35" i="13"/>
  <c r="CJ35" i="13"/>
  <c r="CE35" i="13"/>
  <c r="CD35" i="13"/>
  <c r="CC35" i="13"/>
  <c r="CB35" i="13"/>
  <c r="AI35" i="13"/>
  <c r="H35" i="13"/>
  <c r="E35" i="13"/>
  <c r="DG34" i="13"/>
  <c r="DE34" i="13"/>
  <c r="DM34" i="13" s="1"/>
  <c r="CK34" i="13"/>
  <c r="CJ34" i="13"/>
  <c r="CE34" i="13"/>
  <c r="CD34" i="13"/>
  <c r="CC34" i="13"/>
  <c r="CB34" i="13"/>
  <c r="AI34" i="13"/>
  <c r="H34" i="13"/>
  <c r="E34" i="13"/>
  <c r="DG33" i="13"/>
  <c r="DE33" i="13"/>
  <c r="DM33" i="13" s="1"/>
  <c r="CK33" i="13"/>
  <c r="CJ33" i="13"/>
  <c r="CE33" i="13"/>
  <c r="CD33" i="13"/>
  <c r="CC33" i="13"/>
  <c r="CB33" i="13"/>
  <c r="AI33" i="13"/>
  <c r="H33" i="13"/>
  <c r="E33" i="13"/>
  <c r="DU32" i="13"/>
  <c r="DG32" i="13"/>
  <c r="DE32" i="13"/>
  <c r="DM32" i="13" s="1"/>
  <c r="CK32" i="13"/>
  <c r="CJ32" i="13"/>
  <c r="CE32" i="13"/>
  <c r="CD32" i="13"/>
  <c r="CC32" i="13"/>
  <c r="CB32" i="13"/>
  <c r="AI32" i="13"/>
  <c r="H32" i="13"/>
  <c r="E32" i="13"/>
  <c r="DG31" i="13"/>
  <c r="DE31" i="13"/>
  <c r="DM31" i="13" s="1"/>
  <c r="CK31" i="13"/>
  <c r="CJ31" i="13"/>
  <c r="CE31" i="13"/>
  <c r="CD31" i="13"/>
  <c r="CC31" i="13"/>
  <c r="CB31" i="13"/>
  <c r="AI31" i="13"/>
  <c r="H31" i="13"/>
  <c r="E31" i="13"/>
  <c r="DG30" i="13"/>
  <c r="DE30" i="13"/>
  <c r="DM30" i="13" s="1"/>
  <c r="CK30" i="13"/>
  <c r="CJ30" i="13"/>
  <c r="CE30" i="13"/>
  <c r="CD30" i="13"/>
  <c r="CC30" i="13"/>
  <c r="CB30" i="13"/>
  <c r="AI30" i="13"/>
  <c r="H30" i="13"/>
  <c r="E30" i="13"/>
  <c r="DG29" i="13"/>
  <c r="DE29" i="13"/>
  <c r="DM29" i="13" s="1"/>
  <c r="CK29" i="13"/>
  <c r="CJ29" i="13"/>
  <c r="CE29" i="13"/>
  <c r="CD29" i="13"/>
  <c r="CC29" i="13"/>
  <c r="CB29" i="13"/>
  <c r="AI29" i="13"/>
  <c r="H29" i="13"/>
  <c r="E29" i="13"/>
  <c r="DG28" i="13"/>
  <c r="DE28" i="13"/>
  <c r="DM28" i="13" s="1"/>
  <c r="CK28" i="13"/>
  <c r="CJ28" i="13"/>
  <c r="CE28" i="13"/>
  <c r="CD28" i="13"/>
  <c r="CC28" i="13"/>
  <c r="CB28" i="13"/>
  <c r="AI28" i="13"/>
  <c r="H28" i="13"/>
  <c r="E28" i="13"/>
  <c r="DG27" i="13"/>
  <c r="DE27" i="13"/>
  <c r="DM27" i="13" s="1"/>
  <c r="CK27" i="13"/>
  <c r="CJ27" i="13"/>
  <c r="CE27" i="13"/>
  <c r="CD27" i="13"/>
  <c r="CC27" i="13"/>
  <c r="CB27" i="13"/>
  <c r="AI27" i="13"/>
  <c r="H27" i="13"/>
  <c r="E27" i="13"/>
  <c r="DG26" i="13"/>
  <c r="DE26" i="13"/>
  <c r="DM26" i="13" s="1"/>
  <c r="CK26" i="13"/>
  <c r="CJ26" i="13"/>
  <c r="CE26" i="13"/>
  <c r="CD26" i="13"/>
  <c r="CC26" i="13"/>
  <c r="CB26" i="13"/>
  <c r="AI26" i="13"/>
  <c r="H26" i="13"/>
  <c r="E26" i="13"/>
  <c r="DG25" i="13"/>
  <c r="DE25" i="13"/>
  <c r="DM25" i="13" s="1"/>
  <c r="CK25" i="13"/>
  <c r="CJ25" i="13"/>
  <c r="CE25" i="13"/>
  <c r="CD25" i="13"/>
  <c r="CC25" i="13"/>
  <c r="CB25" i="13"/>
  <c r="AI25" i="13"/>
  <c r="H25" i="13"/>
  <c r="E25" i="13"/>
  <c r="DG24" i="13"/>
  <c r="DE24" i="13"/>
  <c r="DM24" i="13" s="1"/>
  <c r="CK24" i="13"/>
  <c r="CJ24" i="13"/>
  <c r="CE24" i="13"/>
  <c r="CD24" i="13"/>
  <c r="CC24" i="13"/>
  <c r="CB24" i="13"/>
  <c r="AI24" i="13"/>
  <c r="H24" i="13"/>
  <c r="E24" i="13"/>
  <c r="DG23" i="13"/>
  <c r="DE23" i="13"/>
  <c r="DM23" i="13" s="1"/>
  <c r="CK23" i="13"/>
  <c r="CJ23" i="13"/>
  <c r="CE23" i="13"/>
  <c r="CD23" i="13"/>
  <c r="CC23" i="13"/>
  <c r="CB23" i="13"/>
  <c r="AI23" i="13"/>
  <c r="H23" i="13"/>
  <c r="E23" i="13"/>
  <c r="DG22" i="13"/>
  <c r="DE22" i="13"/>
  <c r="DM22" i="13" s="1"/>
  <c r="CK22" i="13"/>
  <c r="CJ22" i="13"/>
  <c r="CE22" i="13"/>
  <c r="CD22" i="13"/>
  <c r="CC22" i="13"/>
  <c r="CB22" i="13"/>
  <c r="AI22" i="13"/>
  <c r="H22" i="13"/>
  <c r="E22" i="13"/>
  <c r="DG21" i="13"/>
  <c r="DE21" i="13"/>
  <c r="DM21" i="13" s="1"/>
  <c r="CK21" i="13"/>
  <c r="CJ21" i="13"/>
  <c r="CE21" i="13"/>
  <c r="CD21" i="13"/>
  <c r="CC21" i="13"/>
  <c r="CB21" i="13"/>
  <c r="AI21" i="13"/>
  <c r="H21" i="13"/>
  <c r="E21" i="13"/>
  <c r="DG20" i="13"/>
  <c r="DE20" i="13"/>
  <c r="DM20" i="13" s="1"/>
  <c r="CK20" i="13"/>
  <c r="CJ20" i="13"/>
  <c r="CE20" i="13"/>
  <c r="CD20" i="13"/>
  <c r="CC20" i="13"/>
  <c r="CB20" i="13"/>
  <c r="AI20" i="13"/>
  <c r="H20" i="13"/>
  <c r="E20" i="13"/>
  <c r="DG19" i="13"/>
  <c r="DE19" i="13"/>
  <c r="DM19" i="13" s="1"/>
  <c r="CK19" i="13"/>
  <c r="CJ19" i="13"/>
  <c r="CE19" i="13"/>
  <c r="CD19" i="13"/>
  <c r="CC19" i="13"/>
  <c r="CB19" i="13"/>
  <c r="AI19" i="13"/>
  <c r="H19" i="13"/>
  <c r="E19" i="13"/>
  <c r="DG18" i="13"/>
  <c r="DE18" i="13"/>
  <c r="DM18" i="13" s="1"/>
  <c r="CK18" i="13"/>
  <c r="CJ18" i="13"/>
  <c r="CE18" i="13"/>
  <c r="CD18" i="13"/>
  <c r="CC18" i="13"/>
  <c r="CB18" i="13"/>
  <c r="AI18" i="13"/>
  <c r="H18" i="13"/>
  <c r="E18" i="13"/>
  <c r="DG17" i="13"/>
  <c r="DE17" i="13"/>
  <c r="DM17" i="13" s="1"/>
  <c r="CK17" i="13"/>
  <c r="CJ17" i="13"/>
  <c r="CE17" i="13"/>
  <c r="CD17" i="13"/>
  <c r="CC17" i="13"/>
  <c r="CB17" i="13"/>
  <c r="AI17" i="13"/>
  <c r="H17" i="13"/>
  <c r="E17" i="13"/>
  <c r="DG16" i="13"/>
  <c r="DE16" i="13"/>
  <c r="DM16" i="13" s="1"/>
  <c r="CK16" i="13"/>
  <c r="CJ16" i="13"/>
  <c r="CE16" i="13"/>
  <c r="CD16" i="13"/>
  <c r="CC16" i="13"/>
  <c r="CB16" i="13"/>
  <c r="AI16" i="13"/>
  <c r="H16" i="13"/>
  <c r="E16" i="13"/>
  <c r="DG15" i="13"/>
  <c r="DE15" i="13"/>
  <c r="DM15" i="13" s="1"/>
  <c r="CK15" i="13"/>
  <c r="CJ15" i="13"/>
  <c r="CE15" i="13"/>
  <c r="CD15" i="13"/>
  <c r="CC15" i="13"/>
  <c r="CB15" i="13"/>
  <c r="AI15" i="13"/>
  <c r="H15" i="13"/>
  <c r="E15" i="13"/>
  <c r="DG14" i="13"/>
  <c r="DE14" i="13"/>
  <c r="DM14" i="13" s="1"/>
  <c r="CK14" i="13"/>
  <c r="CJ14" i="13"/>
  <c r="CE14" i="13"/>
  <c r="CD14" i="13"/>
  <c r="CC14" i="13"/>
  <c r="CB14" i="13"/>
  <c r="AI14" i="13"/>
  <c r="H14" i="13"/>
  <c r="E14" i="13"/>
  <c r="DG13" i="13"/>
  <c r="DE13" i="13"/>
  <c r="DM13" i="13" s="1"/>
  <c r="CK13" i="13"/>
  <c r="CJ13" i="13"/>
  <c r="CE13" i="13"/>
  <c r="CD13" i="13"/>
  <c r="CC13" i="13"/>
  <c r="CB13" i="13"/>
  <c r="AI13" i="13"/>
  <c r="H13" i="13"/>
  <c r="E13" i="13"/>
  <c r="DG12" i="13"/>
  <c r="DE12" i="13"/>
  <c r="CK12" i="13"/>
  <c r="CJ12" i="13"/>
  <c r="CE12" i="13"/>
  <c r="CD12" i="13"/>
  <c r="CC12" i="13"/>
  <c r="CB12" i="13"/>
  <c r="AI12" i="13"/>
  <c r="H12" i="13"/>
  <c r="E12" i="13"/>
  <c r="DB36" i="12"/>
  <c r="AP36" i="12"/>
  <c r="AD36" i="12"/>
  <c r="Y36" i="12"/>
  <c r="I36" i="12"/>
  <c r="G36" i="12"/>
  <c r="F36" i="12"/>
  <c r="D36" i="12"/>
  <c r="DG35" i="12"/>
  <c r="DE35" i="12"/>
  <c r="DM35" i="12" s="1"/>
  <c r="CK35" i="12"/>
  <c r="CJ35" i="12"/>
  <c r="CE35" i="12"/>
  <c r="CD35" i="12"/>
  <c r="CC35" i="12"/>
  <c r="CB35" i="12"/>
  <c r="AI35" i="12"/>
  <c r="H35" i="12"/>
  <c r="E35" i="12"/>
  <c r="DG34" i="12"/>
  <c r="DE34" i="12"/>
  <c r="DM34" i="12" s="1"/>
  <c r="CK34" i="12"/>
  <c r="CJ34" i="12"/>
  <c r="CE34" i="12"/>
  <c r="CD34" i="12"/>
  <c r="CC34" i="12"/>
  <c r="CB34" i="12"/>
  <c r="AI34" i="12"/>
  <c r="H34" i="12"/>
  <c r="E34" i="12"/>
  <c r="DG33" i="12"/>
  <c r="DE33" i="12"/>
  <c r="DM33" i="12" s="1"/>
  <c r="CK33" i="12"/>
  <c r="CJ33" i="12"/>
  <c r="CE33" i="12"/>
  <c r="CD33" i="12"/>
  <c r="CC33" i="12"/>
  <c r="CB33" i="12"/>
  <c r="AI33" i="12"/>
  <c r="H33" i="12"/>
  <c r="E33" i="12"/>
  <c r="DU32" i="12"/>
  <c r="DG32" i="12"/>
  <c r="DE32" i="12"/>
  <c r="DM32" i="12" s="1"/>
  <c r="CK32" i="12"/>
  <c r="CJ32" i="12"/>
  <c r="CE32" i="12"/>
  <c r="CD32" i="12"/>
  <c r="CC32" i="12"/>
  <c r="CB32" i="12"/>
  <c r="AI32" i="12"/>
  <c r="H32" i="12"/>
  <c r="E32" i="12"/>
  <c r="DG31" i="12"/>
  <c r="DE31" i="12"/>
  <c r="DM31" i="12" s="1"/>
  <c r="CK31" i="12"/>
  <c r="CJ31" i="12"/>
  <c r="CE31" i="12"/>
  <c r="CD31" i="12"/>
  <c r="CC31" i="12"/>
  <c r="CB31" i="12"/>
  <c r="AI31" i="12"/>
  <c r="H31" i="12"/>
  <c r="E31" i="12"/>
  <c r="DG30" i="12"/>
  <c r="DE30" i="12"/>
  <c r="DM30" i="12" s="1"/>
  <c r="CK30" i="12"/>
  <c r="CJ30" i="12"/>
  <c r="CE30" i="12"/>
  <c r="CD30" i="12"/>
  <c r="CC30" i="12"/>
  <c r="CB30" i="12"/>
  <c r="AI30" i="12"/>
  <c r="H30" i="12"/>
  <c r="E30" i="12"/>
  <c r="DG29" i="12"/>
  <c r="DE29" i="12"/>
  <c r="DM29" i="12" s="1"/>
  <c r="CK29" i="12"/>
  <c r="CJ29" i="12"/>
  <c r="CE29" i="12"/>
  <c r="CD29" i="12"/>
  <c r="CC29" i="12"/>
  <c r="CB29" i="12"/>
  <c r="AI29" i="12"/>
  <c r="H29" i="12"/>
  <c r="E29" i="12"/>
  <c r="DG28" i="12"/>
  <c r="DE28" i="12"/>
  <c r="DM28" i="12" s="1"/>
  <c r="CK28" i="12"/>
  <c r="CJ28" i="12"/>
  <c r="CE28" i="12"/>
  <c r="CD28" i="12"/>
  <c r="CC28" i="12"/>
  <c r="CB28" i="12"/>
  <c r="AI28" i="12"/>
  <c r="H28" i="12"/>
  <c r="E28" i="12"/>
  <c r="DG27" i="12"/>
  <c r="DE27" i="12"/>
  <c r="DM27" i="12" s="1"/>
  <c r="CK27" i="12"/>
  <c r="CJ27" i="12"/>
  <c r="CE27" i="12"/>
  <c r="CD27" i="12"/>
  <c r="CC27" i="12"/>
  <c r="CB27" i="12"/>
  <c r="AI27" i="12"/>
  <c r="H27" i="12"/>
  <c r="E27" i="12"/>
  <c r="DG26" i="12"/>
  <c r="DE26" i="12"/>
  <c r="DM26" i="12" s="1"/>
  <c r="CK26" i="12"/>
  <c r="CJ26" i="12"/>
  <c r="CE26" i="12"/>
  <c r="CD26" i="12"/>
  <c r="CC26" i="12"/>
  <c r="CB26" i="12"/>
  <c r="AI26" i="12"/>
  <c r="H26" i="12"/>
  <c r="E26" i="12"/>
  <c r="DG25" i="12"/>
  <c r="DE25" i="12"/>
  <c r="DM25" i="12" s="1"/>
  <c r="CK25" i="12"/>
  <c r="CJ25" i="12"/>
  <c r="CE25" i="12"/>
  <c r="CD25" i="12"/>
  <c r="CC25" i="12"/>
  <c r="CB25" i="12"/>
  <c r="AI25" i="12"/>
  <c r="H25" i="12"/>
  <c r="E25" i="12"/>
  <c r="DG24" i="12"/>
  <c r="DE24" i="12"/>
  <c r="DM24" i="12" s="1"/>
  <c r="CK24" i="12"/>
  <c r="CJ24" i="12"/>
  <c r="CE24" i="12"/>
  <c r="CD24" i="12"/>
  <c r="CC24" i="12"/>
  <c r="CB24" i="12"/>
  <c r="AI24" i="12"/>
  <c r="H24" i="12"/>
  <c r="E24" i="12"/>
  <c r="DG23" i="12"/>
  <c r="DE23" i="12"/>
  <c r="DM23" i="12" s="1"/>
  <c r="CK23" i="12"/>
  <c r="CJ23" i="12"/>
  <c r="CE23" i="12"/>
  <c r="CD23" i="12"/>
  <c r="CC23" i="12"/>
  <c r="CB23" i="12"/>
  <c r="AI23" i="12"/>
  <c r="H23" i="12"/>
  <c r="E23" i="12"/>
  <c r="DG22" i="12"/>
  <c r="DE22" i="12"/>
  <c r="DM22" i="12" s="1"/>
  <c r="CK22" i="12"/>
  <c r="CJ22" i="12"/>
  <c r="CE22" i="12"/>
  <c r="CD22" i="12"/>
  <c r="CC22" i="12"/>
  <c r="CB22" i="12"/>
  <c r="AI22" i="12"/>
  <c r="H22" i="12"/>
  <c r="E22" i="12"/>
  <c r="DG21" i="12"/>
  <c r="DE21" i="12"/>
  <c r="DM21" i="12" s="1"/>
  <c r="CK21" i="12"/>
  <c r="CJ21" i="12"/>
  <c r="CE21" i="12"/>
  <c r="CD21" i="12"/>
  <c r="CC21" i="12"/>
  <c r="CB21" i="12"/>
  <c r="AI21" i="12"/>
  <c r="H21" i="12"/>
  <c r="E21" i="12"/>
  <c r="DG20" i="12"/>
  <c r="DE20" i="12"/>
  <c r="DM20" i="12" s="1"/>
  <c r="CK20" i="12"/>
  <c r="CJ20" i="12"/>
  <c r="CE20" i="12"/>
  <c r="CD20" i="12"/>
  <c r="CC20" i="12"/>
  <c r="CB20" i="12"/>
  <c r="AI20" i="12"/>
  <c r="H20" i="12"/>
  <c r="E20" i="12"/>
  <c r="DG19" i="12"/>
  <c r="DE19" i="12"/>
  <c r="DM19" i="12" s="1"/>
  <c r="CK19" i="12"/>
  <c r="CJ19" i="12"/>
  <c r="CE19" i="12"/>
  <c r="CD19" i="12"/>
  <c r="CC19" i="12"/>
  <c r="CB19" i="12"/>
  <c r="AI19" i="12"/>
  <c r="H19" i="12"/>
  <c r="E19" i="12"/>
  <c r="DG18" i="12"/>
  <c r="DE18" i="12"/>
  <c r="DM18" i="12" s="1"/>
  <c r="CK18" i="12"/>
  <c r="CJ18" i="12"/>
  <c r="CE18" i="12"/>
  <c r="CD18" i="12"/>
  <c r="CC18" i="12"/>
  <c r="CB18" i="12"/>
  <c r="AI18" i="12"/>
  <c r="H18" i="12"/>
  <c r="E18" i="12"/>
  <c r="DG17" i="12"/>
  <c r="DE17" i="12"/>
  <c r="DM17" i="12" s="1"/>
  <c r="CK17" i="12"/>
  <c r="CJ17" i="12"/>
  <c r="CE17" i="12"/>
  <c r="CD17" i="12"/>
  <c r="CC17" i="12"/>
  <c r="CB17" i="12"/>
  <c r="AI17" i="12"/>
  <c r="H17" i="12"/>
  <c r="E17" i="12"/>
  <c r="DG16" i="12"/>
  <c r="DE16" i="12"/>
  <c r="DM16" i="12" s="1"/>
  <c r="CK16" i="12"/>
  <c r="CJ16" i="12"/>
  <c r="CE16" i="12"/>
  <c r="CD16" i="12"/>
  <c r="CC16" i="12"/>
  <c r="CB16" i="12"/>
  <c r="AI16" i="12"/>
  <c r="H16" i="12"/>
  <c r="E16" i="12"/>
  <c r="DG15" i="12"/>
  <c r="DE15" i="12"/>
  <c r="DM15" i="12" s="1"/>
  <c r="CK15" i="12"/>
  <c r="CJ15" i="12"/>
  <c r="CE15" i="12"/>
  <c r="CD15" i="12"/>
  <c r="CC15" i="12"/>
  <c r="CB15" i="12"/>
  <c r="AI15" i="12"/>
  <c r="H15" i="12"/>
  <c r="E15" i="12"/>
  <c r="DG14" i="12"/>
  <c r="DE14" i="12"/>
  <c r="DM14" i="12" s="1"/>
  <c r="CK14" i="12"/>
  <c r="CJ14" i="12"/>
  <c r="CE14" i="12"/>
  <c r="CD14" i="12"/>
  <c r="CC14" i="12"/>
  <c r="CB14" i="12"/>
  <c r="AI14" i="12"/>
  <c r="H14" i="12"/>
  <c r="E14" i="12"/>
  <c r="DG13" i="12"/>
  <c r="DE13" i="12"/>
  <c r="DM13" i="12" s="1"/>
  <c r="CK13" i="12"/>
  <c r="CJ13" i="12"/>
  <c r="CE13" i="12"/>
  <c r="CD13" i="12"/>
  <c r="CC13" i="12"/>
  <c r="CB13" i="12"/>
  <c r="AI13" i="12"/>
  <c r="H13" i="12"/>
  <c r="E13" i="12"/>
  <c r="DG12" i="12"/>
  <c r="DE12" i="12"/>
  <c r="DM12" i="12" s="1"/>
  <c r="CK12" i="12"/>
  <c r="CJ12" i="12"/>
  <c r="CE12" i="12"/>
  <c r="CD12" i="12"/>
  <c r="CC12" i="12"/>
  <c r="CB12" i="12"/>
  <c r="AI12" i="12"/>
  <c r="H12" i="12"/>
  <c r="E12" i="12"/>
  <c r="DB36" i="11"/>
  <c r="AP36" i="11"/>
  <c r="AD36" i="11"/>
  <c r="Y36" i="11"/>
  <c r="I36" i="11"/>
  <c r="G36" i="11"/>
  <c r="F36" i="11"/>
  <c r="D36" i="11"/>
  <c r="DG35" i="11"/>
  <c r="DE35" i="11"/>
  <c r="DM35" i="11" s="1"/>
  <c r="CK35" i="11"/>
  <c r="CJ35" i="11"/>
  <c r="CE35" i="11"/>
  <c r="CD35" i="11"/>
  <c r="CC35" i="11"/>
  <c r="CB35" i="11"/>
  <c r="AI35" i="11"/>
  <c r="H35" i="11"/>
  <c r="E35" i="11"/>
  <c r="DG34" i="11"/>
  <c r="DE34" i="11"/>
  <c r="DM34" i="11" s="1"/>
  <c r="CK34" i="11"/>
  <c r="CJ34" i="11"/>
  <c r="CE34" i="11"/>
  <c r="CD34" i="11"/>
  <c r="CC34" i="11"/>
  <c r="CB34" i="11"/>
  <c r="AI34" i="11"/>
  <c r="H34" i="11"/>
  <c r="E34" i="11"/>
  <c r="DG33" i="11"/>
  <c r="DE33" i="11"/>
  <c r="DM33" i="11" s="1"/>
  <c r="CK33" i="11"/>
  <c r="CJ33" i="11"/>
  <c r="CE33" i="11"/>
  <c r="CD33" i="11"/>
  <c r="CC33" i="11"/>
  <c r="CB33" i="11"/>
  <c r="AI33" i="11"/>
  <c r="H33" i="11"/>
  <c r="E33" i="11"/>
  <c r="DU32" i="11"/>
  <c r="DG32" i="11"/>
  <c r="DE32" i="11"/>
  <c r="DM32" i="11" s="1"/>
  <c r="CK32" i="11"/>
  <c r="CJ32" i="11"/>
  <c r="CE32" i="11"/>
  <c r="CD32" i="11"/>
  <c r="CC32" i="11"/>
  <c r="CB32" i="11"/>
  <c r="AI32" i="11"/>
  <c r="H32" i="11"/>
  <c r="E32" i="11"/>
  <c r="DG31" i="11"/>
  <c r="DE31" i="11"/>
  <c r="DM31" i="11" s="1"/>
  <c r="CK31" i="11"/>
  <c r="CJ31" i="11"/>
  <c r="CE31" i="11"/>
  <c r="CD31" i="11"/>
  <c r="CC31" i="11"/>
  <c r="CB31" i="11"/>
  <c r="AI31" i="11"/>
  <c r="H31" i="11"/>
  <c r="E31" i="11"/>
  <c r="DG30" i="11"/>
  <c r="DE30" i="11"/>
  <c r="DM30" i="11" s="1"/>
  <c r="CK30" i="11"/>
  <c r="CJ30" i="11"/>
  <c r="CE30" i="11"/>
  <c r="CD30" i="11"/>
  <c r="CC30" i="11"/>
  <c r="CB30" i="11"/>
  <c r="AI30" i="11"/>
  <c r="H30" i="11"/>
  <c r="E30" i="11"/>
  <c r="DG29" i="11"/>
  <c r="DE29" i="11"/>
  <c r="DM29" i="11" s="1"/>
  <c r="CK29" i="11"/>
  <c r="CJ29" i="11"/>
  <c r="CE29" i="11"/>
  <c r="CD29" i="11"/>
  <c r="CC29" i="11"/>
  <c r="CB29" i="11"/>
  <c r="AI29" i="11"/>
  <c r="H29" i="11"/>
  <c r="E29" i="11"/>
  <c r="DG28" i="11"/>
  <c r="DE28" i="11"/>
  <c r="DM28" i="11" s="1"/>
  <c r="CK28" i="11"/>
  <c r="CJ28" i="11"/>
  <c r="CE28" i="11"/>
  <c r="CD28" i="11"/>
  <c r="CC28" i="11"/>
  <c r="CB28" i="11"/>
  <c r="AI28" i="11"/>
  <c r="H28" i="11"/>
  <c r="E28" i="11"/>
  <c r="DG27" i="11"/>
  <c r="DE27" i="11"/>
  <c r="DM27" i="11" s="1"/>
  <c r="CK27" i="11"/>
  <c r="CJ27" i="11"/>
  <c r="CE27" i="11"/>
  <c r="CD27" i="11"/>
  <c r="CC27" i="11"/>
  <c r="CB27" i="11"/>
  <c r="AI27" i="11"/>
  <c r="H27" i="11"/>
  <c r="E27" i="11"/>
  <c r="DG26" i="11"/>
  <c r="DE26" i="11"/>
  <c r="DM26" i="11" s="1"/>
  <c r="CK26" i="11"/>
  <c r="CJ26" i="11"/>
  <c r="CE26" i="11"/>
  <c r="CD26" i="11"/>
  <c r="CC26" i="11"/>
  <c r="CB26" i="11"/>
  <c r="AI26" i="11"/>
  <c r="H26" i="11"/>
  <c r="E26" i="11"/>
  <c r="DG25" i="11"/>
  <c r="DE25" i="11"/>
  <c r="DM25" i="11" s="1"/>
  <c r="CK25" i="11"/>
  <c r="CJ25" i="11"/>
  <c r="CE25" i="11"/>
  <c r="CD25" i="11"/>
  <c r="CC25" i="11"/>
  <c r="CB25" i="11"/>
  <c r="AI25" i="11"/>
  <c r="H25" i="11"/>
  <c r="E25" i="11"/>
  <c r="DG24" i="11"/>
  <c r="DE24" i="11"/>
  <c r="DM24" i="11" s="1"/>
  <c r="CK24" i="11"/>
  <c r="CJ24" i="11"/>
  <c r="CE24" i="11"/>
  <c r="CD24" i="11"/>
  <c r="CC24" i="11"/>
  <c r="CB24" i="11"/>
  <c r="AI24" i="11"/>
  <c r="H24" i="11"/>
  <c r="E24" i="11"/>
  <c r="DG23" i="11"/>
  <c r="DE23" i="11"/>
  <c r="DM23" i="11" s="1"/>
  <c r="CK23" i="11"/>
  <c r="CJ23" i="11"/>
  <c r="CE23" i="11"/>
  <c r="CD23" i="11"/>
  <c r="CC23" i="11"/>
  <c r="CB23" i="11"/>
  <c r="AI23" i="11"/>
  <c r="H23" i="11"/>
  <c r="E23" i="11"/>
  <c r="DG22" i="11"/>
  <c r="DE22" i="11"/>
  <c r="DM22" i="11" s="1"/>
  <c r="CK22" i="11"/>
  <c r="CJ22" i="11"/>
  <c r="CE22" i="11"/>
  <c r="CD22" i="11"/>
  <c r="CC22" i="11"/>
  <c r="CB22" i="11"/>
  <c r="AI22" i="11"/>
  <c r="H22" i="11"/>
  <c r="E22" i="11"/>
  <c r="DG21" i="11"/>
  <c r="DE21" i="11"/>
  <c r="DM21" i="11" s="1"/>
  <c r="CK21" i="11"/>
  <c r="CJ21" i="11"/>
  <c r="CE21" i="11"/>
  <c r="CD21" i="11"/>
  <c r="CC21" i="11"/>
  <c r="CB21" i="11"/>
  <c r="AI21" i="11"/>
  <c r="H21" i="11"/>
  <c r="E21" i="11"/>
  <c r="DG20" i="11"/>
  <c r="DE20" i="11"/>
  <c r="DM20" i="11" s="1"/>
  <c r="CK20" i="11"/>
  <c r="CJ20" i="11"/>
  <c r="CE20" i="11"/>
  <c r="CD20" i="11"/>
  <c r="CC20" i="11"/>
  <c r="CB20" i="11"/>
  <c r="AI20" i="11"/>
  <c r="H20" i="11"/>
  <c r="E20" i="11"/>
  <c r="DG19" i="11"/>
  <c r="DE19" i="11"/>
  <c r="DM19" i="11" s="1"/>
  <c r="CK19" i="11"/>
  <c r="CJ19" i="11"/>
  <c r="CE19" i="11"/>
  <c r="CD19" i="11"/>
  <c r="CC19" i="11"/>
  <c r="CB19" i="11"/>
  <c r="AI19" i="11"/>
  <c r="H19" i="11"/>
  <c r="E19" i="11"/>
  <c r="DG18" i="11"/>
  <c r="DE18" i="11"/>
  <c r="DM18" i="11" s="1"/>
  <c r="CK18" i="11"/>
  <c r="CJ18" i="11"/>
  <c r="CE18" i="11"/>
  <c r="CD18" i="11"/>
  <c r="CC18" i="11"/>
  <c r="CB18" i="11"/>
  <c r="AI18" i="11"/>
  <c r="H18" i="11"/>
  <c r="E18" i="11"/>
  <c r="DG17" i="11"/>
  <c r="DE17" i="11"/>
  <c r="DM17" i="11" s="1"/>
  <c r="CK17" i="11"/>
  <c r="CJ17" i="11"/>
  <c r="CE17" i="11"/>
  <c r="CD17" i="11"/>
  <c r="CC17" i="11"/>
  <c r="CB17" i="11"/>
  <c r="AI17" i="11"/>
  <c r="H17" i="11"/>
  <c r="E17" i="11"/>
  <c r="DG16" i="11"/>
  <c r="DE16" i="11"/>
  <c r="DM16" i="11" s="1"/>
  <c r="CK16" i="11"/>
  <c r="CJ16" i="11"/>
  <c r="CE16" i="11"/>
  <c r="CD16" i="11"/>
  <c r="CC16" i="11"/>
  <c r="CB16" i="11"/>
  <c r="AI16" i="11"/>
  <c r="H16" i="11"/>
  <c r="E16" i="11"/>
  <c r="DG15" i="11"/>
  <c r="DE15" i="11"/>
  <c r="DM15" i="11" s="1"/>
  <c r="CK15" i="11"/>
  <c r="CJ15" i="11"/>
  <c r="CE15" i="11"/>
  <c r="CD15" i="11"/>
  <c r="CC15" i="11"/>
  <c r="CB15" i="11"/>
  <c r="AI15" i="11"/>
  <c r="H15" i="11"/>
  <c r="E15" i="11"/>
  <c r="DG14" i="11"/>
  <c r="DE14" i="11"/>
  <c r="DM14" i="11" s="1"/>
  <c r="CK14" i="11"/>
  <c r="CJ14" i="11"/>
  <c r="CE14" i="11"/>
  <c r="CD14" i="11"/>
  <c r="CC14" i="11"/>
  <c r="CB14" i="11"/>
  <c r="AI14" i="11"/>
  <c r="H14" i="11"/>
  <c r="E14" i="11"/>
  <c r="DG13" i="11"/>
  <c r="DE13" i="11"/>
  <c r="DM13" i="11" s="1"/>
  <c r="CK13" i="11"/>
  <c r="CJ13" i="11"/>
  <c r="CE13" i="11"/>
  <c r="CD13" i="11"/>
  <c r="CC13" i="11"/>
  <c r="CB13" i="11"/>
  <c r="AI13" i="11"/>
  <c r="H13" i="11"/>
  <c r="E13" i="11"/>
  <c r="DG12" i="11"/>
  <c r="DE12" i="11"/>
  <c r="CK12" i="11"/>
  <c r="CJ12" i="11"/>
  <c r="CE12" i="11"/>
  <c r="CD12" i="11"/>
  <c r="CC12" i="11"/>
  <c r="CB12" i="11"/>
  <c r="AI12" i="11"/>
  <c r="H12" i="11"/>
  <c r="E12" i="11"/>
  <c r="DB36" i="10"/>
  <c r="AP36" i="10"/>
  <c r="AD36" i="10"/>
  <c r="Y36" i="10"/>
  <c r="I36" i="10"/>
  <c r="G36" i="10"/>
  <c r="F36" i="10"/>
  <c r="D36" i="10"/>
  <c r="DG35" i="10"/>
  <c r="DE35" i="10"/>
  <c r="DM35" i="10" s="1"/>
  <c r="CK35" i="10"/>
  <c r="CJ35" i="10"/>
  <c r="CE35" i="10"/>
  <c r="CD35" i="10"/>
  <c r="CC35" i="10"/>
  <c r="CB35" i="10"/>
  <c r="AI35" i="10"/>
  <c r="H35" i="10"/>
  <c r="E35" i="10"/>
  <c r="DG34" i="10"/>
  <c r="DE34" i="10"/>
  <c r="DM34" i="10" s="1"/>
  <c r="CK34" i="10"/>
  <c r="CJ34" i="10"/>
  <c r="CE34" i="10"/>
  <c r="CD34" i="10"/>
  <c r="CC34" i="10"/>
  <c r="CB34" i="10"/>
  <c r="AI34" i="10"/>
  <c r="H34" i="10"/>
  <c r="E34" i="10"/>
  <c r="DG33" i="10"/>
  <c r="DE33" i="10"/>
  <c r="DM33" i="10" s="1"/>
  <c r="CK33" i="10"/>
  <c r="CJ33" i="10"/>
  <c r="CE33" i="10"/>
  <c r="CD33" i="10"/>
  <c r="CC33" i="10"/>
  <c r="CB33" i="10"/>
  <c r="AI33" i="10"/>
  <c r="H33" i="10"/>
  <c r="E33" i="10"/>
  <c r="DU32" i="10"/>
  <c r="DG32" i="10"/>
  <c r="DE32" i="10"/>
  <c r="DM32" i="10" s="1"/>
  <c r="CK32" i="10"/>
  <c r="CJ32" i="10"/>
  <c r="CE32" i="10"/>
  <c r="CD32" i="10"/>
  <c r="CC32" i="10"/>
  <c r="CB32" i="10"/>
  <c r="AI32" i="10"/>
  <c r="H32" i="10"/>
  <c r="E32" i="10"/>
  <c r="DG31" i="10"/>
  <c r="DE31" i="10"/>
  <c r="DM31" i="10" s="1"/>
  <c r="CK31" i="10"/>
  <c r="CJ31" i="10"/>
  <c r="CE31" i="10"/>
  <c r="CD31" i="10"/>
  <c r="CC31" i="10"/>
  <c r="CB31" i="10"/>
  <c r="AI31" i="10"/>
  <c r="H31" i="10"/>
  <c r="E31" i="10"/>
  <c r="DG30" i="10"/>
  <c r="DE30" i="10"/>
  <c r="DM30" i="10" s="1"/>
  <c r="CK30" i="10"/>
  <c r="CJ30" i="10"/>
  <c r="CE30" i="10"/>
  <c r="CD30" i="10"/>
  <c r="CC30" i="10"/>
  <c r="CB30" i="10"/>
  <c r="AI30" i="10"/>
  <c r="H30" i="10"/>
  <c r="E30" i="10"/>
  <c r="DG29" i="10"/>
  <c r="DE29" i="10"/>
  <c r="DM29" i="10" s="1"/>
  <c r="CK29" i="10"/>
  <c r="CJ29" i="10"/>
  <c r="CE29" i="10"/>
  <c r="CD29" i="10"/>
  <c r="CC29" i="10"/>
  <c r="CB29" i="10"/>
  <c r="AI29" i="10"/>
  <c r="H29" i="10"/>
  <c r="E29" i="10"/>
  <c r="DG28" i="10"/>
  <c r="DE28" i="10"/>
  <c r="DM28" i="10" s="1"/>
  <c r="CK28" i="10"/>
  <c r="CJ28" i="10"/>
  <c r="CE28" i="10"/>
  <c r="CD28" i="10"/>
  <c r="CC28" i="10"/>
  <c r="CB28" i="10"/>
  <c r="AI28" i="10"/>
  <c r="H28" i="10"/>
  <c r="E28" i="10"/>
  <c r="DG27" i="10"/>
  <c r="DE27" i="10"/>
  <c r="DM27" i="10" s="1"/>
  <c r="CK27" i="10"/>
  <c r="CJ27" i="10"/>
  <c r="CE27" i="10"/>
  <c r="CD27" i="10"/>
  <c r="CC27" i="10"/>
  <c r="CB27" i="10"/>
  <c r="AI27" i="10"/>
  <c r="H27" i="10"/>
  <c r="E27" i="10"/>
  <c r="DG26" i="10"/>
  <c r="DE26" i="10"/>
  <c r="DM26" i="10" s="1"/>
  <c r="CK26" i="10"/>
  <c r="CJ26" i="10"/>
  <c r="CE26" i="10"/>
  <c r="CD26" i="10"/>
  <c r="CC26" i="10"/>
  <c r="CB26" i="10"/>
  <c r="AI26" i="10"/>
  <c r="H26" i="10"/>
  <c r="E26" i="10"/>
  <c r="DG25" i="10"/>
  <c r="DE25" i="10"/>
  <c r="DM25" i="10" s="1"/>
  <c r="CK25" i="10"/>
  <c r="CJ25" i="10"/>
  <c r="CE25" i="10"/>
  <c r="CD25" i="10"/>
  <c r="CC25" i="10"/>
  <c r="CB25" i="10"/>
  <c r="AI25" i="10"/>
  <c r="H25" i="10"/>
  <c r="E25" i="10"/>
  <c r="DG24" i="10"/>
  <c r="DE24" i="10"/>
  <c r="DM24" i="10" s="1"/>
  <c r="CK24" i="10"/>
  <c r="CJ24" i="10"/>
  <c r="CE24" i="10"/>
  <c r="CD24" i="10"/>
  <c r="CC24" i="10"/>
  <c r="CB24" i="10"/>
  <c r="AI24" i="10"/>
  <c r="H24" i="10"/>
  <c r="E24" i="10"/>
  <c r="DG23" i="10"/>
  <c r="DE23" i="10"/>
  <c r="DM23" i="10" s="1"/>
  <c r="CK23" i="10"/>
  <c r="CJ23" i="10"/>
  <c r="CE23" i="10"/>
  <c r="CD23" i="10"/>
  <c r="CC23" i="10"/>
  <c r="CB23" i="10"/>
  <c r="AI23" i="10"/>
  <c r="H23" i="10"/>
  <c r="E23" i="10"/>
  <c r="DG22" i="10"/>
  <c r="DE22" i="10"/>
  <c r="DM22" i="10" s="1"/>
  <c r="CK22" i="10"/>
  <c r="CJ22" i="10"/>
  <c r="CE22" i="10"/>
  <c r="CD22" i="10"/>
  <c r="CC22" i="10"/>
  <c r="CB22" i="10"/>
  <c r="AI22" i="10"/>
  <c r="H22" i="10"/>
  <c r="E22" i="10"/>
  <c r="DG21" i="10"/>
  <c r="DE21" i="10"/>
  <c r="DM21" i="10" s="1"/>
  <c r="CK21" i="10"/>
  <c r="CJ21" i="10"/>
  <c r="CE21" i="10"/>
  <c r="CD21" i="10"/>
  <c r="CC21" i="10"/>
  <c r="CB21" i="10"/>
  <c r="AI21" i="10"/>
  <c r="H21" i="10"/>
  <c r="E21" i="10"/>
  <c r="DG20" i="10"/>
  <c r="DE20" i="10"/>
  <c r="DM20" i="10" s="1"/>
  <c r="CK20" i="10"/>
  <c r="CJ20" i="10"/>
  <c r="CE20" i="10"/>
  <c r="CD20" i="10"/>
  <c r="CC20" i="10"/>
  <c r="CB20" i="10"/>
  <c r="AI20" i="10"/>
  <c r="H20" i="10"/>
  <c r="E20" i="10"/>
  <c r="DG19" i="10"/>
  <c r="DE19" i="10"/>
  <c r="DM19" i="10" s="1"/>
  <c r="CK19" i="10"/>
  <c r="CJ19" i="10"/>
  <c r="CE19" i="10"/>
  <c r="CD19" i="10"/>
  <c r="CC19" i="10"/>
  <c r="CB19" i="10"/>
  <c r="AI19" i="10"/>
  <c r="H19" i="10"/>
  <c r="E19" i="10"/>
  <c r="DG18" i="10"/>
  <c r="DE18" i="10"/>
  <c r="DM18" i="10" s="1"/>
  <c r="CK18" i="10"/>
  <c r="CJ18" i="10"/>
  <c r="CE18" i="10"/>
  <c r="CD18" i="10"/>
  <c r="CC18" i="10"/>
  <c r="CB18" i="10"/>
  <c r="AI18" i="10"/>
  <c r="H18" i="10"/>
  <c r="E18" i="10"/>
  <c r="DG17" i="10"/>
  <c r="DE17" i="10"/>
  <c r="DM17" i="10" s="1"/>
  <c r="CK17" i="10"/>
  <c r="CJ17" i="10"/>
  <c r="CE17" i="10"/>
  <c r="CD17" i="10"/>
  <c r="CC17" i="10"/>
  <c r="CB17" i="10"/>
  <c r="AI17" i="10"/>
  <c r="H17" i="10"/>
  <c r="E17" i="10"/>
  <c r="DG16" i="10"/>
  <c r="DE16" i="10"/>
  <c r="DM16" i="10" s="1"/>
  <c r="CK16" i="10"/>
  <c r="CJ16" i="10"/>
  <c r="CE16" i="10"/>
  <c r="CD16" i="10"/>
  <c r="CC16" i="10"/>
  <c r="CB16" i="10"/>
  <c r="AI16" i="10"/>
  <c r="H16" i="10"/>
  <c r="E16" i="10"/>
  <c r="DG15" i="10"/>
  <c r="DE15" i="10"/>
  <c r="DM15" i="10" s="1"/>
  <c r="CK15" i="10"/>
  <c r="CJ15" i="10"/>
  <c r="CE15" i="10"/>
  <c r="CD15" i="10"/>
  <c r="CC15" i="10"/>
  <c r="CB15" i="10"/>
  <c r="AI15" i="10"/>
  <c r="H15" i="10"/>
  <c r="E15" i="10"/>
  <c r="DG14" i="10"/>
  <c r="DE14" i="10"/>
  <c r="DM14" i="10" s="1"/>
  <c r="CK14" i="10"/>
  <c r="CJ14" i="10"/>
  <c r="CE14" i="10"/>
  <c r="CD14" i="10"/>
  <c r="CC14" i="10"/>
  <c r="CB14" i="10"/>
  <c r="AI14" i="10"/>
  <c r="H14" i="10"/>
  <c r="E14" i="10"/>
  <c r="DG13" i="10"/>
  <c r="DE13" i="10"/>
  <c r="DM13" i="10" s="1"/>
  <c r="CK13" i="10"/>
  <c r="CJ13" i="10"/>
  <c r="CE13" i="10"/>
  <c r="CD13" i="10"/>
  <c r="CC13" i="10"/>
  <c r="CB13" i="10"/>
  <c r="AI13" i="10"/>
  <c r="H13" i="10"/>
  <c r="E13" i="10"/>
  <c r="DG12" i="10"/>
  <c r="DE12" i="10"/>
  <c r="DM12" i="10" s="1"/>
  <c r="CK12" i="10"/>
  <c r="CJ12" i="10"/>
  <c r="CE12" i="10"/>
  <c r="CD12" i="10"/>
  <c r="CC12" i="10"/>
  <c r="CB12" i="10"/>
  <c r="AI12" i="10"/>
  <c r="H12" i="10"/>
  <c r="E12" i="10"/>
  <c r="DB36" i="9"/>
  <c r="AP36" i="9"/>
  <c r="AD36" i="9"/>
  <c r="Y36" i="9"/>
  <c r="I36" i="9"/>
  <c r="G36" i="9"/>
  <c r="F36" i="9"/>
  <c r="D36" i="9"/>
  <c r="DG35" i="9"/>
  <c r="DE35" i="9"/>
  <c r="DM35" i="9" s="1"/>
  <c r="CK35" i="9"/>
  <c r="CJ35" i="9"/>
  <c r="CE35" i="9"/>
  <c r="CD35" i="9"/>
  <c r="CC35" i="9"/>
  <c r="CB35" i="9"/>
  <c r="AI35" i="9"/>
  <c r="H35" i="9"/>
  <c r="E35" i="9"/>
  <c r="DG34" i="9"/>
  <c r="DE34" i="9"/>
  <c r="DM34" i="9" s="1"/>
  <c r="CK34" i="9"/>
  <c r="CJ34" i="9"/>
  <c r="CE34" i="9"/>
  <c r="CD34" i="9"/>
  <c r="CC34" i="9"/>
  <c r="CB34" i="9"/>
  <c r="AI34" i="9"/>
  <c r="H34" i="9"/>
  <c r="E34" i="9"/>
  <c r="DG33" i="9"/>
  <c r="DE33" i="9"/>
  <c r="DM33" i="9" s="1"/>
  <c r="CK33" i="9"/>
  <c r="CJ33" i="9"/>
  <c r="CE33" i="9"/>
  <c r="CD33" i="9"/>
  <c r="CC33" i="9"/>
  <c r="CB33" i="9"/>
  <c r="AI33" i="9"/>
  <c r="H33" i="9"/>
  <c r="E33" i="9"/>
  <c r="DU32" i="9"/>
  <c r="DG32" i="9"/>
  <c r="DE32" i="9"/>
  <c r="DM32" i="9" s="1"/>
  <c r="CK32" i="9"/>
  <c r="CJ32" i="9"/>
  <c r="CE32" i="9"/>
  <c r="CD32" i="9"/>
  <c r="CC32" i="9"/>
  <c r="CB32" i="9"/>
  <c r="AI32" i="9"/>
  <c r="H32" i="9"/>
  <c r="E32" i="9"/>
  <c r="DG31" i="9"/>
  <c r="DE31" i="9"/>
  <c r="DM31" i="9" s="1"/>
  <c r="CK31" i="9"/>
  <c r="CJ31" i="9"/>
  <c r="CE31" i="9"/>
  <c r="CD31" i="9"/>
  <c r="CC31" i="9"/>
  <c r="CB31" i="9"/>
  <c r="AI31" i="9"/>
  <c r="H31" i="9"/>
  <c r="E31" i="9"/>
  <c r="DG30" i="9"/>
  <c r="DE30" i="9"/>
  <c r="DM30" i="9" s="1"/>
  <c r="CK30" i="9"/>
  <c r="CJ30" i="9"/>
  <c r="CE30" i="9"/>
  <c r="CD30" i="9"/>
  <c r="CC30" i="9"/>
  <c r="CB30" i="9"/>
  <c r="AI30" i="9"/>
  <c r="H30" i="9"/>
  <c r="E30" i="9"/>
  <c r="DG29" i="9"/>
  <c r="DE29" i="9"/>
  <c r="DM29" i="9" s="1"/>
  <c r="CK29" i="9"/>
  <c r="CJ29" i="9"/>
  <c r="CE29" i="9"/>
  <c r="CD29" i="9"/>
  <c r="CC29" i="9"/>
  <c r="CB29" i="9"/>
  <c r="AI29" i="9"/>
  <c r="H29" i="9"/>
  <c r="E29" i="9"/>
  <c r="DG28" i="9"/>
  <c r="DE28" i="9"/>
  <c r="DM28" i="9" s="1"/>
  <c r="CK28" i="9"/>
  <c r="CJ28" i="9"/>
  <c r="CE28" i="9"/>
  <c r="CD28" i="9"/>
  <c r="CC28" i="9"/>
  <c r="CB28" i="9"/>
  <c r="AI28" i="9"/>
  <c r="H28" i="9"/>
  <c r="E28" i="9"/>
  <c r="DG27" i="9"/>
  <c r="DE27" i="9"/>
  <c r="DM27" i="9" s="1"/>
  <c r="CK27" i="9"/>
  <c r="CJ27" i="9"/>
  <c r="CE27" i="9"/>
  <c r="CD27" i="9"/>
  <c r="CC27" i="9"/>
  <c r="CB27" i="9"/>
  <c r="AI27" i="9"/>
  <c r="H27" i="9"/>
  <c r="E27" i="9"/>
  <c r="DG26" i="9"/>
  <c r="DE26" i="9"/>
  <c r="DM26" i="9" s="1"/>
  <c r="CK26" i="9"/>
  <c r="CJ26" i="9"/>
  <c r="CE26" i="9"/>
  <c r="CD26" i="9"/>
  <c r="CC26" i="9"/>
  <c r="CB26" i="9"/>
  <c r="AI26" i="9"/>
  <c r="H26" i="9"/>
  <c r="E26" i="9"/>
  <c r="DG25" i="9"/>
  <c r="DE25" i="9"/>
  <c r="DM25" i="9" s="1"/>
  <c r="CK25" i="9"/>
  <c r="CJ25" i="9"/>
  <c r="CE25" i="9"/>
  <c r="CD25" i="9"/>
  <c r="CC25" i="9"/>
  <c r="CB25" i="9"/>
  <c r="AI25" i="9"/>
  <c r="H25" i="9"/>
  <c r="E25" i="9"/>
  <c r="DG24" i="9"/>
  <c r="DE24" i="9"/>
  <c r="DM24" i="9" s="1"/>
  <c r="CK24" i="9"/>
  <c r="CJ24" i="9"/>
  <c r="CE24" i="9"/>
  <c r="CD24" i="9"/>
  <c r="CC24" i="9"/>
  <c r="CB24" i="9"/>
  <c r="AI24" i="9"/>
  <c r="H24" i="9"/>
  <c r="E24" i="9"/>
  <c r="DG23" i="9"/>
  <c r="DE23" i="9"/>
  <c r="DM23" i="9" s="1"/>
  <c r="CK23" i="9"/>
  <c r="CJ23" i="9"/>
  <c r="CE23" i="9"/>
  <c r="CD23" i="9"/>
  <c r="CC23" i="9"/>
  <c r="CB23" i="9"/>
  <c r="AI23" i="9"/>
  <c r="H23" i="9"/>
  <c r="E23" i="9"/>
  <c r="DG22" i="9"/>
  <c r="DE22" i="9"/>
  <c r="DM22" i="9" s="1"/>
  <c r="CK22" i="9"/>
  <c r="CJ22" i="9"/>
  <c r="CE22" i="9"/>
  <c r="CD22" i="9"/>
  <c r="CC22" i="9"/>
  <c r="CB22" i="9"/>
  <c r="AI22" i="9"/>
  <c r="H22" i="9"/>
  <c r="E22" i="9"/>
  <c r="DG21" i="9"/>
  <c r="DE21" i="9"/>
  <c r="DM21" i="9" s="1"/>
  <c r="CK21" i="9"/>
  <c r="CJ21" i="9"/>
  <c r="CE21" i="9"/>
  <c r="CD21" i="9"/>
  <c r="CC21" i="9"/>
  <c r="CB21" i="9"/>
  <c r="AI21" i="9"/>
  <c r="H21" i="9"/>
  <c r="E21" i="9"/>
  <c r="DG20" i="9"/>
  <c r="DE20" i="9"/>
  <c r="DM20" i="9" s="1"/>
  <c r="CK20" i="9"/>
  <c r="CJ20" i="9"/>
  <c r="CE20" i="9"/>
  <c r="CD20" i="9"/>
  <c r="CC20" i="9"/>
  <c r="CB20" i="9"/>
  <c r="AI20" i="9"/>
  <c r="H20" i="9"/>
  <c r="E20" i="9"/>
  <c r="DG19" i="9"/>
  <c r="DE19" i="9"/>
  <c r="DM19" i="9" s="1"/>
  <c r="CK19" i="9"/>
  <c r="CJ19" i="9"/>
  <c r="CE19" i="9"/>
  <c r="CD19" i="9"/>
  <c r="CC19" i="9"/>
  <c r="CB19" i="9"/>
  <c r="AI19" i="9"/>
  <c r="H19" i="9"/>
  <c r="E19" i="9"/>
  <c r="DG18" i="9"/>
  <c r="DE18" i="9"/>
  <c r="DM18" i="9" s="1"/>
  <c r="CK18" i="9"/>
  <c r="CJ18" i="9"/>
  <c r="CE18" i="9"/>
  <c r="CD18" i="9"/>
  <c r="CC18" i="9"/>
  <c r="CB18" i="9"/>
  <c r="AI18" i="9"/>
  <c r="H18" i="9"/>
  <c r="E18" i="9"/>
  <c r="DG17" i="9"/>
  <c r="DE17" i="9"/>
  <c r="DM17" i="9" s="1"/>
  <c r="CK17" i="9"/>
  <c r="CJ17" i="9"/>
  <c r="CE17" i="9"/>
  <c r="CD17" i="9"/>
  <c r="CC17" i="9"/>
  <c r="CB17" i="9"/>
  <c r="AI17" i="9"/>
  <c r="H17" i="9"/>
  <c r="E17" i="9"/>
  <c r="DG16" i="9"/>
  <c r="DE16" i="9"/>
  <c r="DM16" i="9" s="1"/>
  <c r="CK16" i="9"/>
  <c r="CJ16" i="9"/>
  <c r="CE16" i="9"/>
  <c r="CD16" i="9"/>
  <c r="CC16" i="9"/>
  <c r="CB16" i="9"/>
  <c r="AI16" i="9"/>
  <c r="H16" i="9"/>
  <c r="E16" i="9"/>
  <c r="DG15" i="9"/>
  <c r="DE15" i="9"/>
  <c r="DM15" i="9" s="1"/>
  <c r="CK15" i="9"/>
  <c r="CJ15" i="9"/>
  <c r="CE15" i="9"/>
  <c r="CD15" i="9"/>
  <c r="CC15" i="9"/>
  <c r="CB15" i="9"/>
  <c r="AI15" i="9"/>
  <c r="H15" i="9"/>
  <c r="E15" i="9"/>
  <c r="DG14" i="9"/>
  <c r="DE14" i="9"/>
  <c r="DM14" i="9" s="1"/>
  <c r="CK14" i="9"/>
  <c r="CJ14" i="9"/>
  <c r="CE14" i="9"/>
  <c r="CD14" i="9"/>
  <c r="CC14" i="9"/>
  <c r="CB14" i="9"/>
  <c r="AI14" i="9"/>
  <c r="H14" i="9"/>
  <c r="E14" i="9"/>
  <c r="DG13" i="9"/>
  <c r="DE13" i="9"/>
  <c r="DM13" i="9" s="1"/>
  <c r="CK13" i="9"/>
  <c r="CJ13" i="9"/>
  <c r="CE13" i="9"/>
  <c r="CD13" i="9"/>
  <c r="CC13" i="9"/>
  <c r="CB13" i="9"/>
  <c r="AI13" i="9"/>
  <c r="H13" i="9"/>
  <c r="E13" i="9"/>
  <c r="DG12" i="9"/>
  <c r="DE12" i="9"/>
  <c r="DM12" i="9" s="1"/>
  <c r="CK12" i="9"/>
  <c r="CJ12" i="9"/>
  <c r="CE12" i="9"/>
  <c r="CD12" i="9"/>
  <c r="CC12" i="9"/>
  <c r="CB12" i="9"/>
  <c r="AI12" i="9"/>
  <c r="H12" i="9"/>
  <c r="E12" i="9"/>
  <c r="DB36" i="8"/>
  <c r="AP36" i="8"/>
  <c r="AD36" i="8"/>
  <c r="Y36" i="8"/>
  <c r="I36" i="8"/>
  <c r="G36" i="8"/>
  <c r="F36" i="8"/>
  <c r="D36" i="8"/>
  <c r="DG35" i="8"/>
  <c r="DE35" i="8"/>
  <c r="DM35" i="8" s="1"/>
  <c r="CK35" i="8"/>
  <c r="CJ35" i="8"/>
  <c r="CE35" i="8"/>
  <c r="CD35" i="8"/>
  <c r="CC35" i="8"/>
  <c r="CB35" i="8"/>
  <c r="AI35" i="8"/>
  <c r="H35" i="8"/>
  <c r="E35" i="8"/>
  <c r="DG34" i="8"/>
  <c r="DE34" i="8"/>
  <c r="DM34" i="8" s="1"/>
  <c r="CK34" i="8"/>
  <c r="CJ34" i="8"/>
  <c r="CE34" i="8"/>
  <c r="CD34" i="8"/>
  <c r="CC34" i="8"/>
  <c r="CB34" i="8"/>
  <c r="AI34" i="8"/>
  <c r="H34" i="8"/>
  <c r="E34" i="8"/>
  <c r="DG33" i="8"/>
  <c r="DE33" i="8"/>
  <c r="DM33" i="8" s="1"/>
  <c r="CK33" i="8"/>
  <c r="CJ33" i="8"/>
  <c r="CE33" i="8"/>
  <c r="CD33" i="8"/>
  <c r="CC33" i="8"/>
  <c r="CB33" i="8"/>
  <c r="AI33" i="8"/>
  <c r="H33" i="8"/>
  <c r="E33" i="8"/>
  <c r="DU32" i="8"/>
  <c r="DG32" i="8"/>
  <c r="DE32" i="8"/>
  <c r="DM32" i="8" s="1"/>
  <c r="CK32" i="8"/>
  <c r="CJ32" i="8"/>
  <c r="CE32" i="8"/>
  <c r="CD32" i="8"/>
  <c r="CC32" i="8"/>
  <c r="CB32" i="8"/>
  <c r="AI32" i="8"/>
  <c r="H32" i="8"/>
  <c r="E32" i="8"/>
  <c r="DG31" i="8"/>
  <c r="DE31" i="8"/>
  <c r="DM31" i="8" s="1"/>
  <c r="CK31" i="8"/>
  <c r="CJ31" i="8"/>
  <c r="CE31" i="8"/>
  <c r="CD31" i="8"/>
  <c r="CC31" i="8"/>
  <c r="CB31" i="8"/>
  <c r="AI31" i="8"/>
  <c r="H31" i="8"/>
  <c r="E31" i="8"/>
  <c r="DG30" i="8"/>
  <c r="DE30" i="8"/>
  <c r="DM30" i="8" s="1"/>
  <c r="CK30" i="8"/>
  <c r="CJ30" i="8"/>
  <c r="CE30" i="8"/>
  <c r="CD30" i="8"/>
  <c r="CC30" i="8"/>
  <c r="CB30" i="8"/>
  <c r="AI30" i="8"/>
  <c r="H30" i="8"/>
  <c r="E30" i="8"/>
  <c r="DG29" i="8"/>
  <c r="DE29" i="8"/>
  <c r="DM29" i="8" s="1"/>
  <c r="CK29" i="8"/>
  <c r="CJ29" i="8"/>
  <c r="CE29" i="8"/>
  <c r="CD29" i="8"/>
  <c r="CC29" i="8"/>
  <c r="CB29" i="8"/>
  <c r="AI29" i="8"/>
  <c r="H29" i="8"/>
  <c r="E29" i="8"/>
  <c r="DG28" i="8"/>
  <c r="DE28" i="8"/>
  <c r="DM28" i="8" s="1"/>
  <c r="CK28" i="8"/>
  <c r="CJ28" i="8"/>
  <c r="CE28" i="8"/>
  <c r="CD28" i="8"/>
  <c r="CC28" i="8"/>
  <c r="CB28" i="8"/>
  <c r="AI28" i="8"/>
  <c r="H28" i="8"/>
  <c r="E28" i="8"/>
  <c r="DG27" i="8"/>
  <c r="DE27" i="8"/>
  <c r="DM27" i="8" s="1"/>
  <c r="CK27" i="8"/>
  <c r="CJ27" i="8"/>
  <c r="CE27" i="8"/>
  <c r="CD27" i="8"/>
  <c r="CC27" i="8"/>
  <c r="CB27" i="8"/>
  <c r="AI27" i="8"/>
  <c r="H27" i="8"/>
  <c r="E27" i="8"/>
  <c r="DG26" i="8"/>
  <c r="DE26" i="8"/>
  <c r="DM26" i="8" s="1"/>
  <c r="CK26" i="8"/>
  <c r="CJ26" i="8"/>
  <c r="CE26" i="8"/>
  <c r="CD26" i="8"/>
  <c r="CC26" i="8"/>
  <c r="CB26" i="8"/>
  <c r="AI26" i="8"/>
  <c r="H26" i="8"/>
  <c r="E26" i="8"/>
  <c r="DG25" i="8"/>
  <c r="DE25" i="8"/>
  <c r="DM25" i="8" s="1"/>
  <c r="CK25" i="8"/>
  <c r="CJ25" i="8"/>
  <c r="CE25" i="8"/>
  <c r="CD25" i="8"/>
  <c r="CC25" i="8"/>
  <c r="CB25" i="8"/>
  <c r="AI25" i="8"/>
  <c r="H25" i="8"/>
  <c r="E25" i="8"/>
  <c r="DG24" i="8"/>
  <c r="DE24" i="8"/>
  <c r="DM24" i="8" s="1"/>
  <c r="CK24" i="8"/>
  <c r="CJ24" i="8"/>
  <c r="CE24" i="8"/>
  <c r="CD24" i="8"/>
  <c r="CC24" i="8"/>
  <c r="CB24" i="8"/>
  <c r="AI24" i="8"/>
  <c r="H24" i="8"/>
  <c r="E24" i="8"/>
  <c r="DG23" i="8"/>
  <c r="DE23" i="8"/>
  <c r="DM23" i="8" s="1"/>
  <c r="CK23" i="8"/>
  <c r="CJ23" i="8"/>
  <c r="CE23" i="8"/>
  <c r="CD23" i="8"/>
  <c r="CC23" i="8"/>
  <c r="CB23" i="8"/>
  <c r="AI23" i="8"/>
  <c r="H23" i="8"/>
  <c r="E23" i="8"/>
  <c r="DG22" i="8"/>
  <c r="DE22" i="8"/>
  <c r="DM22" i="8" s="1"/>
  <c r="CK22" i="8"/>
  <c r="CJ22" i="8"/>
  <c r="CE22" i="8"/>
  <c r="CD22" i="8"/>
  <c r="CC22" i="8"/>
  <c r="CB22" i="8"/>
  <c r="AI22" i="8"/>
  <c r="H22" i="8"/>
  <c r="E22" i="8"/>
  <c r="DG21" i="8"/>
  <c r="DE21" i="8"/>
  <c r="DM21" i="8" s="1"/>
  <c r="CK21" i="8"/>
  <c r="CJ21" i="8"/>
  <c r="CE21" i="8"/>
  <c r="CD21" i="8"/>
  <c r="CC21" i="8"/>
  <c r="CB21" i="8"/>
  <c r="AI21" i="8"/>
  <c r="H21" i="8"/>
  <c r="E21" i="8"/>
  <c r="DG20" i="8"/>
  <c r="DE20" i="8"/>
  <c r="DM20" i="8" s="1"/>
  <c r="CK20" i="8"/>
  <c r="CJ20" i="8"/>
  <c r="CE20" i="8"/>
  <c r="CD20" i="8"/>
  <c r="CC20" i="8"/>
  <c r="CB20" i="8"/>
  <c r="AI20" i="8"/>
  <c r="H20" i="8"/>
  <c r="E20" i="8"/>
  <c r="DG19" i="8"/>
  <c r="DE19" i="8"/>
  <c r="DM19" i="8" s="1"/>
  <c r="CK19" i="8"/>
  <c r="CJ19" i="8"/>
  <c r="CE19" i="8"/>
  <c r="CD19" i="8"/>
  <c r="CC19" i="8"/>
  <c r="CB19" i="8"/>
  <c r="AI19" i="8"/>
  <c r="H19" i="8"/>
  <c r="E19" i="8"/>
  <c r="DG18" i="8"/>
  <c r="DE18" i="8"/>
  <c r="DM18" i="8" s="1"/>
  <c r="CK18" i="8"/>
  <c r="CJ18" i="8"/>
  <c r="CE18" i="8"/>
  <c r="CD18" i="8"/>
  <c r="CC18" i="8"/>
  <c r="CB18" i="8"/>
  <c r="AI18" i="8"/>
  <c r="H18" i="8"/>
  <c r="E18" i="8"/>
  <c r="DG17" i="8"/>
  <c r="DE17" i="8"/>
  <c r="DM17" i="8" s="1"/>
  <c r="CK17" i="8"/>
  <c r="CJ17" i="8"/>
  <c r="CE17" i="8"/>
  <c r="CD17" i="8"/>
  <c r="CC17" i="8"/>
  <c r="CB17" i="8"/>
  <c r="AI17" i="8"/>
  <c r="H17" i="8"/>
  <c r="E17" i="8"/>
  <c r="DG16" i="8"/>
  <c r="DE16" i="8"/>
  <c r="DM16" i="8" s="1"/>
  <c r="CK16" i="8"/>
  <c r="CJ16" i="8"/>
  <c r="CE16" i="8"/>
  <c r="CD16" i="8"/>
  <c r="CC16" i="8"/>
  <c r="CB16" i="8"/>
  <c r="AI16" i="8"/>
  <c r="H16" i="8"/>
  <c r="E16" i="8"/>
  <c r="DG15" i="8"/>
  <c r="DE15" i="8"/>
  <c r="DM15" i="8" s="1"/>
  <c r="CK15" i="8"/>
  <c r="CJ15" i="8"/>
  <c r="CE15" i="8"/>
  <c r="CD15" i="8"/>
  <c r="CC15" i="8"/>
  <c r="CB15" i="8"/>
  <c r="AI15" i="8"/>
  <c r="H15" i="8"/>
  <c r="E15" i="8"/>
  <c r="DG14" i="8"/>
  <c r="DE14" i="8"/>
  <c r="DM14" i="8" s="1"/>
  <c r="CK14" i="8"/>
  <c r="CJ14" i="8"/>
  <c r="CE14" i="8"/>
  <c r="CD14" i="8"/>
  <c r="CC14" i="8"/>
  <c r="CB14" i="8"/>
  <c r="AI14" i="8"/>
  <c r="H14" i="8"/>
  <c r="E14" i="8"/>
  <c r="DG13" i="8"/>
  <c r="DE13" i="8"/>
  <c r="DM13" i="8" s="1"/>
  <c r="CK13" i="8"/>
  <c r="CJ13" i="8"/>
  <c r="CE13" i="8"/>
  <c r="CD13" i="8"/>
  <c r="CC13" i="8"/>
  <c r="CB13" i="8"/>
  <c r="AI13" i="8"/>
  <c r="H13" i="8"/>
  <c r="E13" i="8"/>
  <c r="DG12" i="8"/>
  <c r="DE12" i="8"/>
  <c r="CK12" i="8"/>
  <c r="CJ12" i="8"/>
  <c r="CE12" i="8"/>
  <c r="CD12" i="8"/>
  <c r="CC12" i="8"/>
  <c r="CB12" i="8"/>
  <c r="AI12" i="8"/>
  <c r="H12" i="8"/>
  <c r="E12" i="8"/>
  <c r="DB36" i="7"/>
  <c r="AP36" i="7"/>
  <c r="AD36" i="7"/>
  <c r="Y36" i="7"/>
  <c r="I36" i="7"/>
  <c r="G36" i="7"/>
  <c r="F36" i="7"/>
  <c r="D36" i="7"/>
  <c r="DG35" i="7"/>
  <c r="DE35" i="7"/>
  <c r="DM35" i="7" s="1"/>
  <c r="CK35" i="7"/>
  <c r="CJ35" i="7"/>
  <c r="CE35" i="7"/>
  <c r="CD35" i="7"/>
  <c r="CC35" i="7"/>
  <c r="CB35" i="7"/>
  <c r="AI35" i="7"/>
  <c r="AJ35" i="7" s="1"/>
  <c r="AK35" i="7" s="1"/>
  <c r="AO35" i="7" s="1"/>
  <c r="H35" i="7"/>
  <c r="E35" i="7"/>
  <c r="DG34" i="7"/>
  <c r="DE34" i="7"/>
  <c r="DM34" i="7" s="1"/>
  <c r="CK34" i="7"/>
  <c r="CJ34" i="7"/>
  <c r="CE34" i="7"/>
  <c r="CD34" i="7"/>
  <c r="CC34" i="7"/>
  <c r="CB34" i="7"/>
  <c r="AI34" i="7"/>
  <c r="AJ34" i="7" s="1"/>
  <c r="AK34" i="7" s="1"/>
  <c r="AO34" i="7" s="1"/>
  <c r="H34" i="7"/>
  <c r="E34" i="7"/>
  <c r="DG33" i="7"/>
  <c r="DE33" i="7"/>
  <c r="DM33" i="7" s="1"/>
  <c r="CK33" i="7"/>
  <c r="CJ33" i="7"/>
  <c r="CE33" i="7"/>
  <c r="CD33" i="7"/>
  <c r="CC33" i="7"/>
  <c r="CB33" i="7"/>
  <c r="AI33" i="7"/>
  <c r="AJ33" i="7" s="1"/>
  <c r="AK33" i="7" s="1"/>
  <c r="AO33" i="7" s="1"/>
  <c r="H33" i="7"/>
  <c r="E33" i="7"/>
  <c r="DU32" i="7"/>
  <c r="DG32" i="7"/>
  <c r="DE32" i="7"/>
  <c r="DM32" i="7" s="1"/>
  <c r="CK32" i="7"/>
  <c r="CJ32" i="7"/>
  <c r="CE32" i="7"/>
  <c r="CD32" i="7"/>
  <c r="CC32" i="7"/>
  <c r="CB32" i="7"/>
  <c r="AI32" i="7"/>
  <c r="AJ32" i="7" s="1"/>
  <c r="AK32" i="7" s="1"/>
  <c r="AO32" i="7" s="1"/>
  <c r="H32" i="7"/>
  <c r="E32" i="7"/>
  <c r="DG31" i="7"/>
  <c r="DE31" i="7"/>
  <c r="DM31" i="7" s="1"/>
  <c r="CK31" i="7"/>
  <c r="CJ31" i="7"/>
  <c r="CE31" i="7"/>
  <c r="CD31" i="7"/>
  <c r="CC31" i="7"/>
  <c r="CB31" i="7"/>
  <c r="AI31" i="7"/>
  <c r="AJ31" i="7" s="1"/>
  <c r="AK31" i="7" s="1"/>
  <c r="AO31" i="7" s="1"/>
  <c r="H31" i="7"/>
  <c r="E31" i="7"/>
  <c r="DG30" i="7"/>
  <c r="DE30" i="7"/>
  <c r="DM30" i="7" s="1"/>
  <c r="CK30" i="7"/>
  <c r="CJ30" i="7"/>
  <c r="CE30" i="7"/>
  <c r="CD30" i="7"/>
  <c r="CC30" i="7"/>
  <c r="CB30" i="7"/>
  <c r="AI30" i="7"/>
  <c r="AJ30" i="7" s="1"/>
  <c r="AK30" i="7" s="1"/>
  <c r="AO30" i="7" s="1"/>
  <c r="H30" i="7"/>
  <c r="E30" i="7"/>
  <c r="DG29" i="7"/>
  <c r="DE29" i="7"/>
  <c r="DM29" i="7" s="1"/>
  <c r="CK29" i="7"/>
  <c r="CJ29" i="7"/>
  <c r="CE29" i="7"/>
  <c r="CD29" i="7"/>
  <c r="CC29" i="7"/>
  <c r="CB29" i="7"/>
  <c r="AI29" i="7"/>
  <c r="AJ29" i="7" s="1"/>
  <c r="AK29" i="7" s="1"/>
  <c r="AO29" i="7" s="1"/>
  <c r="H29" i="7"/>
  <c r="E29" i="7"/>
  <c r="DG28" i="7"/>
  <c r="DE28" i="7"/>
  <c r="DM28" i="7" s="1"/>
  <c r="CK28" i="7"/>
  <c r="CJ28" i="7"/>
  <c r="CE28" i="7"/>
  <c r="CD28" i="7"/>
  <c r="CC28" i="7"/>
  <c r="CB28" i="7"/>
  <c r="AI28" i="7"/>
  <c r="AJ28" i="7" s="1"/>
  <c r="AK28" i="7" s="1"/>
  <c r="AO28" i="7" s="1"/>
  <c r="H28" i="7"/>
  <c r="E28" i="7"/>
  <c r="DG27" i="7"/>
  <c r="DE27" i="7"/>
  <c r="DM27" i="7" s="1"/>
  <c r="CK27" i="7"/>
  <c r="CJ27" i="7"/>
  <c r="CE27" i="7"/>
  <c r="CD27" i="7"/>
  <c r="CC27" i="7"/>
  <c r="CB27" i="7"/>
  <c r="AI27" i="7"/>
  <c r="AJ27" i="7" s="1"/>
  <c r="AK27" i="7" s="1"/>
  <c r="AO27" i="7" s="1"/>
  <c r="H27" i="7"/>
  <c r="E27" i="7"/>
  <c r="DG26" i="7"/>
  <c r="DE26" i="7"/>
  <c r="DM26" i="7" s="1"/>
  <c r="CK26" i="7"/>
  <c r="CJ26" i="7"/>
  <c r="CE26" i="7"/>
  <c r="CD26" i="7"/>
  <c r="CC26" i="7"/>
  <c r="CB26" i="7"/>
  <c r="AI26" i="7"/>
  <c r="AJ26" i="7" s="1"/>
  <c r="AK26" i="7" s="1"/>
  <c r="AO26" i="7" s="1"/>
  <c r="H26" i="7"/>
  <c r="E26" i="7"/>
  <c r="DG25" i="7"/>
  <c r="DE25" i="7"/>
  <c r="DM25" i="7" s="1"/>
  <c r="CK25" i="7"/>
  <c r="CJ25" i="7"/>
  <c r="CE25" i="7"/>
  <c r="CD25" i="7"/>
  <c r="CC25" i="7"/>
  <c r="CB25" i="7"/>
  <c r="AI25" i="7"/>
  <c r="AJ25" i="7" s="1"/>
  <c r="AK25" i="7" s="1"/>
  <c r="AO25" i="7" s="1"/>
  <c r="H25" i="7"/>
  <c r="E25" i="7"/>
  <c r="DG24" i="7"/>
  <c r="DE24" i="7"/>
  <c r="DM24" i="7" s="1"/>
  <c r="CK24" i="7"/>
  <c r="CJ24" i="7"/>
  <c r="CE24" i="7"/>
  <c r="CD24" i="7"/>
  <c r="CC24" i="7"/>
  <c r="CB24" i="7"/>
  <c r="AI24" i="7"/>
  <c r="AJ24" i="7" s="1"/>
  <c r="AK24" i="7" s="1"/>
  <c r="AO24" i="7" s="1"/>
  <c r="H24" i="7"/>
  <c r="E24" i="7"/>
  <c r="DG23" i="7"/>
  <c r="DE23" i="7"/>
  <c r="DM23" i="7" s="1"/>
  <c r="CK23" i="7"/>
  <c r="CJ23" i="7"/>
  <c r="CE23" i="7"/>
  <c r="CD23" i="7"/>
  <c r="CC23" i="7"/>
  <c r="CB23" i="7"/>
  <c r="AI23" i="7"/>
  <c r="AJ23" i="7" s="1"/>
  <c r="AK23" i="7" s="1"/>
  <c r="AO23" i="7" s="1"/>
  <c r="H23" i="7"/>
  <c r="E23" i="7"/>
  <c r="DG22" i="7"/>
  <c r="DE22" i="7"/>
  <c r="DM22" i="7" s="1"/>
  <c r="CK22" i="7"/>
  <c r="CJ22" i="7"/>
  <c r="CE22" i="7"/>
  <c r="CD22" i="7"/>
  <c r="CC22" i="7"/>
  <c r="CB22" i="7"/>
  <c r="AI22" i="7"/>
  <c r="AJ22" i="7" s="1"/>
  <c r="AK22" i="7" s="1"/>
  <c r="AO22" i="7" s="1"/>
  <c r="H22" i="7"/>
  <c r="E22" i="7"/>
  <c r="DG21" i="7"/>
  <c r="DE21" i="7"/>
  <c r="DM21" i="7" s="1"/>
  <c r="CK21" i="7"/>
  <c r="CJ21" i="7"/>
  <c r="CE21" i="7"/>
  <c r="CD21" i="7"/>
  <c r="CC21" i="7"/>
  <c r="CB21" i="7"/>
  <c r="AI21" i="7"/>
  <c r="AJ21" i="7" s="1"/>
  <c r="AK21" i="7" s="1"/>
  <c r="AO21" i="7" s="1"/>
  <c r="H21" i="7"/>
  <c r="E21" i="7"/>
  <c r="DG20" i="7"/>
  <c r="DE20" i="7"/>
  <c r="DM20" i="7" s="1"/>
  <c r="CK20" i="7"/>
  <c r="CJ20" i="7"/>
  <c r="CE20" i="7"/>
  <c r="CD20" i="7"/>
  <c r="CC20" i="7"/>
  <c r="CB20" i="7"/>
  <c r="AI20" i="7"/>
  <c r="AJ20" i="7" s="1"/>
  <c r="AK20" i="7" s="1"/>
  <c r="AO20" i="7" s="1"/>
  <c r="H20" i="7"/>
  <c r="E20" i="7"/>
  <c r="DG19" i="7"/>
  <c r="DE19" i="7"/>
  <c r="DM19" i="7" s="1"/>
  <c r="CK19" i="7"/>
  <c r="CJ19" i="7"/>
  <c r="CE19" i="7"/>
  <c r="CD19" i="7"/>
  <c r="CC19" i="7"/>
  <c r="CB19" i="7"/>
  <c r="AI19" i="7"/>
  <c r="AJ19" i="7" s="1"/>
  <c r="AK19" i="7" s="1"/>
  <c r="AO19" i="7" s="1"/>
  <c r="H19" i="7"/>
  <c r="E19" i="7"/>
  <c r="DG18" i="7"/>
  <c r="DE18" i="7"/>
  <c r="DM18" i="7" s="1"/>
  <c r="CK18" i="7"/>
  <c r="CJ18" i="7"/>
  <c r="CE18" i="7"/>
  <c r="CD18" i="7"/>
  <c r="CC18" i="7"/>
  <c r="CB18" i="7"/>
  <c r="AI18" i="7"/>
  <c r="AJ18" i="7" s="1"/>
  <c r="AK18" i="7" s="1"/>
  <c r="AO18" i="7" s="1"/>
  <c r="H18" i="7"/>
  <c r="E18" i="7"/>
  <c r="DG17" i="7"/>
  <c r="DE17" i="7"/>
  <c r="DM17" i="7" s="1"/>
  <c r="CK17" i="7"/>
  <c r="CJ17" i="7"/>
  <c r="CE17" i="7"/>
  <c r="CD17" i="7"/>
  <c r="CC17" i="7"/>
  <c r="CB17" i="7"/>
  <c r="AI17" i="7"/>
  <c r="AJ17" i="7" s="1"/>
  <c r="AK17" i="7" s="1"/>
  <c r="AO17" i="7" s="1"/>
  <c r="H17" i="7"/>
  <c r="E17" i="7"/>
  <c r="DG16" i="7"/>
  <c r="DE16" i="7"/>
  <c r="DM16" i="7" s="1"/>
  <c r="CK16" i="7"/>
  <c r="CJ16" i="7"/>
  <c r="CE16" i="7"/>
  <c r="CD16" i="7"/>
  <c r="CC16" i="7"/>
  <c r="CB16" i="7"/>
  <c r="AI16" i="7"/>
  <c r="AJ16" i="7" s="1"/>
  <c r="AK16" i="7" s="1"/>
  <c r="AO16" i="7" s="1"/>
  <c r="H16" i="7"/>
  <c r="E16" i="7"/>
  <c r="DG15" i="7"/>
  <c r="DE15" i="7"/>
  <c r="DM15" i="7" s="1"/>
  <c r="CK15" i="7"/>
  <c r="CJ15" i="7"/>
  <c r="CE15" i="7"/>
  <c r="CD15" i="7"/>
  <c r="CC15" i="7"/>
  <c r="CB15" i="7"/>
  <c r="AI15" i="7"/>
  <c r="AJ15" i="7" s="1"/>
  <c r="AK15" i="7" s="1"/>
  <c r="AO15" i="7" s="1"/>
  <c r="H15" i="7"/>
  <c r="E15" i="7"/>
  <c r="DG14" i="7"/>
  <c r="DE14" i="7"/>
  <c r="DM14" i="7" s="1"/>
  <c r="CK14" i="7"/>
  <c r="CJ14" i="7"/>
  <c r="CE14" i="7"/>
  <c r="CD14" i="7"/>
  <c r="CC14" i="7"/>
  <c r="CB14" i="7"/>
  <c r="AI14" i="7"/>
  <c r="AJ14" i="7" s="1"/>
  <c r="AK14" i="7" s="1"/>
  <c r="AO14" i="7" s="1"/>
  <c r="H14" i="7"/>
  <c r="E14" i="7"/>
  <c r="DG13" i="7"/>
  <c r="DE13" i="7"/>
  <c r="DM13" i="7" s="1"/>
  <c r="CK13" i="7"/>
  <c r="CJ13" i="7"/>
  <c r="CE13" i="7"/>
  <c r="CD13" i="7"/>
  <c r="CC13" i="7"/>
  <c r="CB13" i="7"/>
  <c r="AI13" i="7"/>
  <c r="AJ13" i="7" s="1"/>
  <c r="AK13" i="7" s="1"/>
  <c r="AO13" i="7" s="1"/>
  <c r="H13" i="7"/>
  <c r="E13" i="7"/>
  <c r="DG12" i="7"/>
  <c r="DE12" i="7"/>
  <c r="DM12" i="7" s="1"/>
  <c r="CK12" i="7"/>
  <c r="CJ12" i="7"/>
  <c r="CE12" i="7"/>
  <c r="CD12" i="7"/>
  <c r="CC12" i="7"/>
  <c r="CB12" i="7"/>
  <c r="AI12" i="7"/>
  <c r="H12" i="7"/>
  <c r="E12" i="7"/>
  <c r="DB36" i="6"/>
  <c r="AP36" i="6"/>
  <c r="AD36" i="6"/>
  <c r="Y36" i="6"/>
  <c r="I36" i="6"/>
  <c r="G36" i="6"/>
  <c r="F36" i="6"/>
  <c r="D36" i="6"/>
  <c r="DG35" i="6"/>
  <c r="DE35" i="6"/>
  <c r="DM35" i="6" s="1"/>
  <c r="AI35" i="6"/>
  <c r="H35" i="6"/>
  <c r="DG34" i="6"/>
  <c r="DE34" i="6"/>
  <c r="DM34" i="6" s="1"/>
  <c r="AI34" i="6"/>
  <c r="H34" i="6"/>
  <c r="DG33" i="6"/>
  <c r="DE33" i="6"/>
  <c r="DM33" i="6" s="1"/>
  <c r="AI33" i="6"/>
  <c r="AJ33" i="6" s="1"/>
  <c r="AK33" i="6" s="1"/>
  <c r="AO33" i="6" s="1"/>
  <c r="H33" i="6"/>
  <c r="DU32" i="6"/>
  <c r="DG32" i="6"/>
  <c r="DE32" i="6"/>
  <c r="DM32" i="6" s="1"/>
  <c r="AI32" i="6"/>
  <c r="AJ32" i="6" s="1"/>
  <c r="AK32" i="6" s="1"/>
  <c r="AO32" i="6" s="1"/>
  <c r="H32" i="6"/>
  <c r="DG31" i="6"/>
  <c r="DE31" i="6"/>
  <c r="DM31" i="6" s="1"/>
  <c r="AI31" i="6"/>
  <c r="AJ31" i="6" s="1"/>
  <c r="AK31" i="6" s="1"/>
  <c r="AO31" i="6" s="1"/>
  <c r="H31" i="6"/>
  <c r="DG30" i="6"/>
  <c r="DE30" i="6"/>
  <c r="DM30" i="6" s="1"/>
  <c r="AI30" i="6"/>
  <c r="AJ30" i="6" s="1"/>
  <c r="AK30" i="6" s="1"/>
  <c r="AO30" i="6" s="1"/>
  <c r="H30" i="6"/>
  <c r="DG29" i="6"/>
  <c r="DE29" i="6"/>
  <c r="DM29" i="6" s="1"/>
  <c r="AI29" i="6"/>
  <c r="AJ29" i="6" s="1"/>
  <c r="AK29" i="6" s="1"/>
  <c r="AO29" i="6" s="1"/>
  <c r="H29" i="6"/>
  <c r="DG28" i="6"/>
  <c r="DE28" i="6"/>
  <c r="DM28" i="6" s="1"/>
  <c r="AI28" i="6"/>
  <c r="AJ28" i="6" s="1"/>
  <c r="AK28" i="6" s="1"/>
  <c r="AO28" i="6" s="1"/>
  <c r="H28" i="6"/>
  <c r="DG27" i="6"/>
  <c r="DE27" i="6"/>
  <c r="DM27" i="6" s="1"/>
  <c r="AI27" i="6"/>
  <c r="AJ27" i="6" s="1"/>
  <c r="AK27" i="6" s="1"/>
  <c r="AO27" i="6" s="1"/>
  <c r="H27" i="6"/>
  <c r="DG26" i="6"/>
  <c r="DE26" i="6"/>
  <c r="DM26" i="6" s="1"/>
  <c r="DN26" i="6" s="1"/>
  <c r="AI26" i="6"/>
  <c r="AJ26" i="6" s="1"/>
  <c r="AK26" i="6" s="1"/>
  <c r="AO26" i="6" s="1"/>
  <c r="H26" i="6"/>
  <c r="DG25" i="6"/>
  <c r="DE25" i="6"/>
  <c r="DM25" i="6" s="1"/>
  <c r="AI25" i="6"/>
  <c r="AJ25" i="6" s="1"/>
  <c r="AK25" i="6" s="1"/>
  <c r="AO25" i="6" s="1"/>
  <c r="H25" i="6"/>
  <c r="DG24" i="6"/>
  <c r="DE24" i="6"/>
  <c r="DM24" i="6" s="1"/>
  <c r="AI24" i="6"/>
  <c r="AJ24" i="6" s="1"/>
  <c r="AK24" i="6" s="1"/>
  <c r="AO24" i="6" s="1"/>
  <c r="H24" i="6"/>
  <c r="DG23" i="6"/>
  <c r="DE23" i="6"/>
  <c r="DM23" i="6" s="1"/>
  <c r="DN23" i="6" s="1"/>
  <c r="AI23" i="6"/>
  <c r="AJ23" i="6" s="1"/>
  <c r="AK23" i="6" s="1"/>
  <c r="AO23" i="6" s="1"/>
  <c r="H23" i="6"/>
  <c r="DM22" i="6"/>
  <c r="DN22" i="6" s="1"/>
  <c r="DG22" i="6"/>
  <c r="DE22" i="6"/>
  <c r="AI22" i="6"/>
  <c r="AJ22" i="6" s="1"/>
  <c r="AK22" i="6" s="1"/>
  <c r="AO22" i="6" s="1"/>
  <c r="H22" i="6"/>
  <c r="DG21" i="6"/>
  <c r="DE21" i="6"/>
  <c r="DM21" i="6" s="1"/>
  <c r="AI21" i="6"/>
  <c r="AJ21" i="6" s="1"/>
  <c r="AK21" i="6" s="1"/>
  <c r="AO21" i="6" s="1"/>
  <c r="H21" i="6"/>
  <c r="DG20" i="6"/>
  <c r="DE20" i="6"/>
  <c r="DM20" i="6" s="1"/>
  <c r="AI20" i="6"/>
  <c r="AJ20" i="6" s="1"/>
  <c r="AK20" i="6" s="1"/>
  <c r="AO20" i="6" s="1"/>
  <c r="H20" i="6"/>
  <c r="DG19" i="6"/>
  <c r="DE19" i="6"/>
  <c r="DM19" i="6" s="1"/>
  <c r="AI19" i="6"/>
  <c r="AJ19" i="6" s="1"/>
  <c r="AK19" i="6" s="1"/>
  <c r="AO19" i="6" s="1"/>
  <c r="H19" i="6"/>
  <c r="DG18" i="6"/>
  <c r="DE18" i="6"/>
  <c r="DM18" i="6" s="1"/>
  <c r="AI18" i="6"/>
  <c r="AJ18" i="6" s="1"/>
  <c r="AK18" i="6" s="1"/>
  <c r="AO18" i="6" s="1"/>
  <c r="H18" i="6"/>
  <c r="DG17" i="6"/>
  <c r="DE17" i="6"/>
  <c r="DM17" i="6" s="1"/>
  <c r="AI17" i="6"/>
  <c r="AJ17" i="6" s="1"/>
  <c r="AK17" i="6" s="1"/>
  <c r="AO17" i="6" s="1"/>
  <c r="H17" i="6"/>
  <c r="DG16" i="6"/>
  <c r="DE16" i="6"/>
  <c r="DM16" i="6" s="1"/>
  <c r="AI16" i="6"/>
  <c r="AJ16" i="6" s="1"/>
  <c r="AK16" i="6" s="1"/>
  <c r="AO16" i="6" s="1"/>
  <c r="H16" i="6"/>
  <c r="DG15" i="6"/>
  <c r="DE15" i="6"/>
  <c r="DM15" i="6" s="1"/>
  <c r="AI15" i="6"/>
  <c r="H15" i="6"/>
  <c r="DG14" i="6"/>
  <c r="DE14" i="6"/>
  <c r="DM14" i="6" s="1"/>
  <c r="AI14" i="6"/>
  <c r="H14" i="6"/>
  <c r="DG13" i="6"/>
  <c r="DE13" i="6"/>
  <c r="DM13" i="6" s="1"/>
  <c r="AI13" i="6"/>
  <c r="H13" i="6"/>
  <c r="DG12" i="6"/>
  <c r="DE12" i="6"/>
  <c r="AI12" i="6"/>
  <c r="H12" i="6"/>
  <c r="DB36" i="5"/>
  <c r="AP36" i="5"/>
  <c r="AD36" i="5"/>
  <c r="Y36" i="5"/>
  <c r="I36" i="5"/>
  <c r="G36" i="5"/>
  <c r="F36" i="5"/>
  <c r="D36" i="5"/>
  <c r="DG35" i="5"/>
  <c r="DE35" i="5"/>
  <c r="DM35" i="5" s="1"/>
  <c r="CK35" i="5"/>
  <c r="CJ35" i="5"/>
  <c r="CE35" i="5"/>
  <c r="CD35" i="5"/>
  <c r="CC35" i="5"/>
  <c r="CB35" i="5"/>
  <c r="AI35" i="5"/>
  <c r="H35" i="5"/>
  <c r="E35" i="5"/>
  <c r="DG34" i="5"/>
  <c r="DE34" i="5"/>
  <c r="DM34" i="5" s="1"/>
  <c r="CK34" i="5"/>
  <c r="CJ34" i="5"/>
  <c r="CE34" i="5"/>
  <c r="CD34" i="5"/>
  <c r="CC34" i="5"/>
  <c r="CB34" i="5"/>
  <c r="AI34" i="5"/>
  <c r="H34" i="5"/>
  <c r="E34" i="5"/>
  <c r="DG33" i="5"/>
  <c r="DE33" i="5"/>
  <c r="DM33" i="5" s="1"/>
  <c r="CK33" i="5"/>
  <c r="CJ33" i="5"/>
  <c r="CE33" i="5"/>
  <c r="CD33" i="5"/>
  <c r="CC33" i="5"/>
  <c r="CB33" i="5"/>
  <c r="AI33" i="5"/>
  <c r="H33" i="5"/>
  <c r="E33" i="5"/>
  <c r="DU32" i="5"/>
  <c r="DG32" i="5"/>
  <c r="DE32" i="5"/>
  <c r="DM32" i="5" s="1"/>
  <c r="CK32" i="5"/>
  <c r="CJ32" i="5"/>
  <c r="CE32" i="5"/>
  <c r="CD32" i="5"/>
  <c r="CC32" i="5"/>
  <c r="CB32" i="5"/>
  <c r="AI32" i="5"/>
  <c r="H32" i="5"/>
  <c r="E32" i="5"/>
  <c r="DG31" i="5"/>
  <c r="DE31" i="5"/>
  <c r="DM31" i="5" s="1"/>
  <c r="CK31" i="5"/>
  <c r="CJ31" i="5"/>
  <c r="CE31" i="5"/>
  <c r="CD31" i="5"/>
  <c r="CC31" i="5"/>
  <c r="CB31" i="5"/>
  <c r="AI31" i="5"/>
  <c r="H31" i="5"/>
  <c r="E31" i="5"/>
  <c r="DG30" i="5"/>
  <c r="DE30" i="5"/>
  <c r="DM30" i="5" s="1"/>
  <c r="CK30" i="5"/>
  <c r="CJ30" i="5"/>
  <c r="CE30" i="5"/>
  <c r="CD30" i="5"/>
  <c r="CC30" i="5"/>
  <c r="CB30" i="5"/>
  <c r="AI30" i="5"/>
  <c r="H30" i="5"/>
  <c r="E30" i="5"/>
  <c r="DG29" i="5"/>
  <c r="DE29" i="5"/>
  <c r="DM29" i="5" s="1"/>
  <c r="CK29" i="5"/>
  <c r="CJ29" i="5"/>
  <c r="CE29" i="5"/>
  <c r="CD29" i="5"/>
  <c r="CC29" i="5"/>
  <c r="CB29" i="5"/>
  <c r="AI29" i="5"/>
  <c r="H29" i="5"/>
  <c r="E29" i="5"/>
  <c r="DG28" i="5"/>
  <c r="DE28" i="5"/>
  <c r="DM28" i="5" s="1"/>
  <c r="CK28" i="5"/>
  <c r="CJ28" i="5"/>
  <c r="CE28" i="5"/>
  <c r="CD28" i="5"/>
  <c r="CC28" i="5"/>
  <c r="CB28" i="5"/>
  <c r="AI28" i="5"/>
  <c r="H28" i="5"/>
  <c r="E28" i="5"/>
  <c r="DG27" i="5"/>
  <c r="DE27" i="5"/>
  <c r="DM27" i="5" s="1"/>
  <c r="CK27" i="5"/>
  <c r="CJ27" i="5"/>
  <c r="CE27" i="5"/>
  <c r="CD27" i="5"/>
  <c r="CC27" i="5"/>
  <c r="CB27" i="5"/>
  <c r="AI27" i="5"/>
  <c r="H27" i="5"/>
  <c r="E27" i="5"/>
  <c r="DG26" i="5"/>
  <c r="DE26" i="5"/>
  <c r="DM26" i="5" s="1"/>
  <c r="CK26" i="5"/>
  <c r="CJ26" i="5"/>
  <c r="CE26" i="5"/>
  <c r="CD26" i="5"/>
  <c r="CC26" i="5"/>
  <c r="CB26" i="5"/>
  <c r="AI26" i="5"/>
  <c r="H26" i="5"/>
  <c r="E26" i="5"/>
  <c r="DG25" i="5"/>
  <c r="DE25" i="5"/>
  <c r="DM25" i="5" s="1"/>
  <c r="CK25" i="5"/>
  <c r="CJ25" i="5"/>
  <c r="CE25" i="5"/>
  <c r="CD25" i="5"/>
  <c r="CC25" i="5"/>
  <c r="CB25" i="5"/>
  <c r="AI25" i="5"/>
  <c r="H25" i="5"/>
  <c r="E25" i="5"/>
  <c r="DG24" i="5"/>
  <c r="DE24" i="5"/>
  <c r="DM24" i="5" s="1"/>
  <c r="CK24" i="5"/>
  <c r="CJ24" i="5"/>
  <c r="CE24" i="5"/>
  <c r="CD24" i="5"/>
  <c r="CC24" i="5"/>
  <c r="CB24" i="5"/>
  <c r="AI24" i="5"/>
  <c r="H24" i="5"/>
  <c r="E24" i="5"/>
  <c r="DG23" i="5"/>
  <c r="DE23" i="5"/>
  <c r="DM23" i="5" s="1"/>
  <c r="CK23" i="5"/>
  <c r="CJ23" i="5"/>
  <c r="CE23" i="5"/>
  <c r="CD23" i="5"/>
  <c r="CC23" i="5"/>
  <c r="CB23" i="5"/>
  <c r="AI23" i="5"/>
  <c r="H23" i="5"/>
  <c r="E23" i="5"/>
  <c r="DG22" i="5"/>
  <c r="DE22" i="5"/>
  <c r="DM22" i="5" s="1"/>
  <c r="CK22" i="5"/>
  <c r="CJ22" i="5"/>
  <c r="CE22" i="5"/>
  <c r="CD22" i="5"/>
  <c r="CC22" i="5"/>
  <c r="CB22" i="5"/>
  <c r="AI22" i="5"/>
  <c r="H22" i="5"/>
  <c r="E22" i="5"/>
  <c r="DG21" i="5"/>
  <c r="DE21" i="5"/>
  <c r="DM21" i="5" s="1"/>
  <c r="CK21" i="5"/>
  <c r="CJ21" i="5"/>
  <c r="CE21" i="5"/>
  <c r="CD21" i="5"/>
  <c r="CC21" i="5"/>
  <c r="CB21" i="5"/>
  <c r="AI21" i="5"/>
  <c r="H21" i="5"/>
  <c r="E21" i="5"/>
  <c r="DG20" i="5"/>
  <c r="DE20" i="5"/>
  <c r="DM20" i="5" s="1"/>
  <c r="CK20" i="5"/>
  <c r="CJ20" i="5"/>
  <c r="CE20" i="5"/>
  <c r="CD20" i="5"/>
  <c r="CC20" i="5"/>
  <c r="CB20" i="5"/>
  <c r="AI20" i="5"/>
  <c r="H20" i="5"/>
  <c r="E20" i="5"/>
  <c r="DG19" i="5"/>
  <c r="DE19" i="5"/>
  <c r="DM19" i="5" s="1"/>
  <c r="CK19" i="5"/>
  <c r="CJ19" i="5"/>
  <c r="CE19" i="5"/>
  <c r="CD19" i="5"/>
  <c r="CC19" i="5"/>
  <c r="CB19" i="5"/>
  <c r="AI19" i="5"/>
  <c r="H19" i="5"/>
  <c r="E19" i="5"/>
  <c r="DG18" i="5"/>
  <c r="DE18" i="5"/>
  <c r="DM18" i="5" s="1"/>
  <c r="CK18" i="5"/>
  <c r="CJ18" i="5"/>
  <c r="CE18" i="5"/>
  <c r="CD18" i="5"/>
  <c r="CC18" i="5"/>
  <c r="CB18" i="5"/>
  <c r="AI18" i="5"/>
  <c r="H18" i="5"/>
  <c r="E18" i="5"/>
  <c r="DG17" i="5"/>
  <c r="DE17" i="5"/>
  <c r="DM17" i="5" s="1"/>
  <c r="CK17" i="5"/>
  <c r="CJ17" i="5"/>
  <c r="CE17" i="5"/>
  <c r="CD17" i="5"/>
  <c r="CC17" i="5"/>
  <c r="CB17" i="5"/>
  <c r="AI17" i="5"/>
  <c r="H17" i="5"/>
  <c r="E17" i="5"/>
  <c r="DG16" i="5"/>
  <c r="DE16" i="5"/>
  <c r="DM16" i="5" s="1"/>
  <c r="CK16" i="5"/>
  <c r="CJ16" i="5"/>
  <c r="CE16" i="5"/>
  <c r="CD16" i="5"/>
  <c r="CC16" i="5"/>
  <c r="CB16" i="5"/>
  <c r="AI16" i="5"/>
  <c r="H16" i="5"/>
  <c r="E16" i="5"/>
  <c r="DG15" i="5"/>
  <c r="DE15" i="5"/>
  <c r="DM15" i="5" s="1"/>
  <c r="CK15" i="5"/>
  <c r="CJ15" i="5"/>
  <c r="CE15" i="5"/>
  <c r="CD15" i="5"/>
  <c r="CC15" i="5"/>
  <c r="CB15" i="5"/>
  <c r="AI15" i="5"/>
  <c r="H15" i="5"/>
  <c r="E15" i="5"/>
  <c r="DG14" i="5"/>
  <c r="DE14" i="5"/>
  <c r="DM14" i="5" s="1"/>
  <c r="CK14" i="5"/>
  <c r="CJ14" i="5"/>
  <c r="CE14" i="5"/>
  <c r="CD14" i="5"/>
  <c r="CC14" i="5"/>
  <c r="CB14" i="5"/>
  <c r="AI14" i="5"/>
  <c r="H14" i="5"/>
  <c r="E14" i="5"/>
  <c r="DG13" i="5"/>
  <c r="DE13" i="5"/>
  <c r="DM13" i="5" s="1"/>
  <c r="CK13" i="5"/>
  <c r="CJ13" i="5"/>
  <c r="CE13" i="5"/>
  <c r="CD13" i="5"/>
  <c r="CC13" i="5"/>
  <c r="CB13" i="5"/>
  <c r="AI13" i="5"/>
  <c r="H13" i="5"/>
  <c r="E13" i="5"/>
  <c r="DG12" i="5"/>
  <c r="DE12" i="5"/>
  <c r="CK12" i="5"/>
  <c r="CJ12" i="5"/>
  <c r="CE12" i="5"/>
  <c r="CD12" i="5"/>
  <c r="CC12" i="5"/>
  <c r="CB12" i="5"/>
  <c r="AI12" i="5"/>
  <c r="H12" i="5"/>
  <c r="E12" i="5"/>
  <c r="DB36" i="4"/>
  <c r="AP36" i="4"/>
  <c r="AD36" i="4"/>
  <c r="Y36" i="4"/>
  <c r="I36" i="4"/>
  <c r="G36" i="4"/>
  <c r="F36" i="4"/>
  <c r="D36" i="4"/>
  <c r="DG35" i="4"/>
  <c r="DE35" i="4"/>
  <c r="DM35" i="4" s="1"/>
  <c r="CK35" i="4"/>
  <c r="CJ35" i="4"/>
  <c r="CE35" i="4"/>
  <c r="CD35" i="4"/>
  <c r="CC35" i="4"/>
  <c r="CB35" i="4"/>
  <c r="AI35" i="4"/>
  <c r="H35" i="4"/>
  <c r="E35" i="4"/>
  <c r="DG34" i="4"/>
  <c r="DE34" i="4"/>
  <c r="DM34" i="4" s="1"/>
  <c r="CK34" i="4"/>
  <c r="CJ34" i="4"/>
  <c r="CE34" i="4"/>
  <c r="CD34" i="4"/>
  <c r="CC34" i="4"/>
  <c r="CB34" i="4"/>
  <c r="AI34" i="4"/>
  <c r="H34" i="4"/>
  <c r="E34" i="4"/>
  <c r="DG33" i="4"/>
  <c r="DE33" i="4"/>
  <c r="DM33" i="4" s="1"/>
  <c r="CK33" i="4"/>
  <c r="CJ33" i="4"/>
  <c r="CE33" i="4"/>
  <c r="CD33" i="4"/>
  <c r="CC33" i="4"/>
  <c r="CB33" i="4"/>
  <c r="AI33" i="4"/>
  <c r="H33" i="4"/>
  <c r="E33" i="4"/>
  <c r="DU32" i="4"/>
  <c r="DG32" i="4"/>
  <c r="DE32" i="4"/>
  <c r="DM32" i="4" s="1"/>
  <c r="CK32" i="4"/>
  <c r="CJ32" i="4"/>
  <c r="CE32" i="4"/>
  <c r="CD32" i="4"/>
  <c r="CC32" i="4"/>
  <c r="CB32" i="4"/>
  <c r="AI32" i="4"/>
  <c r="H32" i="4"/>
  <c r="E32" i="4"/>
  <c r="DG31" i="4"/>
  <c r="DE31" i="4"/>
  <c r="DM31" i="4" s="1"/>
  <c r="CK31" i="4"/>
  <c r="CJ31" i="4"/>
  <c r="CE31" i="4"/>
  <c r="CD31" i="4"/>
  <c r="CC31" i="4"/>
  <c r="CB31" i="4"/>
  <c r="AI31" i="4"/>
  <c r="H31" i="4"/>
  <c r="E31" i="4"/>
  <c r="DG30" i="4"/>
  <c r="DE30" i="4"/>
  <c r="DM30" i="4" s="1"/>
  <c r="CK30" i="4"/>
  <c r="CJ30" i="4"/>
  <c r="CE30" i="4"/>
  <c r="CD30" i="4"/>
  <c r="CC30" i="4"/>
  <c r="CB30" i="4"/>
  <c r="AI30" i="4"/>
  <c r="H30" i="4"/>
  <c r="E30" i="4"/>
  <c r="DG29" i="4"/>
  <c r="DE29" i="4"/>
  <c r="DM29" i="4" s="1"/>
  <c r="CK29" i="4"/>
  <c r="CJ29" i="4"/>
  <c r="CE29" i="4"/>
  <c r="CD29" i="4"/>
  <c r="CC29" i="4"/>
  <c r="CB29" i="4"/>
  <c r="AI29" i="4"/>
  <c r="H29" i="4"/>
  <c r="E29" i="4"/>
  <c r="DG28" i="4"/>
  <c r="DE28" i="4"/>
  <c r="DM28" i="4" s="1"/>
  <c r="CK28" i="4"/>
  <c r="CJ28" i="4"/>
  <c r="CE28" i="4"/>
  <c r="CD28" i="4"/>
  <c r="CC28" i="4"/>
  <c r="CB28" i="4"/>
  <c r="AI28" i="4"/>
  <c r="H28" i="4"/>
  <c r="E28" i="4"/>
  <c r="DG27" i="4"/>
  <c r="DE27" i="4"/>
  <c r="DM27" i="4" s="1"/>
  <c r="CK27" i="4"/>
  <c r="CJ27" i="4"/>
  <c r="CE27" i="4"/>
  <c r="CD27" i="4"/>
  <c r="CC27" i="4"/>
  <c r="CB27" i="4"/>
  <c r="AI27" i="4"/>
  <c r="H27" i="4"/>
  <c r="E27" i="4"/>
  <c r="DG26" i="4"/>
  <c r="DE26" i="4"/>
  <c r="DM26" i="4" s="1"/>
  <c r="CK26" i="4"/>
  <c r="CJ26" i="4"/>
  <c r="CE26" i="4"/>
  <c r="CD26" i="4"/>
  <c r="CC26" i="4"/>
  <c r="CB26" i="4"/>
  <c r="AI26" i="4"/>
  <c r="H26" i="4"/>
  <c r="E26" i="4"/>
  <c r="DG25" i="4"/>
  <c r="DE25" i="4"/>
  <c r="DM25" i="4" s="1"/>
  <c r="CK25" i="4"/>
  <c r="CJ25" i="4"/>
  <c r="CE25" i="4"/>
  <c r="CD25" i="4"/>
  <c r="CC25" i="4"/>
  <c r="CB25" i="4"/>
  <c r="AI25" i="4"/>
  <c r="H25" i="4"/>
  <c r="E25" i="4"/>
  <c r="DG24" i="4"/>
  <c r="DE24" i="4"/>
  <c r="DM24" i="4" s="1"/>
  <c r="CK24" i="4"/>
  <c r="CJ24" i="4"/>
  <c r="CE24" i="4"/>
  <c r="CD24" i="4"/>
  <c r="CC24" i="4"/>
  <c r="CB24" i="4"/>
  <c r="AI24" i="4"/>
  <c r="H24" i="4"/>
  <c r="E24" i="4"/>
  <c r="DG23" i="4"/>
  <c r="DE23" i="4"/>
  <c r="DM23" i="4" s="1"/>
  <c r="CK23" i="4"/>
  <c r="CJ23" i="4"/>
  <c r="CE23" i="4"/>
  <c r="CD23" i="4"/>
  <c r="CC23" i="4"/>
  <c r="CB23" i="4"/>
  <c r="AI23" i="4"/>
  <c r="H23" i="4"/>
  <c r="E23" i="4"/>
  <c r="DG22" i="4"/>
  <c r="DE22" i="4"/>
  <c r="DM22" i="4" s="1"/>
  <c r="CK22" i="4"/>
  <c r="CJ22" i="4"/>
  <c r="CE22" i="4"/>
  <c r="CD22" i="4"/>
  <c r="CC22" i="4"/>
  <c r="CB22" i="4"/>
  <c r="AI22" i="4"/>
  <c r="H22" i="4"/>
  <c r="E22" i="4"/>
  <c r="DG21" i="4"/>
  <c r="DE21" i="4"/>
  <c r="DM21" i="4" s="1"/>
  <c r="CK21" i="4"/>
  <c r="CJ21" i="4"/>
  <c r="CE21" i="4"/>
  <c r="CD21" i="4"/>
  <c r="CC21" i="4"/>
  <c r="CB21" i="4"/>
  <c r="AI21" i="4"/>
  <c r="H21" i="4"/>
  <c r="E21" i="4"/>
  <c r="DG20" i="4"/>
  <c r="DE20" i="4"/>
  <c r="DM20" i="4" s="1"/>
  <c r="CK20" i="4"/>
  <c r="CJ20" i="4"/>
  <c r="CE20" i="4"/>
  <c r="CD20" i="4"/>
  <c r="CC20" i="4"/>
  <c r="CB20" i="4"/>
  <c r="AI20" i="4"/>
  <c r="H20" i="4"/>
  <c r="E20" i="4"/>
  <c r="DG19" i="4"/>
  <c r="DE19" i="4"/>
  <c r="DM19" i="4" s="1"/>
  <c r="CK19" i="4"/>
  <c r="CJ19" i="4"/>
  <c r="CE19" i="4"/>
  <c r="CD19" i="4"/>
  <c r="CC19" i="4"/>
  <c r="CB19" i="4"/>
  <c r="AI19" i="4"/>
  <c r="H19" i="4"/>
  <c r="E19" i="4"/>
  <c r="DG18" i="4"/>
  <c r="DE18" i="4"/>
  <c r="DM18" i="4" s="1"/>
  <c r="CK18" i="4"/>
  <c r="CJ18" i="4"/>
  <c r="CE18" i="4"/>
  <c r="CD18" i="4"/>
  <c r="CC18" i="4"/>
  <c r="CB18" i="4"/>
  <c r="AI18" i="4"/>
  <c r="H18" i="4"/>
  <c r="E18" i="4"/>
  <c r="DG17" i="4"/>
  <c r="DE17" i="4"/>
  <c r="DM17" i="4" s="1"/>
  <c r="CK17" i="4"/>
  <c r="CJ17" i="4"/>
  <c r="CE17" i="4"/>
  <c r="CD17" i="4"/>
  <c r="CC17" i="4"/>
  <c r="CB17" i="4"/>
  <c r="AI17" i="4"/>
  <c r="H17" i="4"/>
  <c r="E17" i="4"/>
  <c r="DG16" i="4"/>
  <c r="DE16" i="4"/>
  <c r="DM16" i="4" s="1"/>
  <c r="CK16" i="4"/>
  <c r="CJ16" i="4"/>
  <c r="CE16" i="4"/>
  <c r="CD16" i="4"/>
  <c r="CC16" i="4"/>
  <c r="CB16" i="4"/>
  <c r="AI16" i="4"/>
  <c r="H16" i="4"/>
  <c r="E16" i="4"/>
  <c r="DG15" i="4"/>
  <c r="DE15" i="4"/>
  <c r="DM15" i="4" s="1"/>
  <c r="CK15" i="4"/>
  <c r="CJ15" i="4"/>
  <c r="CE15" i="4"/>
  <c r="CD15" i="4"/>
  <c r="CC15" i="4"/>
  <c r="CB15" i="4"/>
  <c r="AI15" i="4"/>
  <c r="H15" i="4"/>
  <c r="E15" i="4"/>
  <c r="DG14" i="4"/>
  <c r="DE14" i="4"/>
  <c r="DM14" i="4" s="1"/>
  <c r="CK14" i="4"/>
  <c r="CJ14" i="4"/>
  <c r="CE14" i="4"/>
  <c r="CD14" i="4"/>
  <c r="CC14" i="4"/>
  <c r="CB14" i="4"/>
  <c r="AI14" i="4"/>
  <c r="H14" i="4"/>
  <c r="E14" i="4"/>
  <c r="DG13" i="4"/>
  <c r="DE13" i="4"/>
  <c r="DM13" i="4" s="1"/>
  <c r="CK13" i="4"/>
  <c r="CJ13" i="4"/>
  <c r="CE13" i="4"/>
  <c r="CD13" i="4"/>
  <c r="CC13" i="4"/>
  <c r="CB13" i="4"/>
  <c r="AI13" i="4"/>
  <c r="H13" i="4"/>
  <c r="E13" i="4"/>
  <c r="DG12" i="4"/>
  <c r="DE12" i="4"/>
  <c r="CK12" i="4"/>
  <c r="CJ12" i="4"/>
  <c r="CE12" i="4"/>
  <c r="CD12" i="4"/>
  <c r="CC12" i="4"/>
  <c r="CB12" i="4"/>
  <c r="AI12" i="4"/>
  <c r="H12" i="4"/>
  <c r="E12" i="4"/>
  <c r="DB36" i="3"/>
  <c r="AP36" i="3"/>
  <c r="AD36" i="3"/>
  <c r="Y36" i="3"/>
  <c r="I36" i="3"/>
  <c r="G36" i="3"/>
  <c r="F36" i="3"/>
  <c r="D36" i="3"/>
  <c r="DE35" i="3"/>
  <c r="DM35" i="3" s="1"/>
  <c r="CK35" i="3"/>
  <c r="CJ35" i="3"/>
  <c r="CE35" i="3"/>
  <c r="CD35" i="3"/>
  <c r="CC35" i="3"/>
  <c r="CB35" i="3"/>
  <c r="AI35" i="3"/>
  <c r="AJ35" i="3" s="1"/>
  <c r="AK35" i="3" s="1"/>
  <c r="AO35" i="3" s="1"/>
  <c r="H35" i="3"/>
  <c r="E35" i="3"/>
  <c r="DG34" i="3"/>
  <c r="DE34" i="3"/>
  <c r="DM34" i="3" s="1"/>
  <c r="CK34" i="3"/>
  <c r="CJ34" i="3"/>
  <c r="CE34" i="3"/>
  <c r="CD34" i="3"/>
  <c r="CC34" i="3"/>
  <c r="CB34" i="3"/>
  <c r="AI34" i="3"/>
  <c r="AJ34" i="3" s="1"/>
  <c r="AK34" i="3" s="1"/>
  <c r="AO34" i="3" s="1"/>
  <c r="H34" i="3"/>
  <c r="E34" i="3"/>
  <c r="DG33" i="3"/>
  <c r="DE33" i="3"/>
  <c r="DM33" i="3" s="1"/>
  <c r="CK33" i="3"/>
  <c r="CJ33" i="3"/>
  <c r="CE33" i="3"/>
  <c r="CD33" i="3"/>
  <c r="CC33" i="3"/>
  <c r="CB33" i="3"/>
  <c r="AI33" i="3"/>
  <c r="AJ33" i="3" s="1"/>
  <c r="AK33" i="3" s="1"/>
  <c r="AO33" i="3" s="1"/>
  <c r="H33" i="3"/>
  <c r="E33" i="3"/>
  <c r="DU32" i="3"/>
  <c r="DG32" i="3"/>
  <c r="DE32" i="3"/>
  <c r="DM32" i="3" s="1"/>
  <c r="CK32" i="3"/>
  <c r="CJ32" i="3"/>
  <c r="CE32" i="3"/>
  <c r="CD32" i="3"/>
  <c r="CC32" i="3"/>
  <c r="CB32" i="3"/>
  <c r="AI32" i="3"/>
  <c r="AJ32" i="3" s="1"/>
  <c r="AK32" i="3" s="1"/>
  <c r="AO32" i="3" s="1"/>
  <c r="H32" i="3"/>
  <c r="E32" i="3"/>
  <c r="DG31" i="3"/>
  <c r="DE31" i="3"/>
  <c r="DM31" i="3" s="1"/>
  <c r="CK31" i="3"/>
  <c r="CJ31" i="3"/>
  <c r="CE31" i="3"/>
  <c r="CD31" i="3"/>
  <c r="CC31" i="3"/>
  <c r="CB31" i="3"/>
  <c r="AI31" i="3"/>
  <c r="AJ31" i="3" s="1"/>
  <c r="AK31" i="3" s="1"/>
  <c r="AO31" i="3" s="1"/>
  <c r="H31" i="3"/>
  <c r="E31" i="3"/>
  <c r="DG30" i="3"/>
  <c r="DE30" i="3"/>
  <c r="DM30" i="3" s="1"/>
  <c r="CK30" i="3"/>
  <c r="CJ30" i="3"/>
  <c r="CE30" i="3"/>
  <c r="CD30" i="3"/>
  <c r="CC30" i="3"/>
  <c r="CB30" i="3"/>
  <c r="AI30" i="3"/>
  <c r="AJ30" i="3" s="1"/>
  <c r="AK30" i="3" s="1"/>
  <c r="AO30" i="3" s="1"/>
  <c r="H30" i="3"/>
  <c r="E30" i="3"/>
  <c r="DG29" i="3"/>
  <c r="DE29" i="3"/>
  <c r="DM29" i="3" s="1"/>
  <c r="CK29" i="3"/>
  <c r="CJ29" i="3"/>
  <c r="CE29" i="3"/>
  <c r="CD29" i="3"/>
  <c r="CC29" i="3"/>
  <c r="CB29" i="3"/>
  <c r="AI29" i="3"/>
  <c r="AJ29" i="3" s="1"/>
  <c r="AK29" i="3" s="1"/>
  <c r="AO29" i="3" s="1"/>
  <c r="H29" i="3"/>
  <c r="E29" i="3"/>
  <c r="DG28" i="3"/>
  <c r="DE28" i="3"/>
  <c r="DM28" i="3" s="1"/>
  <c r="CK28" i="3"/>
  <c r="CJ28" i="3"/>
  <c r="CE28" i="3"/>
  <c r="CD28" i="3"/>
  <c r="CC28" i="3"/>
  <c r="CB28" i="3"/>
  <c r="AI28" i="3"/>
  <c r="AJ28" i="3" s="1"/>
  <c r="AK28" i="3" s="1"/>
  <c r="AO28" i="3" s="1"/>
  <c r="H28" i="3"/>
  <c r="E28" i="3"/>
  <c r="DG27" i="3"/>
  <c r="DE27" i="3"/>
  <c r="DM27" i="3" s="1"/>
  <c r="CK27" i="3"/>
  <c r="CJ27" i="3"/>
  <c r="CE27" i="3"/>
  <c r="CD27" i="3"/>
  <c r="CC27" i="3"/>
  <c r="CB27" i="3"/>
  <c r="AI27" i="3"/>
  <c r="AJ27" i="3" s="1"/>
  <c r="AK27" i="3" s="1"/>
  <c r="AO27" i="3" s="1"/>
  <c r="H27" i="3"/>
  <c r="E27" i="3"/>
  <c r="DG26" i="3"/>
  <c r="DE26" i="3"/>
  <c r="DM26" i="3" s="1"/>
  <c r="CK26" i="3"/>
  <c r="CJ26" i="3"/>
  <c r="CE26" i="3"/>
  <c r="CD26" i="3"/>
  <c r="CC26" i="3"/>
  <c r="CB26" i="3"/>
  <c r="AI26" i="3"/>
  <c r="AJ26" i="3" s="1"/>
  <c r="AK26" i="3" s="1"/>
  <c r="AO26" i="3" s="1"/>
  <c r="H26" i="3"/>
  <c r="E26" i="3"/>
  <c r="DG25" i="3"/>
  <c r="DE25" i="3"/>
  <c r="DM25" i="3" s="1"/>
  <c r="CK25" i="3"/>
  <c r="CJ25" i="3"/>
  <c r="CE25" i="3"/>
  <c r="CD25" i="3"/>
  <c r="CC25" i="3"/>
  <c r="CB25" i="3"/>
  <c r="AI25" i="3"/>
  <c r="AJ25" i="3" s="1"/>
  <c r="AK25" i="3" s="1"/>
  <c r="AO25" i="3" s="1"/>
  <c r="H25" i="3"/>
  <c r="E25" i="3"/>
  <c r="DG24" i="3"/>
  <c r="DE24" i="3"/>
  <c r="DM24" i="3" s="1"/>
  <c r="CK24" i="3"/>
  <c r="CJ24" i="3"/>
  <c r="CE24" i="3"/>
  <c r="CD24" i="3"/>
  <c r="CC24" i="3"/>
  <c r="CB24" i="3"/>
  <c r="AI24" i="3"/>
  <c r="AJ24" i="3" s="1"/>
  <c r="AK24" i="3" s="1"/>
  <c r="AO24" i="3" s="1"/>
  <c r="H24" i="3"/>
  <c r="E24" i="3"/>
  <c r="DG23" i="3"/>
  <c r="DE23" i="3"/>
  <c r="DM23" i="3" s="1"/>
  <c r="CK23" i="3"/>
  <c r="CJ23" i="3"/>
  <c r="CE23" i="3"/>
  <c r="CD23" i="3"/>
  <c r="CC23" i="3"/>
  <c r="CB23" i="3"/>
  <c r="AI23" i="3"/>
  <c r="AJ23" i="3" s="1"/>
  <c r="AK23" i="3" s="1"/>
  <c r="AO23" i="3" s="1"/>
  <c r="H23" i="3"/>
  <c r="E23" i="3"/>
  <c r="DG22" i="3"/>
  <c r="DE22" i="3"/>
  <c r="DM22" i="3" s="1"/>
  <c r="CK22" i="3"/>
  <c r="CJ22" i="3"/>
  <c r="CE22" i="3"/>
  <c r="CD22" i="3"/>
  <c r="CC22" i="3"/>
  <c r="CB22" i="3"/>
  <c r="AI22" i="3"/>
  <c r="AJ22" i="3" s="1"/>
  <c r="AK22" i="3" s="1"/>
  <c r="AO22" i="3" s="1"/>
  <c r="H22" i="3"/>
  <c r="E22" i="3"/>
  <c r="DG21" i="3"/>
  <c r="DE21" i="3"/>
  <c r="DM21" i="3" s="1"/>
  <c r="CK21" i="3"/>
  <c r="CJ21" i="3"/>
  <c r="CE21" i="3"/>
  <c r="CD21" i="3"/>
  <c r="CC21" i="3"/>
  <c r="CB21" i="3"/>
  <c r="AI21" i="3"/>
  <c r="H21" i="3"/>
  <c r="E21" i="3"/>
  <c r="DG20" i="3"/>
  <c r="DE20" i="3"/>
  <c r="DM20" i="3" s="1"/>
  <c r="CK20" i="3"/>
  <c r="CJ20" i="3"/>
  <c r="CE20" i="3"/>
  <c r="CD20" i="3"/>
  <c r="CC20" i="3"/>
  <c r="CB20" i="3"/>
  <c r="AI20" i="3"/>
  <c r="H20" i="3"/>
  <c r="E20" i="3"/>
  <c r="DG19" i="3"/>
  <c r="DE19" i="3"/>
  <c r="DM19" i="3" s="1"/>
  <c r="CK19" i="3"/>
  <c r="CJ19" i="3"/>
  <c r="CE19" i="3"/>
  <c r="CD19" i="3"/>
  <c r="CC19" i="3"/>
  <c r="CB19" i="3"/>
  <c r="AI19" i="3"/>
  <c r="H19" i="3"/>
  <c r="E19" i="3"/>
  <c r="DG18" i="3"/>
  <c r="DE18" i="3"/>
  <c r="DM18" i="3" s="1"/>
  <c r="CK18" i="3"/>
  <c r="CJ18" i="3"/>
  <c r="CE18" i="3"/>
  <c r="CD18" i="3"/>
  <c r="CC18" i="3"/>
  <c r="CB18" i="3"/>
  <c r="AI18" i="3"/>
  <c r="H18" i="3"/>
  <c r="E18" i="3"/>
  <c r="DG17" i="3"/>
  <c r="DE17" i="3"/>
  <c r="DM17" i="3" s="1"/>
  <c r="CK17" i="3"/>
  <c r="CJ17" i="3"/>
  <c r="CE17" i="3"/>
  <c r="CD17" i="3"/>
  <c r="CC17" i="3"/>
  <c r="CB17" i="3"/>
  <c r="AI17" i="3"/>
  <c r="H17" i="3"/>
  <c r="E17" i="3"/>
  <c r="DG16" i="3"/>
  <c r="DE16" i="3"/>
  <c r="DM16" i="3" s="1"/>
  <c r="CK16" i="3"/>
  <c r="CJ16" i="3"/>
  <c r="CE16" i="3"/>
  <c r="CD16" i="3"/>
  <c r="CC16" i="3"/>
  <c r="CB16" i="3"/>
  <c r="AI16" i="3"/>
  <c r="H16" i="3"/>
  <c r="E16" i="3"/>
  <c r="DG15" i="3"/>
  <c r="DE15" i="3"/>
  <c r="DM15" i="3" s="1"/>
  <c r="CK15" i="3"/>
  <c r="CJ15" i="3"/>
  <c r="CE15" i="3"/>
  <c r="CD15" i="3"/>
  <c r="CC15" i="3"/>
  <c r="CB15" i="3"/>
  <c r="AI15" i="3"/>
  <c r="H15" i="3"/>
  <c r="E15" i="3"/>
  <c r="DG14" i="3"/>
  <c r="DE14" i="3"/>
  <c r="DM14" i="3" s="1"/>
  <c r="CK14" i="3"/>
  <c r="CJ14" i="3"/>
  <c r="CE14" i="3"/>
  <c r="CD14" i="3"/>
  <c r="CC14" i="3"/>
  <c r="CB14" i="3"/>
  <c r="AI14" i="3"/>
  <c r="H14" i="3"/>
  <c r="E14" i="3"/>
  <c r="DG13" i="3"/>
  <c r="DE13" i="3"/>
  <c r="DM13" i="3" s="1"/>
  <c r="CK13" i="3"/>
  <c r="CJ13" i="3"/>
  <c r="CE13" i="3"/>
  <c r="CD13" i="3"/>
  <c r="CC13" i="3"/>
  <c r="CB13" i="3"/>
  <c r="AI13" i="3"/>
  <c r="H13" i="3"/>
  <c r="E13" i="3"/>
  <c r="DG12" i="3"/>
  <c r="DE12" i="3"/>
  <c r="DM12" i="3" s="1"/>
  <c r="CK12" i="3"/>
  <c r="CJ12" i="3"/>
  <c r="CE12" i="3"/>
  <c r="CD12" i="3"/>
  <c r="CC12" i="3"/>
  <c r="CB12" i="3"/>
  <c r="AI12" i="3"/>
  <c r="H12" i="3"/>
  <c r="E12" i="3"/>
  <c r="DB36" i="2"/>
  <c r="AP36" i="2"/>
  <c r="AD36" i="2"/>
  <c r="Y36" i="2"/>
  <c r="I36" i="2"/>
  <c r="G36" i="2"/>
  <c r="F36" i="2"/>
  <c r="D36" i="2"/>
  <c r="DG35" i="2"/>
  <c r="DE35" i="2"/>
  <c r="DM35" i="2" s="1"/>
  <c r="CK35" i="2"/>
  <c r="CJ35" i="2"/>
  <c r="CE35" i="2"/>
  <c r="CD35" i="2"/>
  <c r="CC35" i="2"/>
  <c r="CB35" i="2"/>
  <c r="AI35" i="2"/>
  <c r="H35" i="2"/>
  <c r="E35" i="2"/>
  <c r="DG34" i="2"/>
  <c r="DE34" i="2"/>
  <c r="DM34" i="2" s="1"/>
  <c r="CK34" i="2"/>
  <c r="CJ34" i="2"/>
  <c r="CE34" i="2"/>
  <c r="CD34" i="2"/>
  <c r="CC34" i="2"/>
  <c r="CB34" i="2"/>
  <c r="AI34" i="2"/>
  <c r="H34" i="2"/>
  <c r="E34" i="2"/>
  <c r="DG33" i="2"/>
  <c r="DE33" i="2"/>
  <c r="DM33" i="2" s="1"/>
  <c r="CK33" i="2"/>
  <c r="CJ33" i="2"/>
  <c r="CE33" i="2"/>
  <c r="CD33" i="2"/>
  <c r="CC33" i="2"/>
  <c r="CB33" i="2"/>
  <c r="AI33" i="2"/>
  <c r="H33" i="2"/>
  <c r="E33" i="2"/>
  <c r="DU32" i="2"/>
  <c r="DG32" i="2"/>
  <c r="DE32" i="2"/>
  <c r="DM32" i="2" s="1"/>
  <c r="CK32" i="2"/>
  <c r="CJ32" i="2"/>
  <c r="CE32" i="2"/>
  <c r="CD32" i="2"/>
  <c r="CC32" i="2"/>
  <c r="CB32" i="2"/>
  <c r="AI32" i="2"/>
  <c r="H32" i="2"/>
  <c r="E32" i="2"/>
  <c r="DG31" i="2"/>
  <c r="DE31" i="2"/>
  <c r="DM31" i="2" s="1"/>
  <c r="CK31" i="2"/>
  <c r="CJ31" i="2"/>
  <c r="CE31" i="2"/>
  <c r="CD31" i="2"/>
  <c r="CC31" i="2"/>
  <c r="CB31" i="2"/>
  <c r="AI31" i="2"/>
  <c r="H31" i="2"/>
  <c r="E31" i="2"/>
  <c r="DG30" i="2"/>
  <c r="DE30" i="2"/>
  <c r="DM30" i="2" s="1"/>
  <c r="CK30" i="2"/>
  <c r="CJ30" i="2"/>
  <c r="CE30" i="2"/>
  <c r="CD30" i="2"/>
  <c r="CC30" i="2"/>
  <c r="CB30" i="2"/>
  <c r="AI30" i="2"/>
  <c r="H30" i="2"/>
  <c r="E30" i="2"/>
  <c r="DG29" i="2"/>
  <c r="DE29" i="2"/>
  <c r="DM29" i="2" s="1"/>
  <c r="CK29" i="2"/>
  <c r="CJ29" i="2"/>
  <c r="CE29" i="2"/>
  <c r="CD29" i="2"/>
  <c r="CC29" i="2"/>
  <c r="CB29" i="2"/>
  <c r="AI29" i="2"/>
  <c r="H29" i="2"/>
  <c r="E29" i="2"/>
  <c r="DG28" i="2"/>
  <c r="DE28" i="2"/>
  <c r="DM28" i="2" s="1"/>
  <c r="CK28" i="2"/>
  <c r="CJ28" i="2"/>
  <c r="CE28" i="2"/>
  <c r="CD28" i="2"/>
  <c r="CC28" i="2"/>
  <c r="CB28" i="2"/>
  <c r="AI28" i="2"/>
  <c r="H28" i="2"/>
  <c r="E28" i="2"/>
  <c r="DG27" i="2"/>
  <c r="DE27" i="2"/>
  <c r="DM27" i="2" s="1"/>
  <c r="CK27" i="2"/>
  <c r="CJ27" i="2"/>
  <c r="CE27" i="2"/>
  <c r="CD27" i="2"/>
  <c r="CC27" i="2"/>
  <c r="CB27" i="2"/>
  <c r="AI27" i="2"/>
  <c r="H27" i="2"/>
  <c r="E27" i="2"/>
  <c r="DG26" i="2"/>
  <c r="DE26" i="2"/>
  <c r="DM26" i="2" s="1"/>
  <c r="CK26" i="2"/>
  <c r="CJ26" i="2"/>
  <c r="CE26" i="2"/>
  <c r="CD26" i="2"/>
  <c r="CC26" i="2"/>
  <c r="CB26" i="2"/>
  <c r="AI26" i="2"/>
  <c r="H26" i="2"/>
  <c r="E26" i="2"/>
  <c r="DG25" i="2"/>
  <c r="DE25" i="2"/>
  <c r="DM25" i="2" s="1"/>
  <c r="CK25" i="2"/>
  <c r="CJ25" i="2"/>
  <c r="CE25" i="2"/>
  <c r="CD25" i="2"/>
  <c r="CC25" i="2"/>
  <c r="CB25" i="2"/>
  <c r="AI25" i="2"/>
  <c r="H25" i="2"/>
  <c r="E25" i="2"/>
  <c r="DG24" i="2"/>
  <c r="DE24" i="2"/>
  <c r="DM24" i="2" s="1"/>
  <c r="CK24" i="2"/>
  <c r="CJ24" i="2"/>
  <c r="CE24" i="2"/>
  <c r="CD24" i="2"/>
  <c r="CC24" i="2"/>
  <c r="CB24" i="2"/>
  <c r="AI24" i="2"/>
  <c r="H24" i="2"/>
  <c r="E24" i="2"/>
  <c r="DG23" i="2"/>
  <c r="DE23" i="2"/>
  <c r="DM23" i="2" s="1"/>
  <c r="CK23" i="2"/>
  <c r="CJ23" i="2"/>
  <c r="CE23" i="2"/>
  <c r="CD23" i="2"/>
  <c r="CC23" i="2"/>
  <c r="CB23" i="2"/>
  <c r="AI23" i="2"/>
  <c r="H23" i="2"/>
  <c r="E23" i="2"/>
  <c r="DG22" i="2"/>
  <c r="DE22" i="2"/>
  <c r="DM22" i="2" s="1"/>
  <c r="CK22" i="2"/>
  <c r="CJ22" i="2"/>
  <c r="CE22" i="2"/>
  <c r="CD22" i="2"/>
  <c r="CC22" i="2"/>
  <c r="CB22" i="2"/>
  <c r="AI22" i="2"/>
  <c r="H22" i="2"/>
  <c r="E22" i="2"/>
  <c r="DG21" i="2"/>
  <c r="DE21" i="2"/>
  <c r="DM21" i="2" s="1"/>
  <c r="CK21" i="2"/>
  <c r="CJ21" i="2"/>
  <c r="CE21" i="2"/>
  <c r="CD21" i="2"/>
  <c r="CC21" i="2"/>
  <c r="CB21" i="2"/>
  <c r="AI21" i="2"/>
  <c r="H21" i="2"/>
  <c r="E21" i="2"/>
  <c r="DG20" i="2"/>
  <c r="DE20" i="2"/>
  <c r="DM20" i="2" s="1"/>
  <c r="CK20" i="2"/>
  <c r="CJ20" i="2"/>
  <c r="CE20" i="2"/>
  <c r="CD20" i="2"/>
  <c r="CC20" i="2"/>
  <c r="CB20" i="2"/>
  <c r="AI20" i="2"/>
  <c r="H20" i="2"/>
  <c r="E20" i="2"/>
  <c r="DG19" i="2"/>
  <c r="DE19" i="2"/>
  <c r="DM19" i="2" s="1"/>
  <c r="CK19" i="2"/>
  <c r="CJ19" i="2"/>
  <c r="CE19" i="2"/>
  <c r="CD19" i="2"/>
  <c r="CC19" i="2"/>
  <c r="CB19" i="2"/>
  <c r="AI19" i="2"/>
  <c r="H19" i="2"/>
  <c r="E19" i="2"/>
  <c r="DG18" i="2"/>
  <c r="DE18" i="2"/>
  <c r="DM18" i="2" s="1"/>
  <c r="CK18" i="2"/>
  <c r="CJ18" i="2"/>
  <c r="CE18" i="2"/>
  <c r="CD18" i="2"/>
  <c r="CC18" i="2"/>
  <c r="CB18" i="2"/>
  <c r="AI18" i="2"/>
  <c r="H18" i="2"/>
  <c r="E18" i="2"/>
  <c r="DG17" i="2"/>
  <c r="DE17" i="2"/>
  <c r="DM17" i="2" s="1"/>
  <c r="CK17" i="2"/>
  <c r="CJ17" i="2"/>
  <c r="CE17" i="2"/>
  <c r="CD17" i="2"/>
  <c r="CC17" i="2"/>
  <c r="CB17" i="2"/>
  <c r="AI17" i="2"/>
  <c r="H17" i="2"/>
  <c r="E17" i="2"/>
  <c r="DG16" i="2"/>
  <c r="DE16" i="2"/>
  <c r="DM16" i="2" s="1"/>
  <c r="CK16" i="2"/>
  <c r="CJ16" i="2"/>
  <c r="CE16" i="2"/>
  <c r="CD16" i="2"/>
  <c r="CC16" i="2"/>
  <c r="CB16" i="2"/>
  <c r="AI16" i="2"/>
  <c r="H16" i="2"/>
  <c r="E16" i="2"/>
  <c r="DG15" i="2"/>
  <c r="DE15" i="2"/>
  <c r="DM15" i="2" s="1"/>
  <c r="CK15" i="2"/>
  <c r="CJ15" i="2"/>
  <c r="CE15" i="2"/>
  <c r="CD15" i="2"/>
  <c r="CC15" i="2"/>
  <c r="CB15" i="2"/>
  <c r="AI15" i="2"/>
  <c r="H15" i="2"/>
  <c r="E15" i="2"/>
  <c r="DG14" i="2"/>
  <c r="DE14" i="2"/>
  <c r="DM14" i="2" s="1"/>
  <c r="CK14" i="2"/>
  <c r="CJ14" i="2"/>
  <c r="CE14" i="2"/>
  <c r="CD14" i="2"/>
  <c r="CC14" i="2"/>
  <c r="CB14" i="2"/>
  <c r="AI14" i="2"/>
  <c r="H14" i="2"/>
  <c r="E14" i="2"/>
  <c r="DG13" i="2"/>
  <c r="DE13" i="2"/>
  <c r="DM13" i="2" s="1"/>
  <c r="CK13" i="2"/>
  <c r="CJ13" i="2"/>
  <c r="CE13" i="2"/>
  <c r="CD13" i="2"/>
  <c r="CC13" i="2"/>
  <c r="CB13" i="2"/>
  <c r="AI13" i="2"/>
  <c r="H13" i="2"/>
  <c r="E13" i="2"/>
  <c r="DG12" i="2"/>
  <c r="DE12" i="2"/>
  <c r="CK12" i="2"/>
  <c r="CJ12" i="2"/>
  <c r="CE12" i="2"/>
  <c r="CD12" i="2"/>
  <c r="CC12" i="2"/>
  <c r="CB12" i="2"/>
  <c r="AI12" i="2"/>
  <c r="H12" i="2"/>
  <c r="E12" i="2"/>
  <c r="DN25" i="31" l="1"/>
  <c r="DN21" i="31"/>
  <c r="DN31" i="31"/>
  <c r="DN22" i="31"/>
  <c r="DN18" i="6"/>
  <c r="DN35" i="31"/>
  <c r="E36" i="17"/>
  <c r="DN19" i="6"/>
  <c r="DN34" i="31"/>
  <c r="H36" i="2"/>
  <c r="DG36" i="2"/>
  <c r="DN28" i="30"/>
  <c r="DG36" i="3"/>
  <c r="H36" i="31"/>
  <c r="DE36" i="31"/>
  <c r="DM36" i="31" s="1"/>
  <c r="DN33" i="31"/>
  <c r="E36" i="13"/>
  <c r="AI36" i="31"/>
  <c r="AJ35" i="30"/>
  <c r="AK35" i="30" s="1"/>
  <c r="AO35" i="30" s="1"/>
  <c r="AJ34" i="30"/>
  <c r="AK34" i="30" s="1"/>
  <c r="AO34" i="30" s="1"/>
  <c r="AJ33" i="30"/>
  <c r="AK33" i="30" s="1"/>
  <c r="AO33" i="30" s="1"/>
  <c r="AJ32" i="30"/>
  <c r="AK32" i="30" s="1"/>
  <c r="AO32" i="30" s="1"/>
  <c r="AJ31" i="30"/>
  <c r="AK31" i="30" s="1"/>
  <c r="AO31" i="30" s="1"/>
  <c r="AJ30" i="30"/>
  <c r="AK30" i="30" s="1"/>
  <c r="AO30" i="30" s="1"/>
  <c r="AJ29" i="30"/>
  <c r="AK29" i="30" s="1"/>
  <c r="AO29" i="30" s="1"/>
  <c r="AJ28" i="30"/>
  <c r="AK28" i="30" s="1"/>
  <c r="AO28" i="30" s="1"/>
  <c r="AJ27" i="30"/>
  <c r="AK27" i="30" s="1"/>
  <c r="AO27" i="30" s="1"/>
  <c r="AJ26" i="30"/>
  <c r="AK26" i="30" s="1"/>
  <c r="AO26" i="30" s="1"/>
  <c r="AJ25" i="30"/>
  <c r="AK25" i="30" s="1"/>
  <c r="AO25" i="30" s="1"/>
  <c r="AJ24" i="30"/>
  <c r="AK24" i="30" s="1"/>
  <c r="AO24" i="30" s="1"/>
  <c r="AJ23" i="30"/>
  <c r="AK23" i="30" s="1"/>
  <c r="AO23" i="30" s="1"/>
  <c r="AJ22" i="30"/>
  <c r="AK22" i="30" s="1"/>
  <c r="AO22" i="30" s="1"/>
  <c r="AJ21" i="30"/>
  <c r="AK21" i="30" s="1"/>
  <c r="AO21" i="30" s="1"/>
  <c r="AJ20" i="30"/>
  <c r="AK20" i="30" s="1"/>
  <c r="AO20" i="30" s="1"/>
  <c r="AJ19" i="30"/>
  <c r="AK19" i="30" s="1"/>
  <c r="AO19" i="30" s="1"/>
  <c r="AJ18" i="30"/>
  <c r="AK18" i="30" s="1"/>
  <c r="AO18" i="30" s="1"/>
  <c r="AJ17" i="30"/>
  <c r="AK17" i="30" s="1"/>
  <c r="AO17" i="30" s="1"/>
  <c r="AJ16" i="30"/>
  <c r="AK16" i="30" s="1"/>
  <c r="AO16" i="30" s="1"/>
  <c r="E36" i="30"/>
  <c r="AJ15" i="30"/>
  <c r="AK15" i="30" s="1"/>
  <c r="AO15" i="30" s="1"/>
  <c r="DE36" i="30"/>
  <c r="DM36" i="30" s="1"/>
  <c r="AJ14" i="30"/>
  <c r="AK14" i="30" s="1"/>
  <c r="AO14" i="30" s="1"/>
  <c r="AJ13" i="30"/>
  <c r="AK13" i="30" s="1"/>
  <c r="AO13" i="30" s="1"/>
  <c r="DM12" i="30"/>
  <c r="DG36" i="30"/>
  <c r="AI36" i="30"/>
  <c r="AJ35" i="29"/>
  <c r="AK35" i="29" s="1"/>
  <c r="AO35" i="29" s="1"/>
  <c r="AJ34" i="29"/>
  <c r="AK34" i="29" s="1"/>
  <c r="AO34" i="29" s="1"/>
  <c r="AJ33" i="29"/>
  <c r="AK33" i="29" s="1"/>
  <c r="AO33" i="29" s="1"/>
  <c r="AJ32" i="29"/>
  <c r="AK32" i="29" s="1"/>
  <c r="AO32" i="29" s="1"/>
  <c r="AJ31" i="29"/>
  <c r="AK31" i="29" s="1"/>
  <c r="AO31" i="29" s="1"/>
  <c r="AJ30" i="29"/>
  <c r="AK30" i="29" s="1"/>
  <c r="AO30" i="29" s="1"/>
  <c r="AJ29" i="29"/>
  <c r="AK29" i="29" s="1"/>
  <c r="AO29" i="29" s="1"/>
  <c r="AJ28" i="29"/>
  <c r="AK28" i="29" s="1"/>
  <c r="AO28" i="29" s="1"/>
  <c r="AJ27" i="29"/>
  <c r="AK27" i="29" s="1"/>
  <c r="AO27" i="29" s="1"/>
  <c r="AJ26" i="29"/>
  <c r="AK26" i="29" s="1"/>
  <c r="AO26" i="29" s="1"/>
  <c r="AJ25" i="29"/>
  <c r="AK25" i="29" s="1"/>
  <c r="AO25" i="29" s="1"/>
  <c r="AJ24" i="29"/>
  <c r="AK24" i="29" s="1"/>
  <c r="AO24" i="29" s="1"/>
  <c r="AJ23" i="29"/>
  <c r="AK23" i="29" s="1"/>
  <c r="AO23" i="29" s="1"/>
  <c r="AJ22" i="29"/>
  <c r="AK22" i="29" s="1"/>
  <c r="AO22" i="29" s="1"/>
  <c r="AJ21" i="29"/>
  <c r="AK21" i="29" s="1"/>
  <c r="AO21" i="29" s="1"/>
  <c r="AJ20" i="29"/>
  <c r="AK20" i="29" s="1"/>
  <c r="AO20" i="29" s="1"/>
  <c r="AJ19" i="29"/>
  <c r="AK19" i="29" s="1"/>
  <c r="AO19" i="29" s="1"/>
  <c r="AJ18" i="29"/>
  <c r="AK18" i="29" s="1"/>
  <c r="AO18" i="29" s="1"/>
  <c r="AJ17" i="29"/>
  <c r="AK17" i="29" s="1"/>
  <c r="AO17" i="29" s="1"/>
  <c r="AJ16" i="29"/>
  <c r="AK16" i="29" s="1"/>
  <c r="AO16" i="29" s="1"/>
  <c r="AJ15" i="29"/>
  <c r="AK15" i="29" s="1"/>
  <c r="AO15" i="29" s="1"/>
  <c r="DE36" i="29"/>
  <c r="DM36" i="29" s="1"/>
  <c r="AJ14" i="29"/>
  <c r="AK14" i="29" s="1"/>
  <c r="AO14" i="29" s="1"/>
  <c r="E36" i="29"/>
  <c r="DG36" i="29"/>
  <c r="AJ13" i="29"/>
  <c r="AK13" i="29" s="1"/>
  <c r="AO13" i="29" s="1"/>
  <c r="AI36" i="29"/>
  <c r="DM12" i="29"/>
  <c r="AJ35" i="28"/>
  <c r="AK35" i="28" s="1"/>
  <c r="AO35" i="28" s="1"/>
  <c r="AJ34" i="28"/>
  <c r="AK34" i="28" s="1"/>
  <c r="AO34" i="28" s="1"/>
  <c r="AJ33" i="28"/>
  <c r="AK33" i="28" s="1"/>
  <c r="AO33" i="28" s="1"/>
  <c r="AJ32" i="28"/>
  <c r="AK32" i="28" s="1"/>
  <c r="AO32" i="28" s="1"/>
  <c r="AJ31" i="28"/>
  <c r="AK31" i="28" s="1"/>
  <c r="AO31" i="28" s="1"/>
  <c r="AJ30" i="28"/>
  <c r="AK30" i="28" s="1"/>
  <c r="AO30" i="28" s="1"/>
  <c r="AJ29" i="28"/>
  <c r="AK29" i="28" s="1"/>
  <c r="AO29" i="28" s="1"/>
  <c r="AJ28" i="28"/>
  <c r="AK28" i="28" s="1"/>
  <c r="AO28" i="28" s="1"/>
  <c r="AJ27" i="28"/>
  <c r="AK27" i="28" s="1"/>
  <c r="AO27" i="28" s="1"/>
  <c r="AJ26" i="28"/>
  <c r="AK26" i="28" s="1"/>
  <c r="AO26" i="28" s="1"/>
  <c r="AJ25" i="28"/>
  <c r="AK25" i="28" s="1"/>
  <c r="AO25" i="28" s="1"/>
  <c r="AJ24" i="28"/>
  <c r="AK24" i="28" s="1"/>
  <c r="AO24" i="28" s="1"/>
  <c r="AJ23" i="28"/>
  <c r="AK23" i="28" s="1"/>
  <c r="AO23" i="28" s="1"/>
  <c r="AJ22" i="28"/>
  <c r="AK22" i="28" s="1"/>
  <c r="AO22" i="28" s="1"/>
  <c r="AJ21" i="28"/>
  <c r="AK21" i="28" s="1"/>
  <c r="AO21" i="28" s="1"/>
  <c r="AJ20" i="28"/>
  <c r="AK20" i="28" s="1"/>
  <c r="AO20" i="28" s="1"/>
  <c r="AJ19" i="28"/>
  <c r="AK19" i="28" s="1"/>
  <c r="AO19" i="28" s="1"/>
  <c r="AJ18" i="28"/>
  <c r="AK18" i="28" s="1"/>
  <c r="AO18" i="28" s="1"/>
  <c r="AJ17" i="28"/>
  <c r="AK17" i="28" s="1"/>
  <c r="AO17" i="28" s="1"/>
  <c r="AJ16" i="28"/>
  <c r="AK16" i="28" s="1"/>
  <c r="AO16" i="28" s="1"/>
  <c r="AJ15" i="28"/>
  <c r="AK15" i="28" s="1"/>
  <c r="AO15" i="28" s="1"/>
  <c r="AJ14" i="28"/>
  <c r="AK14" i="28" s="1"/>
  <c r="AO14" i="28" s="1"/>
  <c r="E36" i="28"/>
  <c r="DG36" i="28"/>
  <c r="AJ13" i="28"/>
  <c r="AK13" i="28" s="1"/>
  <c r="AO13" i="28" s="1"/>
  <c r="AI36" i="28"/>
  <c r="DE36" i="28"/>
  <c r="DM36" i="28" s="1"/>
  <c r="AJ35" i="27"/>
  <c r="AK35" i="27" s="1"/>
  <c r="AO35" i="27" s="1"/>
  <c r="AJ34" i="27"/>
  <c r="AK34" i="27" s="1"/>
  <c r="AO34" i="27" s="1"/>
  <c r="AJ33" i="27"/>
  <c r="AK33" i="27" s="1"/>
  <c r="AO33" i="27" s="1"/>
  <c r="AJ32" i="27"/>
  <c r="AK32" i="27" s="1"/>
  <c r="AO32" i="27" s="1"/>
  <c r="AJ31" i="27"/>
  <c r="AK31" i="27" s="1"/>
  <c r="AO31" i="27" s="1"/>
  <c r="AJ30" i="27"/>
  <c r="AK30" i="27" s="1"/>
  <c r="AO30" i="27" s="1"/>
  <c r="AJ29" i="27"/>
  <c r="AK29" i="27" s="1"/>
  <c r="AO29" i="27" s="1"/>
  <c r="AJ28" i="27"/>
  <c r="AK28" i="27" s="1"/>
  <c r="AO28" i="27" s="1"/>
  <c r="AJ27" i="27"/>
  <c r="AK27" i="27" s="1"/>
  <c r="AO27" i="27" s="1"/>
  <c r="AJ26" i="27"/>
  <c r="AK26" i="27" s="1"/>
  <c r="AO26" i="27" s="1"/>
  <c r="AJ25" i="27"/>
  <c r="AK25" i="27" s="1"/>
  <c r="AO25" i="27" s="1"/>
  <c r="AJ24" i="27"/>
  <c r="AK24" i="27" s="1"/>
  <c r="AO24" i="27" s="1"/>
  <c r="AJ23" i="27"/>
  <c r="AK23" i="27" s="1"/>
  <c r="AO23" i="27" s="1"/>
  <c r="AJ22" i="27"/>
  <c r="AK22" i="27" s="1"/>
  <c r="AO22" i="27" s="1"/>
  <c r="AJ21" i="27"/>
  <c r="AK21" i="27" s="1"/>
  <c r="AO21" i="27" s="1"/>
  <c r="AJ20" i="27"/>
  <c r="AK20" i="27" s="1"/>
  <c r="AO20" i="27" s="1"/>
  <c r="AJ19" i="27"/>
  <c r="AK19" i="27" s="1"/>
  <c r="AO19" i="27" s="1"/>
  <c r="AJ18" i="27"/>
  <c r="AK18" i="27" s="1"/>
  <c r="AO18" i="27" s="1"/>
  <c r="AJ17" i="27"/>
  <c r="AK17" i="27" s="1"/>
  <c r="AO17" i="27" s="1"/>
  <c r="AJ16" i="27"/>
  <c r="E36" i="27"/>
  <c r="AJ15" i="27"/>
  <c r="AK15" i="27" s="1"/>
  <c r="AO15" i="27" s="1"/>
  <c r="AJ14" i="27"/>
  <c r="AK14" i="27" s="1"/>
  <c r="AO14" i="27" s="1"/>
  <c r="DE36" i="27"/>
  <c r="DM36" i="27" s="1"/>
  <c r="DG36" i="27"/>
  <c r="AJ13" i="27"/>
  <c r="AK13" i="27" s="1"/>
  <c r="AO13" i="27" s="1"/>
  <c r="AI36" i="27"/>
  <c r="DM12" i="27"/>
  <c r="AJ35" i="26"/>
  <c r="AK35" i="26" s="1"/>
  <c r="AO35" i="26" s="1"/>
  <c r="AJ34" i="26"/>
  <c r="AK34" i="26" s="1"/>
  <c r="AO34" i="26" s="1"/>
  <c r="AJ33" i="26"/>
  <c r="AK33" i="26" s="1"/>
  <c r="AO33" i="26" s="1"/>
  <c r="AJ32" i="26"/>
  <c r="AK32" i="26" s="1"/>
  <c r="AO32" i="26" s="1"/>
  <c r="AJ31" i="26"/>
  <c r="AK31" i="26" s="1"/>
  <c r="AO31" i="26" s="1"/>
  <c r="AJ30" i="26"/>
  <c r="AK30" i="26" s="1"/>
  <c r="AO30" i="26" s="1"/>
  <c r="AJ29" i="26"/>
  <c r="AK29" i="26" s="1"/>
  <c r="AO29" i="26" s="1"/>
  <c r="AJ28" i="26"/>
  <c r="AK28" i="26" s="1"/>
  <c r="AO28" i="26" s="1"/>
  <c r="AJ27" i="26"/>
  <c r="AK27" i="26" s="1"/>
  <c r="AO27" i="26" s="1"/>
  <c r="AJ26" i="26"/>
  <c r="AK26" i="26" s="1"/>
  <c r="AO26" i="26" s="1"/>
  <c r="AJ25" i="26"/>
  <c r="AK25" i="26" s="1"/>
  <c r="AO25" i="26" s="1"/>
  <c r="AJ24" i="26"/>
  <c r="AK24" i="26" s="1"/>
  <c r="AO24" i="26" s="1"/>
  <c r="AJ23" i="26"/>
  <c r="AK23" i="26" s="1"/>
  <c r="AO23" i="26" s="1"/>
  <c r="AJ22" i="26"/>
  <c r="AK22" i="26" s="1"/>
  <c r="AO22" i="26" s="1"/>
  <c r="AJ21" i="26"/>
  <c r="AK21" i="26" s="1"/>
  <c r="AO21" i="26" s="1"/>
  <c r="AJ20" i="26"/>
  <c r="AK20" i="26" s="1"/>
  <c r="AO20" i="26" s="1"/>
  <c r="AJ19" i="26"/>
  <c r="AK19" i="26" s="1"/>
  <c r="AO19" i="26" s="1"/>
  <c r="AJ18" i="26"/>
  <c r="AK18" i="26" s="1"/>
  <c r="AO18" i="26" s="1"/>
  <c r="AJ17" i="26"/>
  <c r="AK17" i="26" s="1"/>
  <c r="AO17" i="26" s="1"/>
  <c r="AJ16" i="26"/>
  <c r="AK16" i="26" s="1"/>
  <c r="AO16" i="26" s="1"/>
  <c r="AJ15" i="26"/>
  <c r="AK15" i="26" s="1"/>
  <c r="AO15" i="26" s="1"/>
  <c r="DE36" i="26"/>
  <c r="DM36" i="26" s="1"/>
  <c r="AJ14" i="26"/>
  <c r="AK14" i="26" s="1"/>
  <c r="AO14" i="26" s="1"/>
  <c r="DG36" i="26"/>
  <c r="DM12" i="26"/>
  <c r="AJ13" i="26"/>
  <c r="AK13" i="26" s="1"/>
  <c r="AO13" i="26" s="1"/>
  <c r="AI36" i="26"/>
  <c r="AJ35" i="25"/>
  <c r="AK35" i="25" s="1"/>
  <c r="AO35" i="25" s="1"/>
  <c r="AJ34" i="25"/>
  <c r="AK34" i="25" s="1"/>
  <c r="AO34" i="25" s="1"/>
  <c r="AJ33" i="25"/>
  <c r="AK33" i="25" s="1"/>
  <c r="AO33" i="25" s="1"/>
  <c r="AJ32" i="25"/>
  <c r="AK32" i="25" s="1"/>
  <c r="AO32" i="25" s="1"/>
  <c r="AJ31" i="25"/>
  <c r="AK31" i="25" s="1"/>
  <c r="AO31" i="25" s="1"/>
  <c r="AJ30" i="25"/>
  <c r="AK30" i="25" s="1"/>
  <c r="AO30" i="25" s="1"/>
  <c r="AJ29" i="25"/>
  <c r="AK29" i="25" s="1"/>
  <c r="AO29" i="25" s="1"/>
  <c r="AJ28" i="25"/>
  <c r="AK28" i="25" s="1"/>
  <c r="AO28" i="25" s="1"/>
  <c r="AJ27" i="25"/>
  <c r="AK27" i="25" s="1"/>
  <c r="AO27" i="25" s="1"/>
  <c r="AJ26" i="25"/>
  <c r="AK26" i="25" s="1"/>
  <c r="AO26" i="25" s="1"/>
  <c r="AJ25" i="25"/>
  <c r="AK25" i="25" s="1"/>
  <c r="AO25" i="25" s="1"/>
  <c r="AJ24" i="25"/>
  <c r="AK24" i="25" s="1"/>
  <c r="AO24" i="25" s="1"/>
  <c r="AJ23" i="25"/>
  <c r="AK23" i="25" s="1"/>
  <c r="AO23" i="25" s="1"/>
  <c r="AJ22" i="25"/>
  <c r="AK22" i="25" s="1"/>
  <c r="AO22" i="25" s="1"/>
  <c r="AJ21" i="25"/>
  <c r="AK21" i="25" s="1"/>
  <c r="AO21" i="25" s="1"/>
  <c r="AJ20" i="25"/>
  <c r="AK20" i="25" s="1"/>
  <c r="AO20" i="25" s="1"/>
  <c r="AJ19" i="25"/>
  <c r="AK19" i="25" s="1"/>
  <c r="AO19" i="25" s="1"/>
  <c r="AJ18" i="25"/>
  <c r="AK18" i="25" s="1"/>
  <c r="AO18" i="25" s="1"/>
  <c r="AJ17" i="25"/>
  <c r="AK17" i="25" s="1"/>
  <c r="AO17" i="25" s="1"/>
  <c r="AJ16" i="25"/>
  <c r="AK16" i="25" s="1"/>
  <c r="AO16" i="25" s="1"/>
  <c r="E36" i="25"/>
  <c r="AJ15" i="25"/>
  <c r="AK15" i="25" s="1"/>
  <c r="AO15" i="25" s="1"/>
  <c r="DE36" i="25"/>
  <c r="DM36" i="25" s="1"/>
  <c r="AJ14" i="25"/>
  <c r="AK14" i="25" s="1"/>
  <c r="AO14" i="25" s="1"/>
  <c r="DG36" i="25"/>
  <c r="AJ13" i="25"/>
  <c r="AK13" i="25" s="1"/>
  <c r="AO13" i="25" s="1"/>
  <c r="AI36" i="25"/>
  <c r="DM12" i="25"/>
  <c r="AJ35" i="24"/>
  <c r="AK35" i="24" s="1"/>
  <c r="AO35" i="24" s="1"/>
  <c r="AJ34" i="24"/>
  <c r="AK34" i="24" s="1"/>
  <c r="AO34" i="24" s="1"/>
  <c r="AJ33" i="24"/>
  <c r="AK33" i="24" s="1"/>
  <c r="AO33" i="24" s="1"/>
  <c r="AJ32" i="24"/>
  <c r="AK32" i="24" s="1"/>
  <c r="AO32" i="24" s="1"/>
  <c r="AJ31" i="24"/>
  <c r="AK31" i="24" s="1"/>
  <c r="AO31" i="24" s="1"/>
  <c r="AJ30" i="24"/>
  <c r="AK30" i="24" s="1"/>
  <c r="AO30" i="24" s="1"/>
  <c r="AJ29" i="24"/>
  <c r="AK29" i="24" s="1"/>
  <c r="AO29" i="24" s="1"/>
  <c r="AJ28" i="24"/>
  <c r="AK28" i="24" s="1"/>
  <c r="AO28" i="24" s="1"/>
  <c r="AJ27" i="24"/>
  <c r="AK27" i="24" s="1"/>
  <c r="AO27" i="24" s="1"/>
  <c r="AJ26" i="24"/>
  <c r="AK26" i="24" s="1"/>
  <c r="AO26" i="24" s="1"/>
  <c r="AJ25" i="24"/>
  <c r="AK25" i="24" s="1"/>
  <c r="AO25" i="24" s="1"/>
  <c r="AJ24" i="24"/>
  <c r="AK24" i="24" s="1"/>
  <c r="AO24" i="24" s="1"/>
  <c r="AJ23" i="24"/>
  <c r="AK23" i="24" s="1"/>
  <c r="AO23" i="24" s="1"/>
  <c r="AJ22" i="24"/>
  <c r="AK22" i="24" s="1"/>
  <c r="AO22" i="24" s="1"/>
  <c r="AJ21" i="24"/>
  <c r="AK21" i="24" s="1"/>
  <c r="AO21" i="24" s="1"/>
  <c r="AJ20" i="24"/>
  <c r="AK20" i="24" s="1"/>
  <c r="AO20" i="24" s="1"/>
  <c r="AJ19" i="24"/>
  <c r="AK19" i="24" s="1"/>
  <c r="AO19" i="24" s="1"/>
  <c r="AJ18" i="24"/>
  <c r="AK18" i="24" s="1"/>
  <c r="AO18" i="24" s="1"/>
  <c r="AJ17" i="24"/>
  <c r="AK17" i="24" s="1"/>
  <c r="AO17" i="24" s="1"/>
  <c r="H36" i="24"/>
  <c r="DE36" i="24"/>
  <c r="DM36" i="24" s="1"/>
  <c r="AJ16" i="24"/>
  <c r="AK16" i="24" s="1"/>
  <c r="AO16" i="24" s="1"/>
  <c r="AJ15" i="24"/>
  <c r="AK15" i="24" s="1"/>
  <c r="AO15" i="24" s="1"/>
  <c r="AJ14" i="24"/>
  <c r="AK14" i="24" s="1"/>
  <c r="AO14" i="24" s="1"/>
  <c r="E36" i="24"/>
  <c r="DG36" i="24"/>
  <c r="AI36" i="24"/>
  <c r="AJ13" i="24"/>
  <c r="AK13" i="24" s="1"/>
  <c r="AO13" i="24" s="1"/>
  <c r="DM12" i="24"/>
  <c r="AJ35" i="23"/>
  <c r="AK35" i="23" s="1"/>
  <c r="AO35" i="23" s="1"/>
  <c r="AJ34" i="23"/>
  <c r="AK34" i="23" s="1"/>
  <c r="AO34" i="23" s="1"/>
  <c r="AJ33" i="23"/>
  <c r="AK33" i="23" s="1"/>
  <c r="AO33" i="23" s="1"/>
  <c r="AJ32" i="23"/>
  <c r="AK32" i="23" s="1"/>
  <c r="AO32" i="23" s="1"/>
  <c r="AJ31" i="23"/>
  <c r="AK31" i="23" s="1"/>
  <c r="AO31" i="23" s="1"/>
  <c r="AJ30" i="23"/>
  <c r="AK30" i="23" s="1"/>
  <c r="AO30" i="23" s="1"/>
  <c r="AJ29" i="23"/>
  <c r="AK29" i="23" s="1"/>
  <c r="AO29" i="23" s="1"/>
  <c r="AJ28" i="23"/>
  <c r="AK28" i="23" s="1"/>
  <c r="AO28" i="23" s="1"/>
  <c r="AJ27" i="23"/>
  <c r="AK27" i="23" s="1"/>
  <c r="AO27" i="23" s="1"/>
  <c r="AJ26" i="23"/>
  <c r="AK26" i="23" s="1"/>
  <c r="AO26" i="23" s="1"/>
  <c r="AJ25" i="23"/>
  <c r="AK25" i="23" s="1"/>
  <c r="AO25" i="23" s="1"/>
  <c r="AJ24" i="23"/>
  <c r="AK24" i="23" s="1"/>
  <c r="AO24" i="23" s="1"/>
  <c r="AJ23" i="23"/>
  <c r="AK23" i="23" s="1"/>
  <c r="AO23" i="23" s="1"/>
  <c r="AJ22" i="23"/>
  <c r="AK22" i="23" s="1"/>
  <c r="AO22" i="23" s="1"/>
  <c r="AJ21" i="23"/>
  <c r="AK21" i="23" s="1"/>
  <c r="AO21" i="23" s="1"/>
  <c r="AJ20" i="23"/>
  <c r="AK20" i="23" s="1"/>
  <c r="AO20" i="23" s="1"/>
  <c r="AJ19" i="23"/>
  <c r="AK19" i="23" s="1"/>
  <c r="AO19" i="23" s="1"/>
  <c r="AJ18" i="23"/>
  <c r="AK18" i="23" s="1"/>
  <c r="AO18" i="23" s="1"/>
  <c r="AJ17" i="23"/>
  <c r="AK17" i="23" s="1"/>
  <c r="AO17" i="23" s="1"/>
  <c r="AJ15" i="23"/>
  <c r="AK15" i="23" s="1"/>
  <c r="AO15" i="23" s="1"/>
  <c r="AJ16" i="23"/>
  <c r="AK16" i="23" s="1"/>
  <c r="AO16" i="23" s="1"/>
  <c r="DE36" i="23"/>
  <c r="DM36" i="23" s="1"/>
  <c r="AJ14" i="23"/>
  <c r="AK14" i="23" s="1"/>
  <c r="AO14" i="23" s="1"/>
  <c r="AJ13" i="23"/>
  <c r="AK13" i="23" s="1"/>
  <c r="AO13" i="23" s="1"/>
  <c r="H36" i="23"/>
  <c r="E36" i="23"/>
  <c r="AI36" i="23"/>
  <c r="DM12" i="23"/>
  <c r="DG36" i="23"/>
  <c r="AJ35" i="22"/>
  <c r="AK35" i="22" s="1"/>
  <c r="AO35" i="22" s="1"/>
  <c r="AJ34" i="22"/>
  <c r="AK34" i="22" s="1"/>
  <c r="AO34" i="22" s="1"/>
  <c r="AJ33" i="22"/>
  <c r="AK33" i="22" s="1"/>
  <c r="AO33" i="22" s="1"/>
  <c r="AJ32" i="22"/>
  <c r="AK32" i="22" s="1"/>
  <c r="AO32" i="22" s="1"/>
  <c r="AJ31" i="22"/>
  <c r="AK31" i="22" s="1"/>
  <c r="AO31" i="22" s="1"/>
  <c r="AJ30" i="22"/>
  <c r="AK30" i="22" s="1"/>
  <c r="AO30" i="22" s="1"/>
  <c r="AJ29" i="22"/>
  <c r="AK29" i="22" s="1"/>
  <c r="AO29" i="22" s="1"/>
  <c r="AJ28" i="22"/>
  <c r="AK28" i="22" s="1"/>
  <c r="AO28" i="22" s="1"/>
  <c r="AJ27" i="22"/>
  <c r="AK27" i="22" s="1"/>
  <c r="AO27" i="22" s="1"/>
  <c r="AJ26" i="22"/>
  <c r="AK26" i="22" s="1"/>
  <c r="AO26" i="22" s="1"/>
  <c r="AJ25" i="22"/>
  <c r="AK25" i="22" s="1"/>
  <c r="AO25" i="22" s="1"/>
  <c r="AJ24" i="22"/>
  <c r="AK24" i="22" s="1"/>
  <c r="AO24" i="22" s="1"/>
  <c r="AJ23" i="22"/>
  <c r="AK23" i="22" s="1"/>
  <c r="AO23" i="22" s="1"/>
  <c r="AJ22" i="22"/>
  <c r="AK22" i="22" s="1"/>
  <c r="AO22" i="22" s="1"/>
  <c r="AJ21" i="22"/>
  <c r="AK21" i="22" s="1"/>
  <c r="AO21" i="22" s="1"/>
  <c r="AJ20" i="22"/>
  <c r="AK20" i="22" s="1"/>
  <c r="AO20" i="22" s="1"/>
  <c r="AJ19" i="22"/>
  <c r="AK19" i="22" s="1"/>
  <c r="AO19" i="22" s="1"/>
  <c r="AJ18" i="22"/>
  <c r="AK18" i="22" s="1"/>
  <c r="AO18" i="22" s="1"/>
  <c r="AJ17" i="22"/>
  <c r="AK17" i="22" s="1"/>
  <c r="AO17" i="22" s="1"/>
  <c r="AJ16" i="22"/>
  <c r="AK16" i="22" s="1"/>
  <c r="AO16" i="22" s="1"/>
  <c r="AJ15" i="22"/>
  <c r="AK15" i="22" s="1"/>
  <c r="AO15" i="22" s="1"/>
  <c r="H36" i="22"/>
  <c r="DE36" i="22"/>
  <c r="DM36" i="22" s="1"/>
  <c r="AJ14" i="22"/>
  <c r="AK14" i="22" s="1"/>
  <c r="AO14" i="22" s="1"/>
  <c r="E36" i="22"/>
  <c r="AJ13" i="22"/>
  <c r="AK13" i="22" s="1"/>
  <c r="AO13" i="22" s="1"/>
  <c r="AI36" i="22"/>
  <c r="AJ35" i="21"/>
  <c r="AK35" i="21" s="1"/>
  <c r="AO35" i="21" s="1"/>
  <c r="DG36" i="22"/>
  <c r="DM12" i="22"/>
  <c r="AJ34" i="21"/>
  <c r="AK34" i="21" s="1"/>
  <c r="AO34" i="21" s="1"/>
  <c r="AJ33" i="21"/>
  <c r="AK33" i="21" s="1"/>
  <c r="AO33" i="21" s="1"/>
  <c r="AJ32" i="21"/>
  <c r="AK32" i="21" s="1"/>
  <c r="AO32" i="21" s="1"/>
  <c r="AJ31" i="21"/>
  <c r="AK31" i="21" s="1"/>
  <c r="AO31" i="21" s="1"/>
  <c r="AJ30" i="21"/>
  <c r="AK30" i="21" s="1"/>
  <c r="AO30" i="21" s="1"/>
  <c r="AJ29" i="21"/>
  <c r="AK29" i="21" s="1"/>
  <c r="AO29" i="21" s="1"/>
  <c r="AJ28" i="21"/>
  <c r="AK28" i="21" s="1"/>
  <c r="AO28" i="21" s="1"/>
  <c r="AJ27" i="21"/>
  <c r="AK27" i="21" s="1"/>
  <c r="AO27" i="21" s="1"/>
  <c r="E36" i="21"/>
  <c r="AJ26" i="21"/>
  <c r="AK26" i="21" s="1"/>
  <c r="AO26" i="21" s="1"/>
  <c r="AJ25" i="21"/>
  <c r="AK25" i="21" s="1"/>
  <c r="AO25" i="21" s="1"/>
  <c r="AJ24" i="21"/>
  <c r="AK24" i="21" s="1"/>
  <c r="AO24" i="21" s="1"/>
  <c r="AJ23" i="21"/>
  <c r="AK23" i="21" s="1"/>
  <c r="AO23" i="21" s="1"/>
  <c r="AJ22" i="21"/>
  <c r="AK22" i="21" s="1"/>
  <c r="AO22" i="21" s="1"/>
  <c r="AJ21" i="21"/>
  <c r="AK21" i="21" s="1"/>
  <c r="AO21" i="21" s="1"/>
  <c r="AJ20" i="21"/>
  <c r="AK20" i="21" s="1"/>
  <c r="AO20" i="21" s="1"/>
  <c r="AJ19" i="21"/>
  <c r="AK19" i="21" s="1"/>
  <c r="AO19" i="21" s="1"/>
  <c r="AJ18" i="21"/>
  <c r="AK18" i="21" s="1"/>
  <c r="AO18" i="21" s="1"/>
  <c r="AJ16" i="21"/>
  <c r="AK16" i="21" s="1"/>
  <c r="AO16" i="21" s="1"/>
  <c r="AJ17" i="21"/>
  <c r="AK17" i="21" s="1"/>
  <c r="AO17" i="21" s="1"/>
  <c r="AJ14" i="21"/>
  <c r="AK14" i="21" s="1"/>
  <c r="AO14" i="21" s="1"/>
  <c r="AJ15" i="21"/>
  <c r="AK15" i="21" s="1"/>
  <c r="AO15" i="21" s="1"/>
  <c r="H36" i="21"/>
  <c r="DE36" i="21"/>
  <c r="DM36" i="21" s="1"/>
  <c r="AJ13" i="21"/>
  <c r="AK13" i="21" s="1"/>
  <c r="AO13" i="21" s="1"/>
  <c r="AI36" i="21"/>
  <c r="DM12" i="21"/>
  <c r="DG36" i="21"/>
  <c r="AJ35" i="20"/>
  <c r="AK35" i="20" s="1"/>
  <c r="AO35" i="20" s="1"/>
  <c r="AJ34" i="20"/>
  <c r="AK34" i="20" s="1"/>
  <c r="AO34" i="20" s="1"/>
  <c r="AJ33" i="20"/>
  <c r="AK33" i="20" s="1"/>
  <c r="AO33" i="20" s="1"/>
  <c r="AJ32" i="20"/>
  <c r="AK32" i="20" s="1"/>
  <c r="AO32" i="20" s="1"/>
  <c r="AJ31" i="20"/>
  <c r="AK31" i="20" s="1"/>
  <c r="AO31" i="20" s="1"/>
  <c r="AJ30" i="20"/>
  <c r="AK30" i="20" s="1"/>
  <c r="AO30" i="20" s="1"/>
  <c r="AJ29" i="20"/>
  <c r="AK29" i="20" s="1"/>
  <c r="AO29" i="20" s="1"/>
  <c r="AJ28" i="20"/>
  <c r="AK28" i="20" s="1"/>
  <c r="AO28" i="20" s="1"/>
  <c r="AJ27" i="20"/>
  <c r="AK27" i="20" s="1"/>
  <c r="AO27" i="20" s="1"/>
  <c r="AJ26" i="20"/>
  <c r="AK26" i="20" s="1"/>
  <c r="AO26" i="20" s="1"/>
  <c r="AJ25" i="20"/>
  <c r="AK25" i="20" s="1"/>
  <c r="AO25" i="20" s="1"/>
  <c r="AJ24" i="20"/>
  <c r="AK24" i="20" s="1"/>
  <c r="AO24" i="20" s="1"/>
  <c r="AJ23" i="20"/>
  <c r="AK23" i="20" s="1"/>
  <c r="AO23" i="20" s="1"/>
  <c r="AJ22" i="20"/>
  <c r="AK22" i="20" s="1"/>
  <c r="AO22" i="20" s="1"/>
  <c r="AJ21" i="20"/>
  <c r="AK21" i="20" s="1"/>
  <c r="AO21" i="20" s="1"/>
  <c r="AJ20" i="20"/>
  <c r="AK20" i="20" s="1"/>
  <c r="AO20" i="20" s="1"/>
  <c r="AJ19" i="20"/>
  <c r="AK19" i="20" s="1"/>
  <c r="AO19" i="20" s="1"/>
  <c r="AJ18" i="20"/>
  <c r="AK18" i="20" s="1"/>
  <c r="AO18" i="20" s="1"/>
  <c r="AJ16" i="20"/>
  <c r="AK16" i="20" s="1"/>
  <c r="AO16" i="20" s="1"/>
  <c r="AJ17" i="20"/>
  <c r="AK17" i="20" s="1"/>
  <c r="AO17" i="20" s="1"/>
  <c r="E36" i="20"/>
  <c r="DE36" i="20"/>
  <c r="DM36" i="20" s="1"/>
  <c r="AJ14" i="20"/>
  <c r="AK14" i="20" s="1"/>
  <c r="AO14" i="20" s="1"/>
  <c r="AJ15" i="20"/>
  <c r="AK15" i="20" s="1"/>
  <c r="AO15" i="20" s="1"/>
  <c r="H36" i="20"/>
  <c r="AJ13" i="20"/>
  <c r="AK13" i="20" s="1"/>
  <c r="AO13" i="20" s="1"/>
  <c r="AI36" i="20"/>
  <c r="DG36" i="20"/>
  <c r="DM12" i="20"/>
  <c r="AJ35" i="19"/>
  <c r="AK35" i="19" s="1"/>
  <c r="AO35" i="19" s="1"/>
  <c r="AJ34" i="19"/>
  <c r="AK34" i="19" s="1"/>
  <c r="AO34" i="19" s="1"/>
  <c r="AJ33" i="19"/>
  <c r="AK33" i="19" s="1"/>
  <c r="AO33" i="19" s="1"/>
  <c r="AJ32" i="19"/>
  <c r="AK32" i="19" s="1"/>
  <c r="AO32" i="19" s="1"/>
  <c r="AJ31" i="19"/>
  <c r="AK31" i="19" s="1"/>
  <c r="AO31" i="19" s="1"/>
  <c r="AJ30" i="19"/>
  <c r="AK30" i="19" s="1"/>
  <c r="AO30" i="19" s="1"/>
  <c r="AJ29" i="19"/>
  <c r="AK29" i="19" s="1"/>
  <c r="AO29" i="19" s="1"/>
  <c r="AJ28" i="19"/>
  <c r="AK28" i="19" s="1"/>
  <c r="AO28" i="19" s="1"/>
  <c r="AJ27" i="19"/>
  <c r="AK27" i="19" s="1"/>
  <c r="AO27" i="19" s="1"/>
  <c r="AJ26" i="19"/>
  <c r="AK26" i="19" s="1"/>
  <c r="AO26" i="19" s="1"/>
  <c r="AJ25" i="19"/>
  <c r="AK25" i="19" s="1"/>
  <c r="AO25" i="19" s="1"/>
  <c r="AJ24" i="19"/>
  <c r="AK24" i="19" s="1"/>
  <c r="AO24" i="19" s="1"/>
  <c r="AJ23" i="19"/>
  <c r="AK23" i="19" s="1"/>
  <c r="AO23" i="19" s="1"/>
  <c r="AJ22" i="19"/>
  <c r="AK22" i="19" s="1"/>
  <c r="AO22" i="19" s="1"/>
  <c r="AJ21" i="19"/>
  <c r="AK21" i="19" s="1"/>
  <c r="AO21" i="19" s="1"/>
  <c r="AJ20" i="19"/>
  <c r="AK20" i="19" s="1"/>
  <c r="AO20" i="19" s="1"/>
  <c r="AJ19" i="19"/>
  <c r="AK19" i="19" s="1"/>
  <c r="AO19" i="19" s="1"/>
  <c r="AJ18" i="19"/>
  <c r="AK18" i="19" s="1"/>
  <c r="AO18" i="19" s="1"/>
  <c r="AJ17" i="19"/>
  <c r="AK17" i="19" s="1"/>
  <c r="AO17" i="19" s="1"/>
  <c r="AJ16" i="19"/>
  <c r="AK16" i="19" s="1"/>
  <c r="AO16" i="19" s="1"/>
  <c r="DE36" i="19"/>
  <c r="DM36" i="19" s="1"/>
  <c r="AJ14" i="19"/>
  <c r="AK14" i="19" s="1"/>
  <c r="AO14" i="19" s="1"/>
  <c r="AJ15" i="19"/>
  <c r="AK15" i="19" s="1"/>
  <c r="AO15" i="19" s="1"/>
  <c r="E36" i="19"/>
  <c r="AJ13" i="19"/>
  <c r="AK13" i="19" s="1"/>
  <c r="AO13" i="19" s="1"/>
  <c r="AI36" i="19"/>
  <c r="DG36" i="19"/>
  <c r="DM12" i="19"/>
  <c r="AJ35" i="18"/>
  <c r="AK35" i="18" s="1"/>
  <c r="AO35" i="18" s="1"/>
  <c r="AJ34" i="18"/>
  <c r="AK34" i="18" s="1"/>
  <c r="AO34" i="18" s="1"/>
  <c r="AJ33" i="18"/>
  <c r="AK33" i="18" s="1"/>
  <c r="AO33" i="18" s="1"/>
  <c r="AJ32" i="18"/>
  <c r="AK32" i="18" s="1"/>
  <c r="AO32" i="18" s="1"/>
  <c r="AJ31" i="18"/>
  <c r="AK31" i="18" s="1"/>
  <c r="AO31" i="18" s="1"/>
  <c r="AJ30" i="18"/>
  <c r="AK30" i="18" s="1"/>
  <c r="AO30" i="18" s="1"/>
  <c r="AJ29" i="18"/>
  <c r="AK29" i="18" s="1"/>
  <c r="AO29" i="18" s="1"/>
  <c r="AJ28" i="18"/>
  <c r="AK28" i="18" s="1"/>
  <c r="AO28" i="18" s="1"/>
  <c r="AJ27" i="18"/>
  <c r="AK27" i="18" s="1"/>
  <c r="AO27" i="18" s="1"/>
  <c r="AJ26" i="18"/>
  <c r="AK26" i="18" s="1"/>
  <c r="AO26" i="18" s="1"/>
  <c r="AJ25" i="18"/>
  <c r="AK25" i="18" s="1"/>
  <c r="AO25" i="18" s="1"/>
  <c r="AJ24" i="18"/>
  <c r="AK24" i="18" s="1"/>
  <c r="AO24" i="18" s="1"/>
  <c r="AJ23" i="18"/>
  <c r="AK23" i="18" s="1"/>
  <c r="AO23" i="18" s="1"/>
  <c r="AJ22" i="18"/>
  <c r="AK22" i="18" s="1"/>
  <c r="AO22" i="18" s="1"/>
  <c r="AJ21" i="18"/>
  <c r="AK21" i="18" s="1"/>
  <c r="AO21" i="18" s="1"/>
  <c r="AJ20" i="18"/>
  <c r="AK20" i="18" s="1"/>
  <c r="AO20" i="18" s="1"/>
  <c r="AJ19" i="18"/>
  <c r="AK19" i="18" s="1"/>
  <c r="AO19" i="18" s="1"/>
  <c r="AJ18" i="18"/>
  <c r="AK18" i="18" s="1"/>
  <c r="AO18" i="18" s="1"/>
  <c r="AJ16" i="18"/>
  <c r="AK16" i="18" s="1"/>
  <c r="AO16" i="18" s="1"/>
  <c r="AJ17" i="18"/>
  <c r="AK17" i="18" s="1"/>
  <c r="AO17" i="18" s="1"/>
  <c r="AJ15" i="18"/>
  <c r="AK15" i="18" s="1"/>
  <c r="AO15" i="18" s="1"/>
  <c r="DE36" i="18"/>
  <c r="DM36" i="18" s="1"/>
  <c r="AJ14" i="18"/>
  <c r="AK14" i="18" s="1"/>
  <c r="AO14" i="18" s="1"/>
  <c r="E36" i="18"/>
  <c r="AJ13" i="18"/>
  <c r="AK13" i="18" s="1"/>
  <c r="AO13" i="18" s="1"/>
  <c r="AI36" i="18"/>
  <c r="DM12" i="18"/>
  <c r="DG36" i="18"/>
  <c r="AJ35" i="17"/>
  <c r="AK35" i="17" s="1"/>
  <c r="AO35" i="17" s="1"/>
  <c r="AJ34" i="17"/>
  <c r="AK34" i="17" s="1"/>
  <c r="AO34" i="17" s="1"/>
  <c r="AJ33" i="17"/>
  <c r="AK33" i="17" s="1"/>
  <c r="AO33" i="17" s="1"/>
  <c r="AJ32" i="17"/>
  <c r="AK32" i="17" s="1"/>
  <c r="AO32" i="17" s="1"/>
  <c r="AJ31" i="17"/>
  <c r="AK31" i="17" s="1"/>
  <c r="AO31" i="17" s="1"/>
  <c r="AJ30" i="17"/>
  <c r="AK30" i="17" s="1"/>
  <c r="AO30" i="17" s="1"/>
  <c r="AJ29" i="17"/>
  <c r="AK29" i="17" s="1"/>
  <c r="AO29" i="17" s="1"/>
  <c r="AJ28" i="17"/>
  <c r="AK28" i="17" s="1"/>
  <c r="AO28" i="17" s="1"/>
  <c r="AJ27" i="17"/>
  <c r="AK27" i="17" s="1"/>
  <c r="AO27" i="17" s="1"/>
  <c r="AJ26" i="17"/>
  <c r="AK26" i="17" s="1"/>
  <c r="AO26" i="17" s="1"/>
  <c r="AJ25" i="17"/>
  <c r="AK25" i="17" s="1"/>
  <c r="AO25" i="17" s="1"/>
  <c r="AJ24" i="17"/>
  <c r="AK24" i="17" s="1"/>
  <c r="AO24" i="17" s="1"/>
  <c r="AJ23" i="17"/>
  <c r="AK23" i="17" s="1"/>
  <c r="AO23" i="17" s="1"/>
  <c r="AJ22" i="17"/>
  <c r="AK22" i="17" s="1"/>
  <c r="AO22" i="17" s="1"/>
  <c r="AJ21" i="17"/>
  <c r="AK21" i="17" s="1"/>
  <c r="AO21" i="17" s="1"/>
  <c r="AJ20" i="17"/>
  <c r="AK20" i="17" s="1"/>
  <c r="AO20" i="17" s="1"/>
  <c r="AJ19" i="17"/>
  <c r="AK19" i="17" s="1"/>
  <c r="AO19" i="17" s="1"/>
  <c r="AJ18" i="17"/>
  <c r="AK18" i="17" s="1"/>
  <c r="AO18" i="17" s="1"/>
  <c r="AJ17" i="17"/>
  <c r="AK17" i="17" s="1"/>
  <c r="AO17" i="17" s="1"/>
  <c r="AJ16" i="17"/>
  <c r="AK16" i="17" s="1"/>
  <c r="AO16" i="17" s="1"/>
  <c r="AJ15" i="17"/>
  <c r="AK15" i="17" s="1"/>
  <c r="AO15" i="17" s="1"/>
  <c r="DE36" i="17"/>
  <c r="DM36" i="17" s="1"/>
  <c r="AJ14" i="17"/>
  <c r="AK14" i="17" s="1"/>
  <c r="AO14" i="17" s="1"/>
  <c r="H36" i="17"/>
  <c r="AJ13" i="17"/>
  <c r="AK13" i="17" s="1"/>
  <c r="AO13" i="17" s="1"/>
  <c r="AI36" i="17"/>
  <c r="DG36" i="17"/>
  <c r="DM12" i="17"/>
  <c r="AJ35" i="16"/>
  <c r="AK35" i="16" s="1"/>
  <c r="AO35" i="16" s="1"/>
  <c r="AJ34" i="16"/>
  <c r="AK34" i="16" s="1"/>
  <c r="AO34" i="16" s="1"/>
  <c r="AJ33" i="16"/>
  <c r="AK33" i="16" s="1"/>
  <c r="AO33" i="16" s="1"/>
  <c r="AJ32" i="16"/>
  <c r="AK32" i="16" s="1"/>
  <c r="AO32" i="16" s="1"/>
  <c r="AJ31" i="16"/>
  <c r="AK31" i="16" s="1"/>
  <c r="AO31" i="16" s="1"/>
  <c r="AJ30" i="16"/>
  <c r="AK30" i="16" s="1"/>
  <c r="AO30" i="16" s="1"/>
  <c r="AJ29" i="16"/>
  <c r="AK29" i="16" s="1"/>
  <c r="AO29" i="16" s="1"/>
  <c r="AJ28" i="16"/>
  <c r="AK28" i="16" s="1"/>
  <c r="AO28" i="16" s="1"/>
  <c r="AJ27" i="16"/>
  <c r="AK27" i="16" s="1"/>
  <c r="AO27" i="16" s="1"/>
  <c r="AJ26" i="16"/>
  <c r="AK26" i="16" s="1"/>
  <c r="AO26" i="16" s="1"/>
  <c r="AJ25" i="16"/>
  <c r="AK25" i="16" s="1"/>
  <c r="AO25" i="16" s="1"/>
  <c r="AJ24" i="16"/>
  <c r="AK24" i="16" s="1"/>
  <c r="AO24" i="16" s="1"/>
  <c r="AJ23" i="16"/>
  <c r="AK23" i="16" s="1"/>
  <c r="AO23" i="16" s="1"/>
  <c r="AJ22" i="16"/>
  <c r="AK22" i="16" s="1"/>
  <c r="AO22" i="16" s="1"/>
  <c r="AJ21" i="16"/>
  <c r="AK21" i="16" s="1"/>
  <c r="AO21" i="16" s="1"/>
  <c r="AJ20" i="16"/>
  <c r="AK20" i="16" s="1"/>
  <c r="AO20" i="16" s="1"/>
  <c r="AJ19" i="16"/>
  <c r="AK19" i="16" s="1"/>
  <c r="AO19" i="16" s="1"/>
  <c r="AJ18" i="16"/>
  <c r="AK18" i="16" s="1"/>
  <c r="AO18" i="16" s="1"/>
  <c r="AJ17" i="16"/>
  <c r="AK17" i="16" s="1"/>
  <c r="AO17" i="16" s="1"/>
  <c r="AJ16" i="16"/>
  <c r="AK16" i="16" s="1"/>
  <c r="AO16" i="16" s="1"/>
  <c r="AJ15" i="16"/>
  <c r="AK15" i="16" s="1"/>
  <c r="AO15" i="16" s="1"/>
  <c r="DE36" i="16"/>
  <c r="DM36" i="16" s="1"/>
  <c r="AJ14" i="16"/>
  <c r="AK14" i="16" s="1"/>
  <c r="AO14" i="16" s="1"/>
  <c r="E36" i="16"/>
  <c r="AJ13" i="16"/>
  <c r="AK13" i="16" s="1"/>
  <c r="AO13" i="16" s="1"/>
  <c r="DG36" i="16"/>
  <c r="AI36" i="16"/>
  <c r="AJ35" i="15"/>
  <c r="AK35" i="15" s="1"/>
  <c r="AO35" i="15" s="1"/>
  <c r="DM12" i="16"/>
  <c r="AJ34" i="15"/>
  <c r="AK34" i="15" s="1"/>
  <c r="AO34" i="15" s="1"/>
  <c r="AJ33" i="15"/>
  <c r="AK33" i="15" s="1"/>
  <c r="AO33" i="15" s="1"/>
  <c r="AJ32" i="15"/>
  <c r="AK32" i="15" s="1"/>
  <c r="AO32" i="15" s="1"/>
  <c r="AJ31" i="15"/>
  <c r="AK31" i="15" s="1"/>
  <c r="AO31" i="15" s="1"/>
  <c r="AJ30" i="15"/>
  <c r="AK30" i="15" s="1"/>
  <c r="AO30" i="15" s="1"/>
  <c r="AJ29" i="15"/>
  <c r="AK29" i="15" s="1"/>
  <c r="AO29" i="15" s="1"/>
  <c r="AJ28" i="15"/>
  <c r="AK28" i="15" s="1"/>
  <c r="AO28" i="15" s="1"/>
  <c r="AJ27" i="15"/>
  <c r="AK27" i="15" s="1"/>
  <c r="AO27" i="15" s="1"/>
  <c r="AJ26" i="15"/>
  <c r="AK26" i="15" s="1"/>
  <c r="AO26" i="15" s="1"/>
  <c r="AJ25" i="15"/>
  <c r="AK25" i="15" s="1"/>
  <c r="AO25" i="15" s="1"/>
  <c r="AJ24" i="15"/>
  <c r="AK24" i="15" s="1"/>
  <c r="AO24" i="15" s="1"/>
  <c r="AJ23" i="15"/>
  <c r="AK23" i="15" s="1"/>
  <c r="AO23" i="15" s="1"/>
  <c r="AJ22" i="15"/>
  <c r="AK22" i="15" s="1"/>
  <c r="AO22" i="15" s="1"/>
  <c r="AJ21" i="15"/>
  <c r="AK21" i="15" s="1"/>
  <c r="AO21" i="15" s="1"/>
  <c r="AJ20" i="15"/>
  <c r="AK20" i="15" s="1"/>
  <c r="AO20" i="15" s="1"/>
  <c r="DN19" i="15"/>
  <c r="DN18" i="15"/>
  <c r="AJ17" i="15"/>
  <c r="AK17" i="15" s="1"/>
  <c r="AO17" i="15" s="1"/>
  <c r="AJ16" i="15"/>
  <c r="AK16" i="15" s="1"/>
  <c r="AO16" i="15" s="1"/>
  <c r="H36" i="15"/>
  <c r="AJ15" i="15"/>
  <c r="AK15" i="15" s="1"/>
  <c r="AO15" i="15" s="1"/>
  <c r="DE36" i="15"/>
  <c r="DM36" i="15" s="1"/>
  <c r="AJ14" i="15"/>
  <c r="AK14" i="15" s="1"/>
  <c r="AO14" i="15" s="1"/>
  <c r="E36" i="15"/>
  <c r="DG36" i="15"/>
  <c r="AJ13" i="15"/>
  <c r="AK13" i="15" s="1"/>
  <c r="AO13" i="15" s="1"/>
  <c r="AI36" i="15"/>
  <c r="DM12" i="15"/>
  <c r="AJ35" i="14"/>
  <c r="AK35" i="14" s="1"/>
  <c r="AO35" i="14" s="1"/>
  <c r="AJ34" i="14"/>
  <c r="AK34" i="14" s="1"/>
  <c r="AO34" i="14" s="1"/>
  <c r="AJ33" i="14"/>
  <c r="AK33" i="14" s="1"/>
  <c r="AO33" i="14" s="1"/>
  <c r="AJ32" i="14"/>
  <c r="AK32" i="14" s="1"/>
  <c r="AO32" i="14" s="1"/>
  <c r="AJ31" i="14"/>
  <c r="AK31" i="14" s="1"/>
  <c r="AO31" i="14" s="1"/>
  <c r="H36" i="14"/>
  <c r="AJ30" i="14"/>
  <c r="AK30" i="14" s="1"/>
  <c r="AO30" i="14" s="1"/>
  <c r="AJ29" i="14"/>
  <c r="AK29" i="14" s="1"/>
  <c r="AO29" i="14" s="1"/>
  <c r="AJ28" i="14"/>
  <c r="AK28" i="14" s="1"/>
  <c r="AO28" i="14" s="1"/>
  <c r="AJ27" i="14"/>
  <c r="AK27" i="14" s="1"/>
  <c r="AO27" i="14" s="1"/>
  <c r="AJ26" i="14"/>
  <c r="AK26" i="14" s="1"/>
  <c r="AO26" i="14" s="1"/>
  <c r="AJ25" i="14"/>
  <c r="AK25" i="14" s="1"/>
  <c r="AO25" i="14" s="1"/>
  <c r="AJ24" i="14"/>
  <c r="AK24" i="14" s="1"/>
  <c r="AO24" i="14" s="1"/>
  <c r="AJ23" i="14"/>
  <c r="AK23" i="14" s="1"/>
  <c r="AO23" i="14" s="1"/>
  <c r="AJ22" i="14"/>
  <c r="AK22" i="14" s="1"/>
  <c r="AO22" i="14" s="1"/>
  <c r="AJ21" i="14"/>
  <c r="AK21" i="14" s="1"/>
  <c r="AO21" i="14" s="1"/>
  <c r="AJ20" i="14"/>
  <c r="AK20" i="14" s="1"/>
  <c r="AO20" i="14" s="1"/>
  <c r="AJ19" i="14"/>
  <c r="AK19" i="14" s="1"/>
  <c r="AO19" i="14" s="1"/>
  <c r="AJ18" i="14"/>
  <c r="AK18" i="14" s="1"/>
  <c r="AO18" i="14" s="1"/>
  <c r="AJ17" i="14"/>
  <c r="AK17" i="14" s="1"/>
  <c r="AO17" i="14" s="1"/>
  <c r="AJ16" i="14"/>
  <c r="AK16" i="14" s="1"/>
  <c r="AO16" i="14" s="1"/>
  <c r="AJ15" i="14"/>
  <c r="AK15" i="14" s="1"/>
  <c r="AO15" i="14" s="1"/>
  <c r="AJ14" i="14"/>
  <c r="AK14" i="14" s="1"/>
  <c r="AO14" i="14" s="1"/>
  <c r="E36" i="14"/>
  <c r="DG36" i="14"/>
  <c r="AI36" i="14"/>
  <c r="AJ13" i="14"/>
  <c r="AK13" i="14" s="1"/>
  <c r="AO13" i="14" s="1"/>
  <c r="DE36" i="14"/>
  <c r="DM36" i="14" s="1"/>
  <c r="H36" i="13"/>
  <c r="AJ35" i="13"/>
  <c r="AK35" i="13" s="1"/>
  <c r="AO35" i="13" s="1"/>
  <c r="AJ34" i="13"/>
  <c r="AK34" i="13" s="1"/>
  <c r="AO34" i="13" s="1"/>
  <c r="AJ33" i="13"/>
  <c r="AK33" i="13" s="1"/>
  <c r="AO33" i="13" s="1"/>
  <c r="AJ32" i="13"/>
  <c r="AK32" i="13" s="1"/>
  <c r="AO32" i="13" s="1"/>
  <c r="AJ31" i="13"/>
  <c r="AK31" i="13" s="1"/>
  <c r="AO31" i="13" s="1"/>
  <c r="AJ30" i="13"/>
  <c r="AK30" i="13" s="1"/>
  <c r="AO30" i="13" s="1"/>
  <c r="AJ29" i="13"/>
  <c r="AK29" i="13" s="1"/>
  <c r="AO29" i="13" s="1"/>
  <c r="AJ28" i="13"/>
  <c r="AK28" i="13" s="1"/>
  <c r="AO28" i="13" s="1"/>
  <c r="AJ27" i="13"/>
  <c r="AK27" i="13" s="1"/>
  <c r="AO27" i="13" s="1"/>
  <c r="AJ26" i="13"/>
  <c r="AK26" i="13" s="1"/>
  <c r="AO26" i="13" s="1"/>
  <c r="AJ25" i="13"/>
  <c r="AK25" i="13" s="1"/>
  <c r="AO25" i="13" s="1"/>
  <c r="AJ24" i="13"/>
  <c r="AK24" i="13" s="1"/>
  <c r="AO24" i="13" s="1"/>
  <c r="AJ23" i="13"/>
  <c r="AK23" i="13" s="1"/>
  <c r="AO23" i="13" s="1"/>
  <c r="AJ22" i="13"/>
  <c r="AK22" i="13" s="1"/>
  <c r="AO22" i="13" s="1"/>
  <c r="AJ21" i="13"/>
  <c r="AK21" i="13" s="1"/>
  <c r="AO21" i="13" s="1"/>
  <c r="AJ20" i="13"/>
  <c r="AK20" i="13" s="1"/>
  <c r="AO20" i="13" s="1"/>
  <c r="AJ19" i="13"/>
  <c r="AK19" i="13" s="1"/>
  <c r="AO19" i="13" s="1"/>
  <c r="AJ18" i="13"/>
  <c r="AK18" i="13" s="1"/>
  <c r="AO18" i="13" s="1"/>
  <c r="AJ17" i="13"/>
  <c r="AK17" i="13" s="1"/>
  <c r="AO17" i="13" s="1"/>
  <c r="AJ16" i="13"/>
  <c r="AK16" i="13" s="1"/>
  <c r="AO16" i="13" s="1"/>
  <c r="AJ15" i="13"/>
  <c r="AK15" i="13" s="1"/>
  <c r="AO15" i="13" s="1"/>
  <c r="DE36" i="13"/>
  <c r="DM36" i="13" s="1"/>
  <c r="AJ14" i="13"/>
  <c r="AK14" i="13" s="1"/>
  <c r="AO14" i="13" s="1"/>
  <c r="DG36" i="13"/>
  <c r="AI36" i="13"/>
  <c r="AJ13" i="13"/>
  <c r="AK13" i="13" s="1"/>
  <c r="AO13" i="13" s="1"/>
  <c r="DM12" i="13"/>
  <c r="AJ35" i="12"/>
  <c r="AK35" i="12" s="1"/>
  <c r="AO35" i="12" s="1"/>
  <c r="AJ34" i="12"/>
  <c r="AK34" i="12" s="1"/>
  <c r="AO34" i="12" s="1"/>
  <c r="AJ33" i="12"/>
  <c r="AK33" i="12" s="1"/>
  <c r="AO33" i="12" s="1"/>
  <c r="AJ32" i="12"/>
  <c r="AK32" i="12" s="1"/>
  <c r="AO32" i="12" s="1"/>
  <c r="AJ31" i="12"/>
  <c r="AK31" i="12" s="1"/>
  <c r="AO31" i="12" s="1"/>
  <c r="H36" i="12"/>
  <c r="AJ30" i="12"/>
  <c r="AK30" i="12" s="1"/>
  <c r="AO30" i="12" s="1"/>
  <c r="AJ29" i="12"/>
  <c r="AK29" i="12" s="1"/>
  <c r="AO29" i="12" s="1"/>
  <c r="AJ28" i="12"/>
  <c r="AK28" i="12" s="1"/>
  <c r="AO28" i="12" s="1"/>
  <c r="AJ27" i="12"/>
  <c r="AK27" i="12" s="1"/>
  <c r="AO27" i="12" s="1"/>
  <c r="AJ26" i="12"/>
  <c r="AK26" i="12" s="1"/>
  <c r="AO26" i="12" s="1"/>
  <c r="AJ25" i="12"/>
  <c r="AK25" i="12" s="1"/>
  <c r="AO25" i="12" s="1"/>
  <c r="AJ24" i="12"/>
  <c r="AK24" i="12" s="1"/>
  <c r="AO24" i="12" s="1"/>
  <c r="AJ23" i="12"/>
  <c r="AK23" i="12" s="1"/>
  <c r="AO23" i="12" s="1"/>
  <c r="AJ22" i="12"/>
  <c r="AK22" i="12" s="1"/>
  <c r="AO22" i="12" s="1"/>
  <c r="AJ21" i="12"/>
  <c r="AK21" i="12" s="1"/>
  <c r="AO21" i="12" s="1"/>
  <c r="AJ20" i="12"/>
  <c r="AK20" i="12" s="1"/>
  <c r="AO20" i="12" s="1"/>
  <c r="AJ19" i="12"/>
  <c r="AK19" i="12" s="1"/>
  <c r="AO19" i="12" s="1"/>
  <c r="AJ18" i="12"/>
  <c r="AK18" i="12" s="1"/>
  <c r="AO18" i="12" s="1"/>
  <c r="AJ17" i="12"/>
  <c r="AK17" i="12" s="1"/>
  <c r="AO17" i="12" s="1"/>
  <c r="AJ16" i="12"/>
  <c r="AK16" i="12" s="1"/>
  <c r="AO16" i="12" s="1"/>
  <c r="AJ15" i="12"/>
  <c r="AK15" i="12" s="1"/>
  <c r="AO15" i="12" s="1"/>
  <c r="AJ14" i="12"/>
  <c r="AK14" i="12" s="1"/>
  <c r="AO14" i="12" s="1"/>
  <c r="E36" i="12"/>
  <c r="DG36" i="12"/>
  <c r="AJ13" i="12"/>
  <c r="AK13" i="12" s="1"/>
  <c r="AO13" i="12" s="1"/>
  <c r="AI36" i="12"/>
  <c r="DE36" i="12"/>
  <c r="DM36" i="12" s="1"/>
  <c r="AJ35" i="11"/>
  <c r="AK35" i="11" s="1"/>
  <c r="AO35" i="11" s="1"/>
  <c r="H36" i="11"/>
  <c r="AJ34" i="11"/>
  <c r="AK34" i="11" s="1"/>
  <c r="AO34" i="11" s="1"/>
  <c r="AJ33" i="11"/>
  <c r="AK33" i="11" s="1"/>
  <c r="AO33" i="11" s="1"/>
  <c r="AJ32" i="11"/>
  <c r="AK32" i="11" s="1"/>
  <c r="AO32" i="11" s="1"/>
  <c r="AJ31" i="11"/>
  <c r="AK31" i="11" s="1"/>
  <c r="AO31" i="11" s="1"/>
  <c r="AJ30" i="11"/>
  <c r="AK30" i="11" s="1"/>
  <c r="AO30" i="11" s="1"/>
  <c r="AJ29" i="11"/>
  <c r="AK29" i="11" s="1"/>
  <c r="AO29" i="11" s="1"/>
  <c r="AJ28" i="11"/>
  <c r="AK28" i="11" s="1"/>
  <c r="AO28" i="11" s="1"/>
  <c r="AJ27" i="11"/>
  <c r="AK27" i="11" s="1"/>
  <c r="AO27" i="11" s="1"/>
  <c r="AJ26" i="11"/>
  <c r="AK26" i="11" s="1"/>
  <c r="AO26" i="11" s="1"/>
  <c r="AJ25" i="11"/>
  <c r="AK25" i="11" s="1"/>
  <c r="AO25" i="11" s="1"/>
  <c r="AJ24" i="11"/>
  <c r="AK24" i="11" s="1"/>
  <c r="AO24" i="11" s="1"/>
  <c r="AJ23" i="11"/>
  <c r="AK23" i="11" s="1"/>
  <c r="AO23" i="11" s="1"/>
  <c r="AJ22" i="11"/>
  <c r="AK22" i="11" s="1"/>
  <c r="AO22" i="11" s="1"/>
  <c r="AJ21" i="11"/>
  <c r="AK21" i="11" s="1"/>
  <c r="AO21" i="11" s="1"/>
  <c r="AJ20" i="11"/>
  <c r="AK20" i="11" s="1"/>
  <c r="AO20" i="11" s="1"/>
  <c r="AJ19" i="11"/>
  <c r="AK19" i="11" s="1"/>
  <c r="AO19" i="11" s="1"/>
  <c r="AJ18" i="11"/>
  <c r="AK18" i="11" s="1"/>
  <c r="AO18" i="11" s="1"/>
  <c r="AJ17" i="11"/>
  <c r="AK17" i="11" s="1"/>
  <c r="AO17" i="11" s="1"/>
  <c r="AJ16" i="11"/>
  <c r="AK16" i="11" s="1"/>
  <c r="AO16" i="11" s="1"/>
  <c r="AJ15" i="11"/>
  <c r="AK15" i="11" s="1"/>
  <c r="AO15" i="11" s="1"/>
  <c r="DE36" i="11"/>
  <c r="DM36" i="11" s="1"/>
  <c r="AJ14" i="11"/>
  <c r="AK14" i="11" s="1"/>
  <c r="AO14" i="11" s="1"/>
  <c r="E36" i="11"/>
  <c r="DG36" i="11"/>
  <c r="AI36" i="11"/>
  <c r="AJ13" i="11"/>
  <c r="AK13" i="11" s="1"/>
  <c r="AO13" i="11" s="1"/>
  <c r="DM12" i="11"/>
  <c r="AJ35" i="10"/>
  <c r="AK35" i="10" s="1"/>
  <c r="AO35" i="10" s="1"/>
  <c r="H36" i="10"/>
  <c r="AJ34" i="10"/>
  <c r="AK34" i="10" s="1"/>
  <c r="AO34" i="10" s="1"/>
  <c r="AJ33" i="10"/>
  <c r="AK33" i="10" s="1"/>
  <c r="AO33" i="10" s="1"/>
  <c r="AJ32" i="10"/>
  <c r="AK32" i="10" s="1"/>
  <c r="AO32" i="10" s="1"/>
  <c r="AJ31" i="10"/>
  <c r="AK31" i="10" s="1"/>
  <c r="AO31" i="10" s="1"/>
  <c r="AJ30" i="10"/>
  <c r="AK30" i="10" s="1"/>
  <c r="AO30" i="10" s="1"/>
  <c r="AJ29" i="10"/>
  <c r="AK29" i="10" s="1"/>
  <c r="AO29" i="10" s="1"/>
  <c r="AJ28" i="10"/>
  <c r="AK28" i="10" s="1"/>
  <c r="AO28" i="10" s="1"/>
  <c r="AJ27" i="10"/>
  <c r="AK27" i="10" s="1"/>
  <c r="AO27" i="10" s="1"/>
  <c r="AJ26" i="10"/>
  <c r="AK26" i="10" s="1"/>
  <c r="AO26" i="10" s="1"/>
  <c r="AJ25" i="10"/>
  <c r="AK25" i="10" s="1"/>
  <c r="AO25" i="10" s="1"/>
  <c r="AJ24" i="10"/>
  <c r="AK24" i="10" s="1"/>
  <c r="AO24" i="10" s="1"/>
  <c r="AJ23" i="10"/>
  <c r="AK23" i="10" s="1"/>
  <c r="AO23" i="10" s="1"/>
  <c r="AJ22" i="10"/>
  <c r="AK22" i="10" s="1"/>
  <c r="AO22" i="10" s="1"/>
  <c r="AJ21" i="10"/>
  <c r="AK21" i="10" s="1"/>
  <c r="AO21" i="10" s="1"/>
  <c r="AJ20" i="10"/>
  <c r="AK20" i="10" s="1"/>
  <c r="AO20" i="10" s="1"/>
  <c r="AJ19" i="10"/>
  <c r="AK19" i="10" s="1"/>
  <c r="AO19" i="10" s="1"/>
  <c r="AJ18" i="10"/>
  <c r="AK18" i="10" s="1"/>
  <c r="AO18" i="10" s="1"/>
  <c r="AJ17" i="10"/>
  <c r="AK17" i="10" s="1"/>
  <c r="AO17" i="10" s="1"/>
  <c r="AJ16" i="10"/>
  <c r="AK16" i="10" s="1"/>
  <c r="AO16" i="10" s="1"/>
  <c r="AJ15" i="10"/>
  <c r="AK15" i="10" s="1"/>
  <c r="AO15" i="10" s="1"/>
  <c r="AJ14" i="10"/>
  <c r="AK14" i="10" s="1"/>
  <c r="AO14" i="10" s="1"/>
  <c r="E36" i="10"/>
  <c r="DG36" i="10"/>
  <c r="AJ13" i="10"/>
  <c r="AK13" i="10" s="1"/>
  <c r="AO13" i="10" s="1"/>
  <c r="AI36" i="10"/>
  <c r="DE36" i="10"/>
  <c r="DM36" i="10" s="1"/>
  <c r="AJ35" i="9"/>
  <c r="AK35" i="9" s="1"/>
  <c r="AO35" i="9" s="1"/>
  <c r="H36" i="9"/>
  <c r="AJ34" i="9"/>
  <c r="AK34" i="9" s="1"/>
  <c r="AO34" i="9" s="1"/>
  <c r="AJ33" i="9"/>
  <c r="AK33" i="9" s="1"/>
  <c r="AO33" i="9" s="1"/>
  <c r="AJ32" i="9"/>
  <c r="AK32" i="9" s="1"/>
  <c r="AO32" i="9" s="1"/>
  <c r="AJ31" i="9"/>
  <c r="AK31" i="9" s="1"/>
  <c r="AO31" i="9" s="1"/>
  <c r="AJ30" i="9"/>
  <c r="AK30" i="9" s="1"/>
  <c r="AO30" i="9" s="1"/>
  <c r="AJ29" i="9"/>
  <c r="AK29" i="9" s="1"/>
  <c r="AO29" i="9" s="1"/>
  <c r="AJ28" i="9"/>
  <c r="AK28" i="9" s="1"/>
  <c r="AO28" i="9" s="1"/>
  <c r="AJ27" i="9"/>
  <c r="AK27" i="9" s="1"/>
  <c r="AO27" i="9" s="1"/>
  <c r="AJ26" i="9"/>
  <c r="AK26" i="9" s="1"/>
  <c r="AO26" i="9" s="1"/>
  <c r="AJ25" i="9"/>
  <c r="AK25" i="9" s="1"/>
  <c r="AO25" i="9" s="1"/>
  <c r="AJ24" i="9"/>
  <c r="AK24" i="9" s="1"/>
  <c r="AO24" i="9" s="1"/>
  <c r="AJ23" i="9"/>
  <c r="AK23" i="9" s="1"/>
  <c r="AO23" i="9" s="1"/>
  <c r="AJ22" i="9"/>
  <c r="AK22" i="9" s="1"/>
  <c r="AO22" i="9" s="1"/>
  <c r="AJ21" i="9"/>
  <c r="AK21" i="9" s="1"/>
  <c r="AO21" i="9" s="1"/>
  <c r="AJ20" i="9"/>
  <c r="AK20" i="9" s="1"/>
  <c r="AO20" i="9" s="1"/>
  <c r="AJ19" i="9"/>
  <c r="AK19" i="9" s="1"/>
  <c r="AO19" i="9" s="1"/>
  <c r="AJ18" i="9"/>
  <c r="AK18" i="9" s="1"/>
  <c r="AO18" i="9" s="1"/>
  <c r="AJ17" i="9"/>
  <c r="AK17" i="9" s="1"/>
  <c r="AO17" i="9" s="1"/>
  <c r="AJ16" i="9"/>
  <c r="AK16" i="9" s="1"/>
  <c r="AO16" i="9" s="1"/>
  <c r="AJ15" i="9"/>
  <c r="AK15" i="9" s="1"/>
  <c r="AO15" i="9" s="1"/>
  <c r="AJ14" i="9"/>
  <c r="AK14" i="9" s="1"/>
  <c r="AO14" i="9" s="1"/>
  <c r="E36" i="9"/>
  <c r="AJ13" i="9"/>
  <c r="AK13" i="9" s="1"/>
  <c r="AO13" i="9" s="1"/>
  <c r="DG36" i="9"/>
  <c r="AI36" i="9"/>
  <c r="DE36" i="9"/>
  <c r="DM36" i="9" s="1"/>
  <c r="DN35" i="8"/>
  <c r="AJ35" i="8"/>
  <c r="AK35" i="8" s="1"/>
  <c r="AO35" i="8" s="1"/>
  <c r="AJ34" i="8"/>
  <c r="AK34" i="8" s="1"/>
  <c r="AO34" i="8" s="1"/>
  <c r="AJ33" i="8"/>
  <c r="AK33" i="8" s="1"/>
  <c r="AO33" i="8" s="1"/>
  <c r="AJ32" i="8"/>
  <c r="AK32" i="8" s="1"/>
  <c r="AO32" i="8" s="1"/>
  <c r="AJ31" i="8"/>
  <c r="AK31" i="8" s="1"/>
  <c r="AO31" i="8" s="1"/>
  <c r="AJ30" i="8"/>
  <c r="AK30" i="8" s="1"/>
  <c r="AO30" i="8" s="1"/>
  <c r="AJ29" i="8"/>
  <c r="AK29" i="8" s="1"/>
  <c r="AO29" i="8" s="1"/>
  <c r="AJ28" i="8"/>
  <c r="AK28" i="8" s="1"/>
  <c r="AO28" i="8" s="1"/>
  <c r="AJ27" i="8"/>
  <c r="AK27" i="8" s="1"/>
  <c r="AO27" i="8" s="1"/>
  <c r="AJ26" i="8"/>
  <c r="AK26" i="8" s="1"/>
  <c r="AO26" i="8" s="1"/>
  <c r="AJ25" i="8"/>
  <c r="AK25" i="8" s="1"/>
  <c r="AO25" i="8" s="1"/>
  <c r="AJ24" i="8"/>
  <c r="AK24" i="8" s="1"/>
  <c r="AO24" i="8" s="1"/>
  <c r="AJ23" i="8"/>
  <c r="AK23" i="8" s="1"/>
  <c r="AO23" i="8" s="1"/>
  <c r="AJ22" i="8"/>
  <c r="AK22" i="8" s="1"/>
  <c r="AO22" i="8" s="1"/>
  <c r="AJ21" i="8"/>
  <c r="AK21" i="8" s="1"/>
  <c r="AO21" i="8" s="1"/>
  <c r="AJ20" i="8"/>
  <c r="AK20" i="8" s="1"/>
  <c r="AO20" i="8" s="1"/>
  <c r="AJ19" i="8"/>
  <c r="AK19" i="8" s="1"/>
  <c r="AO19" i="8" s="1"/>
  <c r="AJ18" i="8"/>
  <c r="AK18" i="8" s="1"/>
  <c r="AO18" i="8" s="1"/>
  <c r="AJ17" i="8"/>
  <c r="AK17" i="8" s="1"/>
  <c r="AO17" i="8" s="1"/>
  <c r="AJ16" i="8"/>
  <c r="AK16" i="8" s="1"/>
  <c r="AO16" i="8" s="1"/>
  <c r="H36" i="8"/>
  <c r="AJ15" i="8"/>
  <c r="AK15" i="8" s="1"/>
  <c r="AO15" i="8" s="1"/>
  <c r="DE36" i="8"/>
  <c r="DM36" i="8" s="1"/>
  <c r="AJ14" i="8"/>
  <c r="AK14" i="8" s="1"/>
  <c r="AO14" i="8" s="1"/>
  <c r="E36" i="8"/>
  <c r="AJ13" i="8"/>
  <c r="AK13" i="8" s="1"/>
  <c r="AO13" i="8" s="1"/>
  <c r="DG36" i="8"/>
  <c r="AI36" i="8"/>
  <c r="H36" i="7"/>
  <c r="DM12" i="8"/>
  <c r="DN35" i="7"/>
  <c r="DN34" i="7"/>
  <c r="DN33" i="7"/>
  <c r="DN32" i="7"/>
  <c r="DN31" i="7"/>
  <c r="DN30" i="7"/>
  <c r="DN29" i="7"/>
  <c r="DN28" i="7"/>
  <c r="DN27" i="7"/>
  <c r="DN26" i="7"/>
  <c r="DN25" i="7"/>
  <c r="DN24" i="7"/>
  <c r="DN23" i="7"/>
  <c r="DN22" i="7"/>
  <c r="DN21" i="7"/>
  <c r="DN20" i="7"/>
  <c r="DN19" i="7"/>
  <c r="DN18" i="7"/>
  <c r="DN17" i="7"/>
  <c r="DN16" i="7"/>
  <c r="DG36" i="7"/>
  <c r="DN15" i="7"/>
  <c r="DN14" i="7"/>
  <c r="E36" i="7"/>
  <c r="AI36" i="7"/>
  <c r="DN13" i="7"/>
  <c r="DE36" i="7"/>
  <c r="DM36" i="7" s="1"/>
  <c r="AJ35" i="6"/>
  <c r="AK35" i="6" s="1"/>
  <c r="AO35" i="6" s="1"/>
  <c r="AJ34" i="6"/>
  <c r="AK34" i="6" s="1"/>
  <c r="AO34" i="6" s="1"/>
  <c r="DN33" i="6"/>
  <c r="DN32" i="6"/>
  <c r="DN31" i="6"/>
  <c r="DN30" i="6"/>
  <c r="DN16" i="6"/>
  <c r="DN20" i="6"/>
  <c r="DN24" i="6"/>
  <c r="DN28" i="6"/>
  <c r="DN27" i="6"/>
  <c r="DN17" i="6"/>
  <c r="DN21" i="6"/>
  <c r="DN25" i="6"/>
  <c r="DN29" i="6"/>
  <c r="DE36" i="6"/>
  <c r="DM36" i="6" s="1"/>
  <c r="AJ14" i="6"/>
  <c r="AK14" i="6" s="1"/>
  <c r="AO14" i="6" s="1"/>
  <c r="AJ15" i="6"/>
  <c r="AK15" i="6" s="1"/>
  <c r="AO15" i="6" s="1"/>
  <c r="H36" i="6"/>
  <c r="E36" i="6"/>
  <c r="AJ13" i="6"/>
  <c r="AK13" i="6" s="1"/>
  <c r="AO13" i="6" s="1"/>
  <c r="AI36" i="6"/>
  <c r="DG36" i="6"/>
  <c r="DM12" i="6"/>
  <c r="AJ35" i="5"/>
  <c r="AK35" i="5" s="1"/>
  <c r="AO35" i="5" s="1"/>
  <c r="AJ34" i="5"/>
  <c r="AK34" i="5" s="1"/>
  <c r="AO34" i="5" s="1"/>
  <c r="AJ33" i="5"/>
  <c r="AK33" i="5" s="1"/>
  <c r="AO33" i="5" s="1"/>
  <c r="AJ32" i="5"/>
  <c r="AK32" i="5" s="1"/>
  <c r="AO32" i="5" s="1"/>
  <c r="AJ31" i="5"/>
  <c r="AK31" i="5" s="1"/>
  <c r="AO31" i="5" s="1"/>
  <c r="AJ30" i="5"/>
  <c r="AK30" i="5" s="1"/>
  <c r="AO30" i="5" s="1"/>
  <c r="AJ29" i="5"/>
  <c r="AK29" i="5" s="1"/>
  <c r="AO29" i="5" s="1"/>
  <c r="AJ28" i="5"/>
  <c r="AK28" i="5" s="1"/>
  <c r="AO28" i="5" s="1"/>
  <c r="AJ27" i="5"/>
  <c r="AK27" i="5" s="1"/>
  <c r="AO27" i="5" s="1"/>
  <c r="AJ26" i="5"/>
  <c r="AK26" i="5" s="1"/>
  <c r="AO26" i="5" s="1"/>
  <c r="AJ25" i="5"/>
  <c r="AK25" i="5" s="1"/>
  <c r="AO25" i="5" s="1"/>
  <c r="AJ24" i="5"/>
  <c r="AK24" i="5" s="1"/>
  <c r="AO24" i="5" s="1"/>
  <c r="AJ23" i="5"/>
  <c r="AK23" i="5" s="1"/>
  <c r="AO23" i="5" s="1"/>
  <c r="AJ22" i="5"/>
  <c r="AK22" i="5" s="1"/>
  <c r="AO22" i="5" s="1"/>
  <c r="AJ21" i="5"/>
  <c r="AK21" i="5" s="1"/>
  <c r="AO21" i="5" s="1"/>
  <c r="AJ20" i="5"/>
  <c r="AK20" i="5" s="1"/>
  <c r="AO20" i="5" s="1"/>
  <c r="AJ19" i="5"/>
  <c r="AK19" i="5" s="1"/>
  <c r="AO19" i="5" s="1"/>
  <c r="AJ18" i="5"/>
  <c r="AK18" i="5" s="1"/>
  <c r="AO18" i="5" s="1"/>
  <c r="AJ17" i="5"/>
  <c r="AK17" i="5" s="1"/>
  <c r="AO17" i="5" s="1"/>
  <c r="AJ16" i="5"/>
  <c r="AK16" i="5" s="1"/>
  <c r="AO16" i="5" s="1"/>
  <c r="E36" i="5"/>
  <c r="DE36" i="5"/>
  <c r="DM36" i="5" s="1"/>
  <c r="AJ15" i="5"/>
  <c r="AK15" i="5" s="1"/>
  <c r="AO15" i="5" s="1"/>
  <c r="AJ14" i="5"/>
  <c r="AK14" i="5" s="1"/>
  <c r="AO14" i="5" s="1"/>
  <c r="H36" i="5"/>
  <c r="AJ13" i="5"/>
  <c r="AK13" i="5" s="1"/>
  <c r="AO13" i="5" s="1"/>
  <c r="AI36" i="5"/>
  <c r="DG36" i="5"/>
  <c r="DM12" i="5"/>
  <c r="AJ35" i="4"/>
  <c r="AK35" i="4" s="1"/>
  <c r="AO35" i="4" s="1"/>
  <c r="AJ34" i="4"/>
  <c r="AK34" i="4" s="1"/>
  <c r="AO34" i="4" s="1"/>
  <c r="AJ33" i="4"/>
  <c r="AK33" i="4" s="1"/>
  <c r="AO33" i="4" s="1"/>
  <c r="AJ32" i="4"/>
  <c r="AK32" i="4" s="1"/>
  <c r="AO32" i="4" s="1"/>
  <c r="AJ31" i="4"/>
  <c r="AK31" i="4" s="1"/>
  <c r="AO31" i="4" s="1"/>
  <c r="AJ30" i="4"/>
  <c r="AK30" i="4" s="1"/>
  <c r="AO30" i="4" s="1"/>
  <c r="AJ28" i="4"/>
  <c r="AK28" i="4" s="1"/>
  <c r="AO28" i="4" s="1"/>
  <c r="AJ29" i="4"/>
  <c r="AK29" i="4" s="1"/>
  <c r="AO29" i="4" s="1"/>
  <c r="AJ27" i="4"/>
  <c r="AK27" i="4" s="1"/>
  <c r="AO27" i="4" s="1"/>
  <c r="AJ26" i="4"/>
  <c r="AK26" i="4" s="1"/>
  <c r="AO26" i="4" s="1"/>
  <c r="AJ25" i="4"/>
  <c r="AK25" i="4" s="1"/>
  <c r="AO25" i="4" s="1"/>
  <c r="AJ24" i="4"/>
  <c r="AK24" i="4" s="1"/>
  <c r="AO24" i="4" s="1"/>
  <c r="AJ23" i="4"/>
  <c r="AK23" i="4" s="1"/>
  <c r="AO23" i="4" s="1"/>
  <c r="AJ22" i="4"/>
  <c r="AK22" i="4" s="1"/>
  <c r="AO22" i="4" s="1"/>
  <c r="AJ21" i="4"/>
  <c r="AK21" i="4" s="1"/>
  <c r="AO21" i="4" s="1"/>
  <c r="AJ20" i="4"/>
  <c r="AK20" i="4" s="1"/>
  <c r="AO20" i="4" s="1"/>
  <c r="AJ19" i="4"/>
  <c r="AK19" i="4" s="1"/>
  <c r="AO19" i="4" s="1"/>
  <c r="AJ18" i="4"/>
  <c r="AK18" i="4" s="1"/>
  <c r="AO18" i="4" s="1"/>
  <c r="AJ17" i="4"/>
  <c r="AK17" i="4" s="1"/>
  <c r="AO17" i="4" s="1"/>
  <c r="AJ16" i="4"/>
  <c r="AK16" i="4" s="1"/>
  <c r="AO16" i="4" s="1"/>
  <c r="E36" i="4"/>
  <c r="AJ15" i="4"/>
  <c r="AK15" i="4" s="1"/>
  <c r="AO15" i="4" s="1"/>
  <c r="AJ14" i="4"/>
  <c r="AK14" i="4" s="1"/>
  <c r="AO14" i="4" s="1"/>
  <c r="H36" i="4"/>
  <c r="DE36" i="4"/>
  <c r="DM36" i="4" s="1"/>
  <c r="DG36" i="4"/>
  <c r="AJ13" i="4"/>
  <c r="AK13" i="4" s="1"/>
  <c r="AO13" i="4" s="1"/>
  <c r="DM12" i="4"/>
  <c r="AI36" i="4"/>
  <c r="DN35" i="3"/>
  <c r="DN34" i="3"/>
  <c r="DN33" i="3"/>
  <c r="DN32" i="3"/>
  <c r="DN31" i="3"/>
  <c r="DN30" i="3"/>
  <c r="DN29" i="3"/>
  <c r="DN28" i="3"/>
  <c r="DN27" i="3"/>
  <c r="DN26" i="3"/>
  <c r="DN25" i="3"/>
  <c r="DN24" i="3"/>
  <c r="DN23" i="3"/>
  <c r="DN22" i="3"/>
  <c r="AJ21" i="3"/>
  <c r="AK21" i="3" s="1"/>
  <c r="AO21" i="3" s="1"/>
  <c r="AJ20" i="3"/>
  <c r="AK20" i="3" s="1"/>
  <c r="AO20" i="3" s="1"/>
  <c r="AJ19" i="3"/>
  <c r="AK19" i="3" s="1"/>
  <c r="AO19" i="3" s="1"/>
  <c r="H36" i="3"/>
  <c r="AJ18" i="3"/>
  <c r="AK18" i="3" s="1"/>
  <c r="AO18" i="3" s="1"/>
  <c r="AJ17" i="3"/>
  <c r="AK17" i="3" s="1"/>
  <c r="AO17" i="3" s="1"/>
  <c r="AJ16" i="3"/>
  <c r="AK16" i="3" s="1"/>
  <c r="AO16" i="3" s="1"/>
  <c r="AJ15" i="3"/>
  <c r="AK15" i="3" s="1"/>
  <c r="AO15" i="3" s="1"/>
  <c r="AJ14" i="3"/>
  <c r="AK14" i="3" s="1"/>
  <c r="AO14" i="3" s="1"/>
  <c r="E36" i="3"/>
  <c r="AJ13" i="3"/>
  <c r="AK13" i="3" s="1"/>
  <c r="AO13" i="3" s="1"/>
  <c r="DE36" i="3"/>
  <c r="DM36" i="3" s="1"/>
  <c r="AI36" i="3"/>
  <c r="AJ35" i="2"/>
  <c r="AK35" i="2" s="1"/>
  <c r="AO35" i="2" s="1"/>
  <c r="AJ34" i="2"/>
  <c r="AK34" i="2" s="1"/>
  <c r="AO34" i="2" s="1"/>
  <c r="AJ33" i="2"/>
  <c r="AK33" i="2" s="1"/>
  <c r="AO33" i="2" s="1"/>
  <c r="AJ32" i="2"/>
  <c r="AK32" i="2" s="1"/>
  <c r="AO32" i="2" s="1"/>
  <c r="AJ31" i="2"/>
  <c r="AK31" i="2" s="1"/>
  <c r="AO31" i="2" s="1"/>
  <c r="AJ30" i="2"/>
  <c r="AK30" i="2" s="1"/>
  <c r="AO30" i="2" s="1"/>
  <c r="AJ29" i="2"/>
  <c r="AK29" i="2" s="1"/>
  <c r="AO29" i="2" s="1"/>
  <c r="AJ28" i="2"/>
  <c r="AK28" i="2" s="1"/>
  <c r="AO28" i="2" s="1"/>
  <c r="AJ27" i="2"/>
  <c r="AK27" i="2" s="1"/>
  <c r="AO27" i="2" s="1"/>
  <c r="AJ26" i="2"/>
  <c r="AK26" i="2" s="1"/>
  <c r="AO26" i="2" s="1"/>
  <c r="AJ25" i="2"/>
  <c r="AK25" i="2" s="1"/>
  <c r="AO25" i="2" s="1"/>
  <c r="AJ24" i="2"/>
  <c r="AK24" i="2" s="1"/>
  <c r="AO24" i="2" s="1"/>
  <c r="AJ23" i="2"/>
  <c r="AK23" i="2" s="1"/>
  <c r="AO23" i="2" s="1"/>
  <c r="AJ22" i="2"/>
  <c r="AK22" i="2" s="1"/>
  <c r="AO22" i="2" s="1"/>
  <c r="AJ21" i="2"/>
  <c r="AK21" i="2" s="1"/>
  <c r="AO21" i="2" s="1"/>
  <c r="AJ20" i="2"/>
  <c r="AK20" i="2" s="1"/>
  <c r="AO20" i="2" s="1"/>
  <c r="AJ19" i="2"/>
  <c r="AK19" i="2" s="1"/>
  <c r="AO19" i="2" s="1"/>
  <c r="AJ18" i="2"/>
  <c r="AK18" i="2" s="1"/>
  <c r="AO18" i="2" s="1"/>
  <c r="AJ17" i="2"/>
  <c r="AK17" i="2" s="1"/>
  <c r="AO17" i="2" s="1"/>
  <c r="AJ15" i="2"/>
  <c r="AK15" i="2" s="1"/>
  <c r="AO15" i="2" s="1"/>
  <c r="AJ16" i="2"/>
  <c r="AK16" i="2" s="1"/>
  <c r="AO16" i="2" s="1"/>
  <c r="E36" i="2"/>
  <c r="DE36" i="2"/>
  <c r="DM36" i="2" s="1"/>
  <c r="AJ14" i="2"/>
  <c r="AK14" i="2" s="1"/>
  <c r="AO14" i="2" s="1"/>
  <c r="AJ13" i="2"/>
  <c r="AK13" i="2" s="1"/>
  <c r="AO13" i="2" s="1"/>
  <c r="DM12" i="2"/>
  <c r="AI36" i="2"/>
  <c r="H36" i="30"/>
  <c r="H36" i="29"/>
  <c r="H36" i="28"/>
  <c r="H36" i="27"/>
  <c r="H36" i="26"/>
  <c r="H36" i="25"/>
  <c r="H36" i="19"/>
  <c r="H36" i="18"/>
  <c r="H36" i="16"/>
  <c r="DN13" i="31"/>
  <c r="DN14" i="31"/>
  <c r="DN15" i="31"/>
  <c r="AJ12" i="31"/>
  <c r="AJ12" i="30"/>
  <c r="DN13" i="29"/>
  <c r="DN14" i="29"/>
  <c r="DN15" i="29"/>
  <c r="DN16" i="29"/>
  <c r="DN17" i="29"/>
  <c r="DN18" i="29"/>
  <c r="DN19" i="29"/>
  <c r="DN20" i="29"/>
  <c r="DN21" i="29"/>
  <c r="DN23" i="29"/>
  <c r="DN24" i="29"/>
  <c r="DN25" i="29"/>
  <c r="DN26" i="29"/>
  <c r="DN27" i="29"/>
  <c r="DN28" i="29"/>
  <c r="DN29" i="29"/>
  <c r="DN31" i="29"/>
  <c r="DN32" i="29"/>
  <c r="AJ12" i="29"/>
  <c r="DN33" i="28"/>
  <c r="DN35" i="28"/>
  <c r="DN13" i="28"/>
  <c r="DN14" i="28"/>
  <c r="DN15" i="28"/>
  <c r="DN16" i="28"/>
  <c r="DN17" i="28"/>
  <c r="DN19" i="28"/>
  <c r="DN20" i="28"/>
  <c r="DN21" i="28"/>
  <c r="DN22" i="28"/>
  <c r="DN23" i="28"/>
  <c r="DN24" i="28"/>
  <c r="DN25" i="28"/>
  <c r="DN27" i="28"/>
  <c r="DN28" i="28"/>
  <c r="DN29" i="28"/>
  <c r="DN30" i="28"/>
  <c r="DN31" i="28"/>
  <c r="DN32" i="28"/>
  <c r="AJ12" i="28"/>
  <c r="DN12" i="28" s="1"/>
  <c r="DN34" i="27"/>
  <c r="DN13" i="27"/>
  <c r="DN15" i="27"/>
  <c r="DN16" i="27"/>
  <c r="DN18" i="27"/>
  <c r="DN19" i="27"/>
  <c r="DN22" i="27"/>
  <c r="DN23" i="27"/>
  <c r="DN24" i="27"/>
  <c r="DN27" i="27"/>
  <c r="DN28" i="27"/>
  <c r="DN30" i="27"/>
  <c r="DN32" i="27"/>
  <c r="AJ12" i="27"/>
  <c r="DN34" i="26"/>
  <c r="DN13" i="26"/>
  <c r="DN14" i="26"/>
  <c r="DN15" i="26"/>
  <c r="DN16" i="26"/>
  <c r="DN18" i="26"/>
  <c r="DN19" i="26"/>
  <c r="DN20" i="26"/>
  <c r="DN22" i="26"/>
  <c r="DN23" i="26"/>
  <c r="DN24" i="26"/>
  <c r="DN26" i="26"/>
  <c r="DN27" i="26"/>
  <c r="DN28" i="26"/>
  <c r="DN29" i="26"/>
  <c r="DN30" i="26"/>
  <c r="DN31" i="26"/>
  <c r="DN32" i="26"/>
  <c r="AJ12" i="26"/>
  <c r="DN34" i="25"/>
  <c r="DN13" i="25"/>
  <c r="DN16" i="25"/>
  <c r="DN17" i="25"/>
  <c r="DN18" i="25"/>
  <c r="DN19" i="25"/>
  <c r="DN21" i="25"/>
  <c r="DN22" i="25"/>
  <c r="DN23" i="25"/>
  <c r="DN24" i="25"/>
  <c r="DN25" i="25"/>
  <c r="DN26" i="25"/>
  <c r="DN27" i="25"/>
  <c r="DN29" i="25"/>
  <c r="DN30" i="25"/>
  <c r="DN31" i="25"/>
  <c r="DN32" i="25"/>
  <c r="AJ12" i="25"/>
  <c r="AJ12" i="24"/>
  <c r="DN13" i="23"/>
  <c r="DN15" i="23"/>
  <c r="DN19" i="23"/>
  <c r="DN20" i="23"/>
  <c r="DN22" i="23"/>
  <c r="DN23" i="23"/>
  <c r="DN24" i="23"/>
  <c r="DN25" i="23"/>
  <c r="DN27" i="23"/>
  <c r="DN28" i="23"/>
  <c r="DN30" i="23"/>
  <c r="DN31" i="23"/>
  <c r="DN32" i="23"/>
  <c r="AJ12" i="23"/>
  <c r="DN33" i="22"/>
  <c r="DN35" i="22"/>
  <c r="AJ12" i="22"/>
  <c r="DN13" i="21"/>
  <c r="DN15" i="21"/>
  <c r="DN18" i="21"/>
  <c r="DN20" i="21"/>
  <c r="DN21" i="21"/>
  <c r="DN22" i="21"/>
  <c r="DN23" i="21"/>
  <c r="DN26" i="21"/>
  <c r="DN28" i="21"/>
  <c r="DN29" i="21"/>
  <c r="AJ12" i="21"/>
  <c r="DN33" i="20"/>
  <c r="AJ12" i="20"/>
  <c r="AJ12" i="19"/>
  <c r="DN18" i="18"/>
  <c r="DN20" i="18"/>
  <c r="DN21" i="18"/>
  <c r="DN24" i="18"/>
  <c r="DN26" i="18"/>
  <c r="DN28" i="18"/>
  <c r="DN29" i="18"/>
  <c r="DN30" i="18"/>
  <c r="DN31" i="18"/>
  <c r="DN32" i="18"/>
  <c r="AJ12" i="18"/>
  <c r="DN34" i="17"/>
  <c r="DN14" i="17"/>
  <c r="DN15" i="17"/>
  <c r="DN18" i="17"/>
  <c r="DN21" i="17"/>
  <c r="DN22" i="17"/>
  <c r="DN23" i="17"/>
  <c r="DN28" i="17"/>
  <c r="DN29" i="17"/>
  <c r="DN31" i="17"/>
  <c r="AJ12" i="17"/>
  <c r="AJ12" i="16"/>
  <c r="DN12" i="16" s="1"/>
  <c r="AJ12" i="15"/>
  <c r="AJ12" i="14"/>
  <c r="DN12" i="14" s="1"/>
  <c r="AJ12" i="13"/>
  <c r="DN15" i="12"/>
  <c r="DN17" i="12"/>
  <c r="DN20" i="12"/>
  <c r="DN21" i="12"/>
  <c r="DN22" i="12"/>
  <c r="DN23" i="12"/>
  <c r="DN25" i="12"/>
  <c r="DN26" i="12"/>
  <c r="DN27" i="12"/>
  <c r="DN28" i="12"/>
  <c r="DN29" i="12"/>
  <c r="DN30" i="12"/>
  <c r="DN32" i="12"/>
  <c r="AJ12" i="12"/>
  <c r="DN12" i="12" s="1"/>
  <c r="AJ12" i="11"/>
  <c r="DN12" i="11" s="1"/>
  <c r="DN33" i="10"/>
  <c r="DN34" i="10"/>
  <c r="DN14" i="10"/>
  <c r="AJ12" i="10"/>
  <c r="DN24" i="9"/>
  <c r="DN26" i="9"/>
  <c r="DN28" i="9"/>
  <c r="AJ12" i="9"/>
  <c r="AJ12" i="8"/>
  <c r="AJ12" i="7"/>
  <c r="AJ12" i="6"/>
  <c r="DN33" i="5"/>
  <c r="AJ12" i="5"/>
  <c r="DN18" i="4"/>
  <c r="DN19" i="4"/>
  <c r="DN20" i="4"/>
  <c r="DN21" i="4"/>
  <c r="DN22" i="4"/>
  <c r="DN23" i="4"/>
  <c r="DN26" i="4"/>
  <c r="DN27" i="4"/>
  <c r="DN28" i="4"/>
  <c r="DN30" i="4"/>
  <c r="AJ12" i="4"/>
  <c r="AJ12" i="3"/>
  <c r="DN13" i="2"/>
  <c r="DN14" i="2"/>
  <c r="DN19" i="2"/>
  <c r="DN20" i="2"/>
  <c r="DN21" i="2"/>
  <c r="DN22" i="2"/>
  <c r="DN23" i="2"/>
  <c r="DN27" i="2"/>
  <c r="DN28" i="2"/>
  <c r="DN29" i="2"/>
  <c r="DN31" i="2"/>
  <c r="AJ12" i="2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12" i="1"/>
  <c r="DN17" i="27" l="1"/>
  <c r="DN25" i="27"/>
  <c r="DN18" i="23"/>
  <c r="DN26" i="23"/>
  <c r="DN17" i="23"/>
  <c r="DN34" i="23"/>
  <c r="DN16" i="20"/>
  <c r="DN14" i="19"/>
  <c r="DN23" i="18"/>
  <c r="DN22" i="18"/>
  <c r="DN27" i="17"/>
  <c r="DN26" i="17"/>
  <c r="DN13" i="17"/>
  <c r="DN30" i="17"/>
  <c r="DN20" i="17"/>
  <c r="DN19" i="17"/>
  <c r="DN31" i="21"/>
  <c r="DN30" i="21"/>
  <c r="DN17" i="21"/>
  <c r="DN24" i="21"/>
  <c r="DN14" i="21"/>
  <c r="DN24" i="16"/>
  <c r="DN20" i="15"/>
  <c r="DN27" i="9"/>
  <c r="DN23" i="9"/>
  <c r="DN15" i="9"/>
  <c r="DN15" i="4"/>
  <c r="DN17" i="4"/>
  <c r="DN25" i="4"/>
  <c r="DN27" i="18"/>
  <c r="DN19" i="18"/>
  <c r="DN16" i="23"/>
  <c r="DN15" i="25"/>
  <c r="DN30" i="29"/>
  <c r="DN22" i="29"/>
  <c r="DN14" i="27"/>
  <c r="DN12" i="30"/>
  <c r="AK16" i="27"/>
  <c r="AO16" i="27" s="1"/>
  <c r="DN16" i="4"/>
  <c r="DN32" i="4"/>
  <c r="DN34" i="21"/>
  <c r="DN26" i="2"/>
  <c r="DN18" i="2"/>
  <c r="DN31" i="4"/>
  <c r="DN13" i="4"/>
  <c r="DN30" i="9"/>
  <c r="DN27" i="21"/>
  <c r="DN19" i="21"/>
  <c r="DN29" i="23"/>
  <c r="DN21" i="23"/>
  <c r="DN28" i="25"/>
  <c r="DN20" i="25"/>
  <c r="DN17" i="26"/>
  <c r="DN31" i="27"/>
  <c r="DN34" i="28"/>
  <c r="DN21" i="15"/>
  <c r="DN21" i="26"/>
  <c r="DN24" i="4"/>
  <c r="DN14" i="25"/>
  <c r="DN12" i="2"/>
  <c r="DN25" i="2"/>
  <c r="DN17" i="2"/>
  <c r="DN34" i="4"/>
  <c r="DN13" i="10"/>
  <c r="DN25" i="17"/>
  <c r="DN17" i="17"/>
  <c r="DN12" i="26"/>
  <c r="DN25" i="26"/>
  <c r="DN21" i="27"/>
  <c r="DN26" i="28"/>
  <c r="DN18" i="28"/>
  <c r="DN31" i="10"/>
  <c r="DN14" i="20"/>
  <c r="DN12" i="4"/>
  <c r="DN25" i="18"/>
  <c r="DN14" i="23"/>
  <c r="DN34" i="2"/>
  <c r="DN24" i="2"/>
  <c r="DN15" i="2"/>
  <c r="DN35" i="10"/>
  <c r="DN32" i="17"/>
  <c r="DN24" i="17"/>
  <c r="DN16" i="17"/>
  <c r="DN12" i="21"/>
  <c r="DN25" i="21"/>
  <c r="DN34" i="22"/>
  <c r="DN29" i="27"/>
  <c r="DN12" i="29"/>
  <c r="DN13" i="15"/>
  <c r="DN16" i="18"/>
  <c r="DN13" i="22"/>
  <c r="DN32" i="2"/>
  <c r="DN16" i="12"/>
  <c r="DN32" i="21"/>
  <c r="DN16" i="21"/>
  <c r="DN35" i="30"/>
  <c r="DN34" i="30"/>
  <c r="DN33" i="30"/>
  <c r="DN32" i="30"/>
  <c r="DN31" i="30"/>
  <c r="DN30" i="30"/>
  <c r="DN29" i="30"/>
  <c r="DN27" i="30"/>
  <c r="DN26" i="30"/>
  <c r="DN25" i="30"/>
  <c r="DN24" i="30"/>
  <c r="DN23" i="30"/>
  <c r="DN22" i="30"/>
  <c r="DN21" i="30"/>
  <c r="DN20" i="30"/>
  <c r="DN19" i="30"/>
  <c r="DN18" i="30"/>
  <c r="DN17" i="30"/>
  <c r="DN16" i="30"/>
  <c r="DN15" i="30"/>
  <c r="DN14" i="30"/>
  <c r="DN13" i="30"/>
  <c r="DN35" i="29"/>
  <c r="DN34" i="29"/>
  <c r="DN33" i="29"/>
  <c r="DN35" i="27"/>
  <c r="DN33" i="27"/>
  <c r="DN26" i="27"/>
  <c r="DN20" i="27"/>
  <c r="DN35" i="26"/>
  <c r="DN33" i="26"/>
  <c r="DN35" i="25"/>
  <c r="DN33" i="25"/>
  <c r="DN35" i="24"/>
  <c r="DN34" i="24"/>
  <c r="DN33" i="24"/>
  <c r="DN32" i="24"/>
  <c r="DN31" i="24"/>
  <c r="DN30" i="24"/>
  <c r="DN29" i="24"/>
  <c r="DN28" i="24"/>
  <c r="DN27" i="24"/>
  <c r="DN26" i="24"/>
  <c r="DN25" i="24"/>
  <c r="DN24" i="24"/>
  <c r="DN23" i="24"/>
  <c r="DN22" i="24"/>
  <c r="DN21" i="24"/>
  <c r="DN20" i="24"/>
  <c r="DN19" i="24"/>
  <c r="DN18" i="24"/>
  <c r="DN17" i="24"/>
  <c r="DN16" i="24"/>
  <c r="DN15" i="24"/>
  <c r="DN14" i="24"/>
  <c r="DN13" i="24"/>
  <c r="DN35" i="23"/>
  <c r="DN33" i="23"/>
  <c r="DN32" i="22"/>
  <c r="DN31" i="22"/>
  <c r="DN30" i="22"/>
  <c r="DN29" i="22"/>
  <c r="DN28" i="22"/>
  <c r="DN27" i="22"/>
  <c r="DN26" i="22"/>
  <c r="DN25" i="22"/>
  <c r="DN24" i="22"/>
  <c r="DN23" i="22"/>
  <c r="DN22" i="22"/>
  <c r="DN21" i="22"/>
  <c r="DN20" i="22"/>
  <c r="DN19" i="22"/>
  <c r="DN18" i="22"/>
  <c r="DN17" i="22"/>
  <c r="DN16" i="22"/>
  <c r="DN15" i="22"/>
  <c r="DN14" i="22"/>
  <c r="DN35" i="21"/>
  <c r="DN33" i="21"/>
  <c r="DN35" i="20"/>
  <c r="DN34" i="20"/>
  <c r="DN32" i="20"/>
  <c r="DN31" i="20"/>
  <c r="DN30" i="20"/>
  <c r="DN29" i="20"/>
  <c r="DN28" i="20"/>
  <c r="DN27" i="20"/>
  <c r="DN26" i="20"/>
  <c r="DN25" i="20"/>
  <c r="DN24" i="20"/>
  <c r="DN23" i="20"/>
  <c r="DN22" i="20"/>
  <c r="DN21" i="20"/>
  <c r="DN20" i="20"/>
  <c r="DN19" i="20"/>
  <c r="DN18" i="20"/>
  <c r="DN17" i="20"/>
  <c r="DN15" i="20"/>
  <c r="DN13" i="20"/>
  <c r="DN35" i="19"/>
  <c r="DN34" i="19"/>
  <c r="DN33" i="19"/>
  <c r="DN32" i="19"/>
  <c r="DN31" i="19"/>
  <c r="DN30" i="19"/>
  <c r="DN29" i="19"/>
  <c r="DN28" i="19"/>
  <c r="DN27" i="19"/>
  <c r="DN26" i="19"/>
  <c r="DN25" i="19"/>
  <c r="DN24" i="19"/>
  <c r="DN23" i="19"/>
  <c r="DN22" i="19"/>
  <c r="DN21" i="19"/>
  <c r="DN20" i="19"/>
  <c r="DN19" i="19"/>
  <c r="DN18" i="19"/>
  <c r="DN17" i="19"/>
  <c r="DN16" i="19"/>
  <c r="DN15" i="19"/>
  <c r="DN13" i="19"/>
  <c r="DN35" i="18"/>
  <c r="DN34" i="18"/>
  <c r="DN33" i="18"/>
  <c r="DN17" i="18"/>
  <c r="DN15" i="18"/>
  <c r="DN14" i="18"/>
  <c r="DN13" i="18"/>
  <c r="DN35" i="17"/>
  <c r="DN33" i="17"/>
  <c r="DN35" i="16"/>
  <c r="DN34" i="16"/>
  <c r="DN33" i="16"/>
  <c r="DN32" i="16"/>
  <c r="DN31" i="16"/>
  <c r="DN30" i="16"/>
  <c r="DN29" i="16"/>
  <c r="DN28" i="16"/>
  <c r="DN27" i="16"/>
  <c r="DN26" i="16"/>
  <c r="DN25" i="16"/>
  <c r="DN23" i="16"/>
  <c r="DN22" i="16"/>
  <c r="DN21" i="16"/>
  <c r="DN20" i="16"/>
  <c r="DN19" i="16"/>
  <c r="DN18" i="16"/>
  <c r="DN17" i="16"/>
  <c r="DN16" i="16"/>
  <c r="DN15" i="16"/>
  <c r="DN14" i="16"/>
  <c r="DN13" i="16"/>
  <c r="DN35" i="15"/>
  <c r="DN34" i="15"/>
  <c r="DN33" i="15"/>
  <c r="DN32" i="15"/>
  <c r="DN31" i="15"/>
  <c r="DN30" i="15"/>
  <c r="DN29" i="15"/>
  <c r="DN28" i="15"/>
  <c r="DN27" i="15"/>
  <c r="DN26" i="15"/>
  <c r="DN25" i="15"/>
  <c r="DN24" i="15"/>
  <c r="DN23" i="15"/>
  <c r="DN22" i="15"/>
  <c r="DN17" i="15"/>
  <c r="DN16" i="15"/>
  <c r="DN15" i="15"/>
  <c r="DN14" i="15"/>
  <c r="DN35" i="14"/>
  <c r="DN34" i="14"/>
  <c r="DN33" i="14"/>
  <c r="DN32" i="14"/>
  <c r="DN31" i="14"/>
  <c r="DN30" i="14"/>
  <c r="DN29" i="14"/>
  <c r="DN28" i="14"/>
  <c r="DN27" i="14"/>
  <c r="DN26" i="14"/>
  <c r="DN25" i="14"/>
  <c r="DN24" i="14"/>
  <c r="DN23" i="14"/>
  <c r="DN22" i="14"/>
  <c r="DN21" i="14"/>
  <c r="DN20" i="14"/>
  <c r="DN19" i="14"/>
  <c r="DN18" i="14"/>
  <c r="DN17" i="14"/>
  <c r="DN16" i="14"/>
  <c r="DN15" i="14"/>
  <c r="DN14" i="14"/>
  <c r="DN13" i="14"/>
  <c r="DN35" i="13"/>
  <c r="DN34" i="13"/>
  <c r="DN33" i="13"/>
  <c r="DN32" i="13"/>
  <c r="DN31" i="13"/>
  <c r="DN30" i="13"/>
  <c r="DN29" i="13"/>
  <c r="DN28" i="13"/>
  <c r="DN27" i="13"/>
  <c r="DN26" i="13"/>
  <c r="DN25" i="13"/>
  <c r="DN24" i="13"/>
  <c r="DN23" i="13"/>
  <c r="DN22" i="13"/>
  <c r="DN21" i="13"/>
  <c r="DN20" i="13"/>
  <c r="DN19" i="13"/>
  <c r="DN18" i="13"/>
  <c r="DN17" i="13"/>
  <c r="DN16" i="13"/>
  <c r="DN15" i="13"/>
  <c r="DN14" i="13"/>
  <c r="DN13" i="13"/>
  <c r="DN35" i="12"/>
  <c r="DN34" i="12"/>
  <c r="DN33" i="12"/>
  <c r="DN31" i="12"/>
  <c r="DN24" i="12"/>
  <c r="DN19" i="12"/>
  <c r="DN18" i="12"/>
  <c r="DN14" i="12"/>
  <c r="DN13" i="12"/>
  <c r="DN35" i="11"/>
  <c r="DN34" i="11"/>
  <c r="DN33" i="11"/>
  <c r="DN32" i="11"/>
  <c r="DN31" i="11"/>
  <c r="DN29" i="11"/>
  <c r="DN30" i="11"/>
  <c r="DN28" i="11"/>
  <c r="DN27" i="11"/>
  <c r="DN26" i="11"/>
  <c r="DN25" i="11"/>
  <c r="DN24" i="11"/>
  <c r="DN23" i="11"/>
  <c r="DN22" i="11"/>
  <c r="DN21" i="11"/>
  <c r="DN20" i="11"/>
  <c r="DN19" i="11"/>
  <c r="DN18" i="11"/>
  <c r="DN17" i="11"/>
  <c r="DN16" i="11"/>
  <c r="DN15" i="11"/>
  <c r="DN14" i="11"/>
  <c r="DN13" i="11"/>
  <c r="DN32" i="10"/>
  <c r="DN30" i="10"/>
  <c r="DN29" i="10"/>
  <c r="DN28" i="10"/>
  <c r="DN27" i="10"/>
  <c r="DN26" i="10"/>
  <c r="DN25" i="10"/>
  <c r="DN24" i="10"/>
  <c r="DN23" i="10"/>
  <c r="DN22" i="10"/>
  <c r="DN21" i="10"/>
  <c r="DN20" i="10"/>
  <c r="DN19" i="10"/>
  <c r="DN18" i="10"/>
  <c r="DN17" i="10"/>
  <c r="DN16" i="10"/>
  <c r="DN15" i="10"/>
  <c r="DN35" i="9"/>
  <c r="DN34" i="9"/>
  <c r="DN33" i="9"/>
  <c r="DN32" i="9"/>
  <c r="DN31" i="9"/>
  <c r="DN29" i="9"/>
  <c r="DN25" i="9"/>
  <c r="DN22" i="9"/>
  <c r="DN21" i="9"/>
  <c r="DN20" i="9"/>
  <c r="DN19" i="9"/>
  <c r="DN18" i="9"/>
  <c r="DN17" i="9"/>
  <c r="DN16" i="9"/>
  <c r="DN14" i="9"/>
  <c r="DN13" i="9"/>
  <c r="DN34" i="8"/>
  <c r="DN33" i="8"/>
  <c r="DN32" i="8"/>
  <c r="DN31" i="8"/>
  <c r="DN30" i="8"/>
  <c r="DN29" i="8"/>
  <c r="DN28" i="8"/>
  <c r="DN27" i="8"/>
  <c r="DN26" i="8"/>
  <c r="DN25" i="8"/>
  <c r="DN24" i="8"/>
  <c r="DN23" i="8"/>
  <c r="DN22" i="8"/>
  <c r="DN21" i="8"/>
  <c r="DN20" i="8"/>
  <c r="DN19" i="8"/>
  <c r="DN18" i="8"/>
  <c r="DN17" i="8"/>
  <c r="DN16" i="8"/>
  <c r="DN15" i="8"/>
  <c r="DN14" i="8"/>
  <c r="DN13" i="8"/>
  <c r="DN12" i="8"/>
  <c r="DN35" i="6"/>
  <c r="DN34" i="6"/>
  <c r="DN13" i="6"/>
  <c r="DN15" i="6"/>
  <c r="DN14" i="6"/>
  <c r="DN35" i="5"/>
  <c r="DN34" i="5"/>
  <c r="DN32" i="5"/>
  <c r="DN31" i="5"/>
  <c r="DN30" i="5"/>
  <c r="DN29" i="5"/>
  <c r="DN28" i="5"/>
  <c r="DN27" i="5"/>
  <c r="DN26" i="5"/>
  <c r="DN25" i="5"/>
  <c r="DN24" i="5"/>
  <c r="DN23" i="5"/>
  <c r="DN22" i="5"/>
  <c r="DN21" i="5"/>
  <c r="DN20" i="5"/>
  <c r="DN19" i="5"/>
  <c r="DN18" i="5"/>
  <c r="DN17" i="5"/>
  <c r="DN16" i="5"/>
  <c r="DN15" i="5"/>
  <c r="DN14" i="5"/>
  <c r="DN13" i="5"/>
  <c r="DN35" i="4"/>
  <c r="DN33" i="4"/>
  <c r="DN29" i="4"/>
  <c r="DG36" i="1"/>
  <c r="DN14" i="4"/>
  <c r="DN21" i="3"/>
  <c r="DN20" i="3"/>
  <c r="DN19" i="3"/>
  <c r="DN18" i="3"/>
  <c r="DN17" i="3"/>
  <c r="DN16" i="3"/>
  <c r="DN14" i="3"/>
  <c r="DN15" i="3"/>
  <c r="DN13" i="3"/>
  <c r="DN35" i="2"/>
  <c r="DN33" i="2"/>
  <c r="DN30" i="2"/>
  <c r="DN16" i="2"/>
  <c r="AK12" i="31"/>
  <c r="AJ36" i="31"/>
  <c r="DN36" i="31" s="1"/>
  <c r="DN12" i="31"/>
  <c r="AK12" i="30"/>
  <c r="AJ36" i="30"/>
  <c r="DN36" i="30" s="1"/>
  <c r="AK12" i="29"/>
  <c r="AJ36" i="29"/>
  <c r="DN36" i="29" s="1"/>
  <c r="AJ36" i="28"/>
  <c r="DN36" i="28" s="1"/>
  <c r="AK12" i="28"/>
  <c r="AK12" i="27"/>
  <c r="AJ36" i="27"/>
  <c r="DN36" i="27" s="1"/>
  <c r="DN12" i="27"/>
  <c r="AK12" i="26"/>
  <c r="AJ36" i="26"/>
  <c r="DN36" i="26" s="1"/>
  <c r="AK12" i="25"/>
  <c r="AJ36" i="25"/>
  <c r="DN36" i="25" s="1"/>
  <c r="DN12" i="25"/>
  <c r="AK12" i="24"/>
  <c r="AJ36" i="24"/>
  <c r="DN36" i="24" s="1"/>
  <c r="DN12" i="24"/>
  <c r="AK12" i="23"/>
  <c r="AJ36" i="23"/>
  <c r="DN36" i="23" s="1"/>
  <c r="DN12" i="23"/>
  <c r="AK12" i="22"/>
  <c r="AJ36" i="22"/>
  <c r="DN36" i="22" s="1"/>
  <c r="DN12" i="22"/>
  <c r="AK12" i="21"/>
  <c r="AJ36" i="21"/>
  <c r="DN36" i="21" s="1"/>
  <c r="AK12" i="20"/>
  <c r="AJ36" i="20"/>
  <c r="DN36" i="20" s="1"/>
  <c r="DN12" i="20"/>
  <c r="AK12" i="19"/>
  <c r="AJ36" i="19"/>
  <c r="DN36" i="19" s="1"/>
  <c r="DN12" i="19"/>
  <c r="AJ36" i="18"/>
  <c r="DN36" i="18" s="1"/>
  <c r="AK12" i="18"/>
  <c r="DN12" i="18"/>
  <c r="AK12" i="17"/>
  <c r="AJ36" i="17"/>
  <c r="DN36" i="17" s="1"/>
  <c r="DN12" i="17"/>
  <c r="AK12" i="16"/>
  <c r="AJ36" i="16"/>
  <c r="DN36" i="16" s="1"/>
  <c r="AK12" i="15"/>
  <c r="AJ36" i="15"/>
  <c r="DN36" i="15" s="1"/>
  <c r="DN12" i="15"/>
  <c r="AJ36" i="14"/>
  <c r="DN36" i="14" s="1"/>
  <c r="AK12" i="14"/>
  <c r="AK12" i="13"/>
  <c r="AJ36" i="13"/>
  <c r="DN36" i="13" s="1"/>
  <c r="DN12" i="13"/>
  <c r="AJ36" i="12"/>
  <c r="DN36" i="12" s="1"/>
  <c r="AK12" i="12"/>
  <c r="AK12" i="11"/>
  <c r="AJ36" i="11"/>
  <c r="DN36" i="11" s="1"/>
  <c r="AK12" i="10"/>
  <c r="AJ36" i="10"/>
  <c r="DN36" i="10" s="1"/>
  <c r="DN12" i="10"/>
  <c r="AJ36" i="9"/>
  <c r="DN36" i="9" s="1"/>
  <c r="AK12" i="9"/>
  <c r="DN12" i="9"/>
  <c r="AK12" i="8"/>
  <c r="AJ36" i="8"/>
  <c r="DN36" i="8" s="1"/>
  <c r="AJ36" i="7"/>
  <c r="DN36" i="7" s="1"/>
  <c r="AK12" i="7"/>
  <c r="DN12" i="7"/>
  <c r="AK12" i="6"/>
  <c r="AJ36" i="6"/>
  <c r="DN36" i="6" s="1"/>
  <c r="DN12" i="6"/>
  <c r="AK12" i="5"/>
  <c r="AJ36" i="5"/>
  <c r="DN36" i="5" s="1"/>
  <c r="DN12" i="5"/>
  <c r="AK12" i="4"/>
  <c r="AJ36" i="4"/>
  <c r="DN36" i="4" s="1"/>
  <c r="AK12" i="3"/>
  <c r="AJ36" i="3"/>
  <c r="DN36" i="3" s="1"/>
  <c r="DN12" i="3"/>
  <c r="AK12" i="2"/>
  <c r="AJ36" i="2"/>
  <c r="DN36" i="2" s="1"/>
  <c r="E12" i="1"/>
  <c r="H12" i="1"/>
  <c r="AI12" i="1"/>
  <c r="CB12" i="1"/>
  <c r="CC12" i="1"/>
  <c r="CD12" i="1"/>
  <c r="CE12" i="1"/>
  <c r="CJ12" i="1"/>
  <c r="CK12" i="1"/>
  <c r="DE12" i="1"/>
  <c r="DM12" i="1" s="1"/>
  <c r="E13" i="1"/>
  <c r="H13" i="1"/>
  <c r="AI13" i="1"/>
  <c r="CB13" i="1"/>
  <c r="CC13" i="1"/>
  <c r="CD13" i="1"/>
  <c r="CE13" i="1"/>
  <c r="CJ13" i="1"/>
  <c r="CK13" i="1"/>
  <c r="DE13" i="1"/>
  <c r="DM13" i="1" s="1"/>
  <c r="E14" i="1"/>
  <c r="H14" i="1"/>
  <c r="AI14" i="1"/>
  <c r="CB14" i="1"/>
  <c r="CC14" i="1"/>
  <c r="CD14" i="1"/>
  <c r="CE14" i="1"/>
  <c r="CJ14" i="1"/>
  <c r="CK14" i="1"/>
  <c r="DE14" i="1"/>
  <c r="DM14" i="1" s="1"/>
  <c r="E15" i="1"/>
  <c r="H15" i="1"/>
  <c r="AI15" i="1"/>
  <c r="CB15" i="1"/>
  <c r="CC15" i="1"/>
  <c r="CD15" i="1"/>
  <c r="CE15" i="1"/>
  <c r="CJ15" i="1"/>
  <c r="CK15" i="1"/>
  <c r="DE15" i="1"/>
  <c r="DM15" i="1" s="1"/>
  <c r="E16" i="1"/>
  <c r="H16" i="1"/>
  <c r="AI16" i="1"/>
  <c r="CB16" i="1"/>
  <c r="CC16" i="1"/>
  <c r="CD16" i="1"/>
  <c r="CE16" i="1"/>
  <c r="CJ16" i="1"/>
  <c r="CK16" i="1"/>
  <c r="DE16" i="1"/>
  <c r="DM16" i="1" s="1"/>
  <c r="E17" i="1"/>
  <c r="H17" i="1"/>
  <c r="AI17" i="1"/>
  <c r="CB17" i="1"/>
  <c r="CC17" i="1"/>
  <c r="CD17" i="1"/>
  <c r="CE17" i="1"/>
  <c r="CJ17" i="1"/>
  <c r="CK17" i="1"/>
  <c r="DE17" i="1"/>
  <c r="DM17" i="1" s="1"/>
  <c r="E18" i="1"/>
  <c r="H18" i="1"/>
  <c r="AI18" i="1"/>
  <c r="CB18" i="1"/>
  <c r="CC18" i="1"/>
  <c r="CD18" i="1"/>
  <c r="CE18" i="1"/>
  <c r="CJ18" i="1"/>
  <c r="CK18" i="1"/>
  <c r="DE18" i="1"/>
  <c r="DM18" i="1" s="1"/>
  <c r="E19" i="1"/>
  <c r="H19" i="1"/>
  <c r="AI19" i="1"/>
  <c r="CB19" i="1"/>
  <c r="CC19" i="1"/>
  <c r="CD19" i="1"/>
  <c r="CE19" i="1"/>
  <c r="CJ19" i="1"/>
  <c r="CK19" i="1"/>
  <c r="DE19" i="1"/>
  <c r="DM19" i="1" s="1"/>
  <c r="E20" i="1"/>
  <c r="H20" i="1"/>
  <c r="AI20" i="1"/>
  <c r="CB20" i="1"/>
  <c r="CC20" i="1"/>
  <c r="CD20" i="1"/>
  <c r="CE20" i="1"/>
  <c r="CJ20" i="1"/>
  <c r="CK20" i="1"/>
  <c r="DE20" i="1"/>
  <c r="DM20" i="1" s="1"/>
  <c r="E21" i="1"/>
  <c r="H21" i="1"/>
  <c r="AI21" i="1"/>
  <c r="CB21" i="1"/>
  <c r="CC21" i="1"/>
  <c r="CD21" i="1"/>
  <c r="CE21" i="1"/>
  <c r="CJ21" i="1"/>
  <c r="CK21" i="1"/>
  <c r="DE21" i="1"/>
  <c r="DM21" i="1" s="1"/>
  <c r="E22" i="1"/>
  <c r="H22" i="1"/>
  <c r="AI22" i="1"/>
  <c r="CB22" i="1"/>
  <c r="CC22" i="1"/>
  <c r="CD22" i="1"/>
  <c r="CE22" i="1"/>
  <c r="CJ22" i="1"/>
  <c r="CK22" i="1"/>
  <c r="DE22" i="1"/>
  <c r="DM22" i="1" s="1"/>
  <c r="E23" i="1"/>
  <c r="H23" i="1"/>
  <c r="AI23" i="1"/>
  <c r="CB23" i="1"/>
  <c r="CC23" i="1"/>
  <c r="CD23" i="1"/>
  <c r="CE23" i="1"/>
  <c r="CJ23" i="1"/>
  <c r="CK23" i="1"/>
  <c r="DE23" i="1"/>
  <c r="DM23" i="1" s="1"/>
  <c r="E24" i="1"/>
  <c r="H24" i="1"/>
  <c r="AI24" i="1"/>
  <c r="CB24" i="1"/>
  <c r="CC24" i="1"/>
  <c r="CD24" i="1"/>
  <c r="CE24" i="1"/>
  <c r="CJ24" i="1"/>
  <c r="CK24" i="1"/>
  <c r="DE24" i="1"/>
  <c r="DM24" i="1" s="1"/>
  <c r="E25" i="1"/>
  <c r="H25" i="1"/>
  <c r="AI25" i="1"/>
  <c r="CB25" i="1"/>
  <c r="CC25" i="1"/>
  <c r="CD25" i="1"/>
  <c r="CE25" i="1"/>
  <c r="CJ25" i="1"/>
  <c r="CK25" i="1"/>
  <c r="DE25" i="1"/>
  <c r="DM25" i="1" s="1"/>
  <c r="E26" i="1"/>
  <c r="H26" i="1"/>
  <c r="AI26" i="1"/>
  <c r="CB26" i="1"/>
  <c r="CC26" i="1"/>
  <c r="CD26" i="1"/>
  <c r="CE26" i="1"/>
  <c r="CJ26" i="1"/>
  <c r="CK26" i="1"/>
  <c r="DE26" i="1"/>
  <c r="DM26" i="1" s="1"/>
  <c r="E27" i="1"/>
  <c r="H27" i="1"/>
  <c r="AI27" i="1"/>
  <c r="CB27" i="1"/>
  <c r="CC27" i="1"/>
  <c r="CD27" i="1"/>
  <c r="CE27" i="1"/>
  <c r="CJ27" i="1"/>
  <c r="CK27" i="1"/>
  <c r="DE27" i="1"/>
  <c r="DM27" i="1" s="1"/>
  <c r="E28" i="1"/>
  <c r="H28" i="1"/>
  <c r="AI28" i="1"/>
  <c r="CB28" i="1"/>
  <c r="CC28" i="1"/>
  <c r="CD28" i="1"/>
  <c r="CE28" i="1"/>
  <c r="CJ28" i="1"/>
  <c r="CK28" i="1"/>
  <c r="DE28" i="1"/>
  <c r="DM28" i="1" s="1"/>
  <c r="E29" i="1"/>
  <c r="H29" i="1"/>
  <c r="AI29" i="1"/>
  <c r="CB29" i="1"/>
  <c r="CC29" i="1"/>
  <c r="CD29" i="1"/>
  <c r="CE29" i="1"/>
  <c r="CJ29" i="1"/>
  <c r="CK29" i="1"/>
  <c r="DE29" i="1"/>
  <c r="DM29" i="1" s="1"/>
  <c r="E30" i="1"/>
  <c r="H30" i="1"/>
  <c r="AI30" i="1"/>
  <c r="CB30" i="1"/>
  <c r="CC30" i="1"/>
  <c r="CD30" i="1"/>
  <c r="CE30" i="1"/>
  <c r="CJ30" i="1"/>
  <c r="CK30" i="1"/>
  <c r="DE30" i="1"/>
  <c r="DM30" i="1" s="1"/>
  <c r="E31" i="1"/>
  <c r="H31" i="1"/>
  <c r="AI31" i="1"/>
  <c r="CB31" i="1"/>
  <c r="CC31" i="1"/>
  <c r="CD31" i="1"/>
  <c r="CE31" i="1"/>
  <c r="CJ31" i="1"/>
  <c r="CK31" i="1"/>
  <c r="DE31" i="1"/>
  <c r="DM31" i="1" s="1"/>
  <c r="E32" i="1"/>
  <c r="H32" i="1"/>
  <c r="AI32" i="1"/>
  <c r="CB32" i="1"/>
  <c r="CC32" i="1"/>
  <c r="CD32" i="1"/>
  <c r="CE32" i="1"/>
  <c r="CJ32" i="1"/>
  <c r="CK32" i="1"/>
  <c r="DE32" i="1"/>
  <c r="DM32" i="1" s="1"/>
  <c r="DU32" i="1"/>
  <c r="E33" i="1"/>
  <c r="H33" i="1"/>
  <c r="AI33" i="1"/>
  <c r="CB33" i="1"/>
  <c r="CC33" i="1"/>
  <c r="CD33" i="1"/>
  <c r="CE33" i="1"/>
  <c r="CJ33" i="1"/>
  <c r="CK33" i="1"/>
  <c r="DE33" i="1"/>
  <c r="DM33" i="1" s="1"/>
  <c r="E34" i="1"/>
  <c r="H34" i="1"/>
  <c r="AI34" i="1"/>
  <c r="CB34" i="1"/>
  <c r="CC34" i="1"/>
  <c r="CD34" i="1"/>
  <c r="CE34" i="1"/>
  <c r="CJ34" i="1"/>
  <c r="CK34" i="1"/>
  <c r="DE34" i="1"/>
  <c r="DM34" i="1" s="1"/>
  <c r="E35" i="1"/>
  <c r="H35" i="1"/>
  <c r="AI35" i="1"/>
  <c r="CB35" i="1"/>
  <c r="CC35" i="1"/>
  <c r="CD35" i="1"/>
  <c r="CE35" i="1"/>
  <c r="CJ35" i="1"/>
  <c r="CK35" i="1"/>
  <c r="DE35" i="1"/>
  <c r="DM35" i="1" s="1"/>
  <c r="D36" i="1"/>
  <c r="F36" i="1"/>
  <c r="G36" i="1"/>
  <c r="I36" i="1"/>
  <c r="Y36" i="1"/>
  <c r="AD36" i="1"/>
  <c r="AP36" i="1"/>
  <c r="DB36" i="1"/>
  <c r="AJ35" i="1" l="1"/>
  <c r="AK35" i="1" s="1"/>
  <c r="AO35" i="1" s="1"/>
  <c r="AJ34" i="1"/>
  <c r="AK34" i="1" s="1"/>
  <c r="AO34" i="1" s="1"/>
  <c r="AJ33" i="1"/>
  <c r="AK33" i="1" s="1"/>
  <c r="AO33" i="1" s="1"/>
  <c r="AJ32" i="1"/>
  <c r="AK32" i="1" s="1"/>
  <c r="AO32" i="1" s="1"/>
  <c r="AJ31" i="1"/>
  <c r="DN31" i="1" s="1"/>
  <c r="AJ30" i="1"/>
  <c r="AK30" i="1" s="1"/>
  <c r="AO30" i="1" s="1"/>
  <c r="AJ29" i="1"/>
  <c r="AK29" i="1" s="1"/>
  <c r="AO29" i="1" s="1"/>
  <c r="AJ28" i="1"/>
  <c r="AK28" i="1" s="1"/>
  <c r="AO28" i="1" s="1"/>
  <c r="AJ27" i="1"/>
  <c r="DN27" i="1" s="1"/>
  <c r="AJ26" i="1"/>
  <c r="AK26" i="1" s="1"/>
  <c r="AO26" i="1" s="1"/>
  <c r="AJ25" i="1"/>
  <c r="AK25" i="1" s="1"/>
  <c r="AO25" i="1" s="1"/>
  <c r="AJ24" i="1"/>
  <c r="AK24" i="1" s="1"/>
  <c r="AO24" i="1" s="1"/>
  <c r="AJ23" i="1"/>
  <c r="AK23" i="1" s="1"/>
  <c r="AO23" i="1" s="1"/>
  <c r="AJ22" i="1"/>
  <c r="AK22" i="1" s="1"/>
  <c r="AO22" i="1" s="1"/>
  <c r="AJ21" i="1"/>
  <c r="AK21" i="1" s="1"/>
  <c r="AO21" i="1" s="1"/>
  <c r="AJ20" i="1"/>
  <c r="AK20" i="1" s="1"/>
  <c r="AO20" i="1" s="1"/>
  <c r="AJ19" i="1"/>
  <c r="AK19" i="1" s="1"/>
  <c r="AO19" i="1" s="1"/>
  <c r="AJ18" i="1"/>
  <c r="AK18" i="1" s="1"/>
  <c r="AO18" i="1" s="1"/>
  <c r="AJ17" i="1"/>
  <c r="AK17" i="1" s="1"/>
  <c r="AO17" i="1" s="1"/>
  <c r="AJ16" i="1"/>
  <c r="AK16" i="1" s="1"/>
  <c r="AO16" i="1" s="1"/>
  <c r="AJ15" i="1"/>
  <c r="AK15" i="1" s="1"/>
  <c r="AO15" i="1" s="1"/>
  <c r="AJ14" i="1"/>
  <c r="AK14" i="1" s="1"/>
  <c r="AO14" i="1" s="1"/>
  <c r="AJ13" i="1"/>
  <c r="AK13" i="1" s="1"/>
  <c r="AO13" i="1" s="1"/>
  <c r="AJ12" i="1"/>
  <c r="AK12" i="1" s="1"/>
  <c r="AO12" i="31"/>
  <c r="AK36" i="31"/>
  <c r="AO12" i="30"/>
  <c r="AK36" i="30"/>
  <c r="AO12" i="29"/>
  <c r="AK36" i="29"/>
  <c r="AO12" i="28"/>
  <c r="AK36" i="28"/>
  <c r="AO12" i="27"/>
  <c r="AK36" i="27"/>
  <c r="AO12" i="26"/>
  <c r="AK36" i="26"/>
  <c r="AO12" i="25"/>
  <c r="AK36" i="25"/>
  <c r="AO12" i="24"/>
  <c r="AK36" i="24"/>
  <c r="AO12" i="23"/>
  <c r="AK36" i="23"/>
  <c r="AO12" i="22"/>
  <c r="AK36" i="22"/>
  <c r="AO12" i="21"/>
  <c r="AK36" i="21"/>
  <c r="AO12" i="20"/>
  <c r="AK36" i="20"/>
  <c r="AO12" i="19"/>
  <c r="AK36" i="19"/>
  <c r="AO12" i="18"/>
  <c r="AK36" i="18"/>
  <c r="AO12" i="17"/>
  <c r="AK36" i="17"/>
  <c r="AO12" i="16"/>
  <c r="AK36" i="16"/>
  <c r="AO12" i="15"/>
  <c r="AK36" i="15"/>
  <c r="AO12" i="14"/>
  <c r="AK36" i="14"/>
  <c r="AO12" i="13"/>
  <c r="AK36" i="13"/>
  <c r="AO12" i="12"/>
  <c r="AK36" i="12"/>
  <c r="AO12" i="11"/>
  <c r="AK36" i="11"/>
  <c r="AO12" i="10"/>
  <c r="AK36" i="10"/>
  <c r="AO12" i="9"/>
  <c r="AK36" i="9"/>
  <c r="AO12" i="8"/>
  <c r="AK36" i="8"/>
  <c r="AO12" i="7"/>
  <c r="AK36" i="7"/>
  <c r="AO12" i="6"/>
  <c r="AK36" i="6"/>
  <c r="AO12" i="5"/>
  <c r="AK36" i="5"/>
  <c r="AO12" i="4"/>
  <c r="AK36" i="4"/>
  <c r="AO12" i="3"/>
  <c r="AK36" i="3"/>
  <c r="AO12" i="2"/>
  <c r="AK36" i="2"/>
  <c r="E36" i="1"/>
  <c r="AI36" i="1"/>
  <c r="H36" i="1"/>
  <c r="DE36" i="1"/>
  <c r="DM36" i="1" s="1"/>
  <c r="AK31" i="1" l="1"/>
  <c r="AO31" i="1" s="1"/>
  <c r="DN35" i="1"/>
  <c r="DN34" i="1"/>
  <c r="DN33" i="1"/>
  <c r="DN32" i="1"/>
  <c r="DN30" i="1"/>
  <c r="DN29" i="1"/>
  <c r="DN28" i="1"/>
  <c r="AK27" i="1"/>
  <c r="AO27" i="1" s="1"/>
  <c r="DN26" i="1"/>
  <c r="DN25" i="1"/>
  <c r="DN24" i="1"/>
  <c r="DN23" i="1"/>
  <c r="DN22" i="1"/>
  <c r="DN21" i="1"/>
  <c r="DN20" i="1"/>
  <c r="DN19" i="1"/>
  <c r="DN18" i="1"/>
  <c r="DN17" i="1"/>
  <c r="DN16" i="1"/>
  <c r="DN15" i="1"/>
  <c r="DN14" i="1"/>
  <c r="AK36" i="1"/>
  <c r="DN13" i="1"/>
  <c r="AJ36" i="1"/>
  <c r="DN36" i="1" s="1"/>
  <c r="DN12" i="1"/>
  <c r="AO12" i="1"/>
</calcChain>
</file>

<file path=xl/sharedStrings.xml><?xml version="1.0" encoding="utf-8"?>
<sst xmlns="http://schemas.openxmlformats.org/spreadsheetml/2006/main" count="12590" uniqueCount="304">
  <si>
    <t>NOTABLE REMARKS FOR THE DAY :</t>
  </si>
  <si>
    <t>10pm - 6am</t>
  </si>
  <si>
    <t>2pm - 10pm</t>
  </si>
  <si>
    <t>6am - 2pm</t>
  </si>
  <si>
    <t>ENGINEER / OPERATOR ON DUTY</t>
  </si>
  <si>
    <t>Liter/sec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</si>
  <si>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</si>
  <si>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MLD</t>
  </si>
  <si>
    <t>Manual Operation</t>
  </si>
  <si>
    <t>FLOW</t>
  </si>
  <si>
    <t>psi</t>
  </si>
  <si>
    <t>m of H2O</t>
  </si>
  <si>
    <t>Convert Pressure (Enter Unit and Value)</t>
  </si>
  <si>
    <t>kPA</t>
  </si>
  <si>
    <t>atm</t>
  </si>
  <si>
    <t>bar</t>
  </si>
  <si>
    <t>Atmospheric Pressure</t>
  </si>
  <si>
    <t>PRESSURE</t>
  </si>
  <si>
    <t>UNITS</t>
  </si>
  <si>
    <t>EM</t>
  </si>
  <si>
    <t>Equipment Maintenance</t>
  </si>
  <si>
    <t>WI</t>
  </si>
  <si>
    <t>Water Interruption</t>
  </si>
  <si>
    <t>PI</t>
  </si>
  <si>
    <t>Power Interruption</t>
  </si>
  <si>
    <t>E</t>
  </si>
  <si>
    <t>Error - General</t>
  </si>
  <si>
    <t>SE</t>
  </si>
  <si>
    <t>Shutdown Error</t>
  </si>
  <si>
    <t>SU</t>
  </si>
  <si>
    <t>Start Up Error</t>
  </si>
  <si>
    <t>SS</t>
  </si>
  <si>
    <t>Scheduled Shutdown</t>
  </si>
  <si>
    <t>MO</t>
  </si>
  <si>
    <t>AP</t>
  </si>
  <si>
    <t>Automatic - Pressure Setting</t>
  </si>
  <si>
    <t>0.3-1.5</t>
  </si>
  <si>
    <t>Enter Last Reading</t>
  </si>
  <si>
    <t>0%-100%</t>
  </si>
  <si>
    <t>N/A</t>
  </si>
  <si>
    <t>&gt;0 to &lt;1185</t>
  </si>
  <si>
    <t>2.0m-13.8m</t>
  </si>
  <si>
    <t>Discharge 1400mm Line  (MLD)</t>
  </si>
  <si>
    <t>Discharge 700mm Line 2 (MLD)</t>
  </si>
  <si>
    <t>m3/hr</t>
  </si>
  <si>
    <t>(m)</t>
  </si>
  <si>
    <t>(psi)</t>
  </si>
  <si>
    <t>AI</t>
  </si>
  <si>
    <t>Automatic - i2O</t>
  </si>
  <si>
    <t>Hourly KWHr per Production
KWHr/ML</t>
  </si>
  <si>
    <t>Total Hourly Energry Consumption (KWHr)</t>
  </si>
  <si>
    <t>Hourly Power Consumption</t>
  </si>
  <si>
    <t>Hourly Energy Consumption (KWHr)</t>
  </si>
  <si>
    <t>Power Consumption MCC2 Reading</t>
  </si>
  <si>
    <t>Power Consumption MCC1 rdg (KWHr)</t>
  </si>
  <si>
    <t>Power Consumption ATS rdg (KWHr)</t>
  </si>
  <si>
    <t>Power Consumption MTS rdg (KWHr)</t>
  </si>
  <si>
    <t>Power Consumption Meralco rdg</t>
  </si>
  <si>
    <t>Discharge MOV</t>
  </si>
  <si>
    <t>Deepwell MOV</t>
  </si>
  <si>
    <t>Surface Water MOV</t>
  </si>
  <si>
    <t>RIV B</t>
  </si>
  <si>
    <t>RIV A</t>
  </si>
  <si>
    <t>MOV CELL #2</t>
  </si>
  <si>
    <t>MOV CELL #1</t>
  </si>
  <si>
    <t>MOV OLD RSV.</t>
  </si>
  <si>
    <t>Reservoir Inlet XCVI</t>
  </si>
  <si>
    <t>MOV8 SP8</t>
  </si>
  <si>
    <t>MOV7 SP7</t>
  </si>
  <si>
    <t>MOV6 SP6</t>
  </si>
  <si>
    <t>MOV5 SP5</t>
  </si>
  <si>
    <t>MOV4 SP4</t>
  </si>
  <si>
    <t>MOV3 SP3</t>
  </si>
  <si>
    <t>MOV2 SP2</t>
  </si>
  <si>
    <t>MOV1 SP1</t>
  </si>
  <si>
    <t>MOV8 BP8</t>
  </si>
  <si>
    <t>MOV7 BP7</t>
  </si>
  <si>
    <t>MOV6 BP6</t>
  </si>
  <si>
    <t>MOV5 BP5</t>
  </si>
  <si>
    <t>MOV4 BP4</t>
  </si>
  <si>
    <t>MOV3 BP3</t>
  </si>
  <si>
    <t>MOV2 BP2</t>
  </si>
  <si>
    <t>MOV1 BP1</t>
  </si>
  <si>
    <t>SP8</t>
  </si>
  <si>
    <t>SP7</t>
  </si>
  <si>
    <t>SP6</t>
  </si>
  <si>
    <t>SP5</t>
  </si>
  <si>
    <t>SP4</t>
  </si>
  <si>
    <t>SP3</t>
  </si>
  <si>
    <t>SP2</t>
  </si>
  <si>
    <t>SP1</t>
  </si>
  <si>
    <t>SP</t>
  </si>
  <si>
    <t>BP8</t>
  </si>
  <si>
    <t>BP7</t>
  </si>
  <si>
    <t>BP6</t>
  </si>
  <si>
    <t>BP5</t>
  </si>
  <si>
    <t>BP4</t>
  </si>
  <si>
    <t>BP3</t>
  </si>
  <si>
    <t>BP2</t>
  </si>
  <si>
    <t>BP1</t>
  </si>
  <si>
    <t>Cell #4 (m)</t>
  </si>
  <si>
    <t>Cell #3 (m)</t>
  </si>
  <si>
    <t>Old Reservoir (m)</t>
  </si>
  <si>
    <t>Chamber 2</t>
  </si>
  <si>
    <t>Chamber 1</t>
  </si>
  <si>
    <t>ML</t>
  </si>
  <si>
    <t>m3</t>
  </si>
  <si>
    <t>Max</t>
  </si>
  <si>
    <t>Actual</t>
  </si>
  <si>
    <t>Target</t>
  </si>
  <si>
    <t>Min</t>
  </si>
  <si>
    <t>Gauge Reading (psi)</t>
  </si>
  <si>
    <t xml:space="preserve">(m)  </t>
  </si>
  <si>
    <t xml:space="preserve">(m) </t>
  </si>
  <si>
    <t>To</t>
  </si>
  <si>
    <t>From</t>
  </si>
  <si>
    <t>CENTRAL B BOOSTER OPERATION OPERATORS</t>
  </si>
  <si>
    <t>Code</t>
  </si>
  <si>
    <t>Details</t>
  </si>
  <si>
    <t>Hourly Remarks</t>
  </si>
  <si>
    <t>Chlorine Residual (mg/l)</t>
  </si>
  <si>
    <t>Max KwHr/ML</t>
  </si>
  <si>
    <t>Max KwHr</t>
  </si>
  <si>
    <t>Totalizer KWHR</t>
  </si>
  <si>
    <t>MULTIPLIER (700)</t>
  </si>
  <si>
    <t>VALVE SETTING</t>
  </si>
  <si>
    <t>Motor Speed (%)</t>
  </si>
  <si>
    <t>Motor Speed  (RPM)</t>
  </si>
  <si>
    <t>No of units in operation</t>
  </si>
  <si>
    <t>Reservoir Level</t>
  </si>
  <si>
    <t>Total Hourly Production</t>
  </si>
  <si>
    <t>Hourly Production 1400mm</t>
  </si>
  <si>
    <t>Hourly Production 700mm2</t>
  </si>
  <si>
    <t xml:space="preserve">Hourly Production </t>
  </si>
  <si>
    <t>Hourly Production</t>
  </si>
  <si>
    <t>Totalizer 1400mm</t>
  </si>
  <si>
    <t>Totalizer 700mm2</t>
  </si>
  <si>
    <t>Totalizer 700mm1</t>
  </si>
  <si>
    <t>Totalizer</t>
  </si>
  <si>
    <t>refilling via 800mm</t>
  </si>
  <si>
    <t>refilling 900mm</t>
  </si>
  <si>
    <t>Discharge Flow</t>
  </si>
  <si>
    <t>Suction Flow</t>
  </si>
  <si>
    <t>Plant Status</t>
  </si>
  <si>
    <t>Pressure Requirement</t>
  </si>
  <si>
    <t>Discharge</t>
  </si>
  <si>
    <t>Suction</t>
  </si>
  <si>
    <t>Time</t>
  </si>
  <si>
    <t>DATE</t>
  </si>
  <si>
    <t>VILLAMOR PUMP STATION AND RESERVOIR</t>
  </si>
  <si>
    <t xml:space="preserve">LOCATION: </t>
  </si>
  <si>
    <t>WATER NETWORK</t>
  </si>
  <si>
    <t>BDOM DAILY OPERATION REPORT</t>
  </si>
  <si>
    <t>Additional 3 psi to target discharge pressure from 12:01 am to 5:01 AM as per request of Engr.Frances Morla (SPM-South), due to shifting of WSR and Posadas Influence area.</t>
  </si>
  <si>
    <t>Target Discharge Pressure set to 83psi @ 12:01 AM as per request of Engr.FRANCES MORLA (SPM-South)</t>
  </si>
  <si>
    <t>TARGET DISCHARGE PRESSURE SET TO  83 PSI @ 12:01 AM TO 3:01 AM AS PER SCHEDULE</t>
  </si>
  <si>
    <t>DEF</t>
  </si>
  <si>
    <t>3B</t>
  </si>
  <si>
    <t>XCV4- INCREASE OPENING  @ 12:01 AM (15%)</t>
  </si>
  <si>
    <t>TARGET DISCHARGE PRESSURE SET TO  83 PSI @ 3:01 AM TO 5:01 AM AS PER SCHEDULE</t>
  </si>
  <si>
    <t>XCV4 - CLOSED @ 4:05 AM WATER ELEVATION (9.5 M)</t>
  </si>
  <si>
    <t>TARGET DISCHARGE PRESSURE SET TO  83 PSI @ 5:01 AM TO 6:01 AM AS PER SCHEDULE</t>
  </si>
  <si>
    <t>TARGET DISCHARGE PRESSURE SET TO  83 PSI @ 6:01 AM TO 12:01 PM AS PER SCHEDULE</t>
  </si>
  <si>
    <t>SP1 - STARTED @ 6:00 AM TO MEET 83 PSI TARGET DISCHARGE PRESSURE</t>
  </si>
  <si>
    <t>3B+1S</t>
  </si>
  <si>
    <t>MR. P. ANTONIO AND TEAM OF PRIMARY MAINTENANCE ARRIVE @ 9:45 AM FOR CHECKING THE LEAK @ CHAMBER.</t>
  </si>
  <si>
    <t>3b+1s</t>
  </si>
  <si>
    <t>PAUL LABIAN / GEORGE HERNANDEZ</t>
  </si>
  <si>
    <t>TARGET DISCHARGE PRESSURE SET TO  81 PSI @ 12:01 PM TO 5:01 PM AS PER SCHEDULE</t>
  </si>
  <si>
    <t>TARGET DISCHARGE PRESSURE SET TO  78 PSI @ 5:01 PM TO 7:01 PM AS PER SCHEDULE</t>
  </si>
  <si>
    <t>TARGET DISCHARGE PRESSURE SET TO  76 PSI @ 7:01 PM TO 8:01 PM AS PER SCHEDULE</t>
  </si>
  <si>
    <t>TARGET DISCHARGE PRESSURE SET TO  83 PSI @ 8:01 PM TO 10:01 PM AS PER SCHEDULE</t>
  </si>
  <si>
    <t>SP1- STOPPED @ 7:10 PM DUE TO PARAMETER CAPACITY OF 2.0 ELEVATION LEVEL.</t>
  </si>
  <si>
    <t>PAUL LABIAN/ DYAN ELVIN CAPIÑA</t>
  </si>
  <si>
    <t>REY PROVIDENCIA / GEORGE HERNANDEZ</t>
  </si>
  <si>
    <t>TARGET DISCHARGE PRESSURE SET TO 83PSI @ 10:01 PM TO 12:01 AM AS PER SCHEDULE</t>
  </si>
  <si>
    <t>XCV2 -OPENED @ 10:01 PM (20%)</t>
  </si>
  <si>
    <t>MR. RODRIGO BUCAOTO JR. OF CNRW-LDM-PRIMARY-CLD ARRIVE @ 12:40 AM TO CONDUCT SOUNDING OF AREA AROUND RESERVOIR.</t>
  </si>
  <si>
    <t>XCV4 - CLOSED @ 5:00 AM WATER ELEVATION (9.5 M)</t>
  </si>
  <si>
    <t>G. HERNANDEZ/ P. LABIAN / D. E. CAPIÑA</t>
  </si>
  <si>
    <t xml:space="preserve">MR. NOEL NERPIO OF SOUTH MAINTENANCE AND TEAM ARRIVE @ 8:15 AM TO CONDUCT MONTLY PREVENTIVE MAINTENANCE </t>
  </si>
  <si>
    <t>SP2 - STARTED @ 8:00 AM TO MEET 83 PSI TARGET DISCHARGE PRESSURE</t>
  </si>
  <si>
    <t>Additional 3 psi to target discharge pressure from 12:01 PM to 5:01 PM ( SEPT. 2, 2018) as per request of Engr. Frances Morla (SPM-South), due to shifting of WSR and Posadas Influence area.</t>
  </si>
  <si>
    <t xml:space="preserve">REY PROVIDENCIA / PAUL LABIAN </t>
  </si>
  <si>
    <t>SP1 - STOPPED @ 9:30 PM DUE TO CRITICAL PARAMETER CAPACITY OF 2.0 ELEVATION LEVEL</t>
  </si>
  <si>
    <t>XCV4 - CLOSED @ 4:00 AM WATER ELEVATION (9.5 M)</t>
  </si>
  <si>
    <t xml:space="preserve">REY PROVIDENCIA / D. E. CAPIÑA </t>
  </si>
  <si>
    <t>MR. CHARLES FLORES JR. OF RJEN INNOVATIVE IT SOLUTIONS CO. LTD AND TEAM ARRIVE @ 11:23 AM TO CONDUCT STRUCTURED CABLING,MOBILIZATION THAT INCLUDES ROUGHING-INS AND INSTALLATION OF SUPPORT FOR CABLE RUNS.</t>
  </si>
  <si>
    <t>Additional 3 psi to target discharge pressure from 12:01 PM to 5:01 PM ( SEPT. 3, 2018) as per request of Engr. Frances Morla (SPM-South), due to shifting of WSR and Posadas Influence area.</t>
  </si>
  <si>
    <t>WATER SAMPLING / CENTRAL LAB. Res. Chl. 0.98 mg/l BY  MR. RALPH RAMOS ARRIVE @ 11:45 AM</t>
  </si>
  <si>
    <t>SP1 - STOPPED @ 8:40 PM DUE TO CRITICAL PARAMETER CAPACITY OF 2.0 ELEVATION LEVEL</t>
  </si>
  <si>
    <t xml:space="preserve">REY PROVIDENCIA / J. LLAGUNO </t>
  </si>
  <si>
    <t>XCV4 - CLOSED @ 4:06 AM WATER ELEVATION (9.5 M)</t>
  </si>
  <si>
    <t>JONEL LLAGUNO / ARMAN RAYALA II</t>
  </si>
  <si>
    <t>SP2 - STARTED @ 6:00 AM TO MEET 83 PSI TARGET DISCHARGE PRESSURE</t>
  </si>
  <si>
    <t>SP2 - STOPPED @ 9:30 PM DUE TO CRITICAL PARAMETER CAPACITY OF 2.0 ELEVATION LEVEL</t>
  </si>
  <si>
    <t>XCV4 - CLOSED @ 4:15 AM WATER ELEVATION (9.5 M)</t>
  </si>
  <si>
    <t xml:space="preserve">A.RAYALA II  / D. E. CAPIÑA </t>
  </si>
  <si>
    <t>Additional 3 psi to target discharge pressure from 12:01 PM to 5:01 PM ( SEPT. 5, 2018) as per request of Engr. Frances Morla (SPM-South), due to shifting of WSR and Posadas Influence area.</t>
  </si>
  <si>
    <t>A.RAYALA II/ GEORGE HERNANDEZ</t>
  </si>
  <si>
    <t>SP1 - STOPPED @ 9:22 PM DUE TO CRITICAL PARAMETER CAPACITY OF 2.0 ELEVATION LEVEL</t>
  </si>
  <si>
    <t>REY PROVIDENCIA / D. E. CAPIÑA</t>
  </si>
  <si>
    <t>PAUL LABIAN / ARMAN RAYALA II</t>
  </si>
  <si>
    <t>Additional 3 psi to target discharge pressure from 12:01 PM to 5:01 PM ( SEPT. 6, 2018) as per request of Engr. Frances Morla (SPM-South), due to shifting of WSR and Posadas Influence area.</t>
  </si>
  <si>
    <t>SP2- STOPPED @ 10:00 PM DUE TO PARAMETER CAPACITY OF 2.3 ELEVATION LEVEL.</t>
  </si>
  <si>
    <t>FIDEL RAMOS / DYAN ELVIN CAPIÑA</t>
  </si>
  <si>
    <t>Additional 3 psi to target discharge pressure from 12:01 PM to 5:01 PM ( SEPT 7, 2018) as per request of Engr. Frances Morla (SPM-South), due to shifting of WSR and Posadas Influence area.</t>
  </si>
  <si>
    <t>MR. E. CAMUA AND TEAM OF SOUTH MAINTENANCE ARRIVE @ 4:40 PM FOR WARM UP WITHOUT LOAD OF GENSET AND DELIVER A COLORIMETER</t>
  </si>
  <si>
    <t xml:space="preserve">A.RAYALA II / J. LLAGUNO </t>
  </si>
  <si>
    <t>SP1- STOPPED @ 10:00 PM DUE TO PARAMETER CAPACITY OF 2.5 ELEVATION LEVEL.</t>
  </si>
  <si>
    <t>WATER NET LEAD BY JUNAR GASA ARRIVE @ 10:10PM FOR INSPECTION OF LEAK</t>
  </si>
  <si>
    <t>Additional 3 psi to target discharge pressure from 12:01 PM to 5:01 PM ( SEPT 8, 2018) as per request of Engr. Frances Morla (SPM-South), due to shifting of WSR and Posadas Influence area.</t>
  </si>
  <si>
    <t>GEORGE HERNANDEZ / PAUL LABIAN</t>
  </si>
  <si>
    <t>REY PROVIDENCIA / A.RAYALA II</t>
  </si>
  <si>
    <t>SP2- STOPPED @ 10:00 PM DUE TO PARAMETER CAPACITY OF 2.0 ELEVATION LEVEL.</t>
  </si>
  <si>
    <t>XCV4 - CLOSED @ 4:33 AM WATER ELEVATION (9.5 M)</t>
  </si>
  <si>
    <t>Additional 3 psi to target discharge pressure from 12:01 PM to 5:01 PM ( SEPT 9, 2018) as per request of Engr. Frances Morla (SPM-South), due to shifting of WSR and Posadas Influence area.</t>
  </si>
  <si>
    <t>SP1- STOPPED @ 10:00 PM DUE TO PARAMETER CAPACITY OF 2.0 ELEVATION LEVEL.</t>
  </si>
  <si>
    <t>SP1- STOPPED @ 10:00 PM DUE TO PARAMETER CAPACITY OF 2.4 ELEVATION LEVEL.</t>
  </si>
  <si>
    <t>Additional 3 psi to target discharge pressure from 12:01 am to 5:01 AM as per request of Engr.Frances Morla (SPM-South), due to shifting of WSR and Posadas Influence areA.</t>
  </si>
  <si>
    <t>Additional 3 psi to target discharge pressure from 12:01 PM to 5:01 PM ( SEPT 10, 2018) as per request of Engr. Frances Morla (SPM-South), due to shifting of WSR and Posadas Influence area.</t>
  </si>
  <si>
    <t>A.RAYALA II / DYAN ELVIN CAPIÑA</t>
  </si>
  <si>
    <t xml:space="preserve">REY PROVIDENCIA / JONEL LLAGUNO </t>
  </si>
  <si>
    <t>XCV4 - CLOSED @ 4:30 AM WATER ELEVATION (9.5 M)</t>
  </si>
  <si>
    <t>FIDEL RAMOS / ARMAN RAYALA</t>
  </si>
  <si>
    <t>Additional 3 psi to target discharge pressure from 12:01 PM to 5:01 PM ( SEPT 11, 2018) as per request of Engr. Frances Morla (SPM-South), due to shifting of WSR and Posadas Influence area.</t>
  </si>
  <si>
    <t>XCV4 -OPENED @ 10:01 PM (15%)</t>
  </si>
  <si>
    <t>XCV4- INCREASE OPENING  @ 12:01 AM (20%)</t>
  </si>
  <si>
    <t>ARMAN RAYALA II / GEORGE HERNANDEZ</t>
  </si>
  <si>
    <t>MR. ERNESTO MONZON OF SOUTH MAINTENANCE AND TEAM ARRIVE @ 2:50 PM TO CONDUCT WARM UP EXERCISE OF GENSET 1 &amp; 2 FOR 5 mins.</t>
  </si>
  <si>
    <t>Additional 3 psi to target discharge pressure from 12:01 AM to 5:01 AM as per request of Engr.Frances Morla (SPM-South), due to shifting of WSR Posadas Influence area.</t>
  </si>
  <si>
    <t>Target Discharge Pressure set to 83psi @ 12:01 AM as per request of Engr. Frances Morla (SPM-South)</t>
  </si>
  <si>
    <t>Additional 3 psi to target discharge pressure from 12:01 AM to 5:01 AM as per request of Engr. Frances Morla (SPM-South), due to shifting of WSR Posadas Influence area.</t>
  </si>
  <si>
    <t>Additional 3 psi to target discharge pressure from 12:01 PM to 5:01 PM ( SEPT 12, 2018) as per request of Engr. Frances Morla (SPM-South), due to shifting of WSR Posadas Influence area.</t>
  </si>
  <si>
    <t>SP2- STOPPED @ 10:00 PM DUE TO PARAMETER CAPACITY OF 2.4 ELEVATION LEVEL.</t>
  </si>
  <si>
    <t>A.RAYALA II / PAUL LABIAN</t>
  </si>
  <si>
    <t>XCV4 - CLOSED @ 4:20 AM WATER ELEVATION (9.5 M)</t>
  </si>
  <si>
    <t>Additional 3 psi to target discharge pressure from 12:01 PM to 5:01 PM ( SEPT 14, 2018) as per request of Engr. Frances Morla (SPM-South), due to shifting of WSR and Posadas Influence area.</t>
  </si>
  <si>
    <t>Additional 3 psi to target discharge pressure from 12:01 PM to 5:01 PM ( SEPT 13, 2018) as per request of Engr. Frances Morla (SPM-South), due to shifting of WSR and Posadas Influence area.</t>
  </si>
  <si>
    <t>SP2- STOPPED @ 10:00 PM DUE TO PARAMETER CAPACITY OF 2.6 ELEVATION LEVEL.</t>
  </si>
  <si>
    <t>XCV4 - CLOSED @ 3:45 AM WATER ELEVATION (9.5 M)</t>
  </si>
  <si>
    <t>POWER INTERRUPTION AT 5:50AM ALL PUMP STOP OPERATION</t>
  </si>
  <si>
    <t>GENSET STARTED AT 5:50AM</t>
  </si>
  <si>
    <t>BP2 STARTED AT 5:52AM</t>
  </si>
  <si>
    <t>BP4 STARTED AT 5:54AM</t>
  </si>
  <si>
    <t>BP1 STARTED AT 5:56AM</t>
  </si>
  <si>
    <t>MERALCO POWER RESUME AT 6:24AM</t>
  </si>
  <si>
    <t>SP1 - STARTED @ 7:38 AM TO MEET 83 PSI TARGET DISCHARGE PRESSURE</t>
  </si>
  <si>
    <t>Additional 3 psi to target discharge pressure from 12:01 PM to 5:01 PM ( SEPT 15, 2018) as per request of Engr. Frances Morla (SPM-South), due to shifting of WSR Posadas Influence area.</t>
  </si>
  <si>
    <t>SP2- STOPPED @ 9:18 PM DUE TO HIGH DISCHARGE PRESSURE.</t>
  </si>
  <si>
    <t>REY PROVIDENCIA /A.RAYALA II</t>
  </si>
  <si>
    <t>XCV4 - CLOSED @ 3:00 AM WATER ELEVATION (9.5 M)</t>
  </si>
  <si>
    <t>Additional 3 psi to target discharge pressure from 12:01 PM to 5:01 PM ( SEPT 16, 2018) as per request of Engr. Frances Morla (SPM-South), due to shifting of WSR Posadas Influence area.</t>
  </si>
  <si>
    <t>SP2- STOPPED @ 4:45 PM DUE TO CRITICAL WATER LEVEL ( 2.0M)</t>
  </si>
  <si>
    <t>XCV4 - CLOSED @ 1:35 AM WATER ELEVATION (9.5 M)</t>
  </si>
  <si>
    <t>BP4 STOPPED @ 1:50 AM DUE TO HIGH DISCHARGE PRESSURE.</t>
  </si>
  <si>
    <t>2B</t>
  </si>
  <si>
    <t>BP4 - STARTED @ 4:10 AM TO MEET 83 PSI TARGET DISCHARGE PRESSURE</t>
  </si>
  <si>
    <t>SP1 - STARTED @ 5:00 AM TO MEET 83 PSI TARGET DISCHARGE PRESSURE</t>
  </si>
  <si>
    <t>Additional 3 psi to target discharge pressure from 12:01 PM to 5:01 PM ( SEPT 17, 2018) as per request of Engr. Frances Morla (SPM-South), due to shifting of WSR Posadas Influence area.</t>
  </si>
  <si>
    <t>A.RAYALA II/ DYAN ELVIN CAPIÑA</t>
  </si>
  <si>
    <t>SP1- STOPPED @ 10:00 PM DUE TO PARAMETER CAPACITY OF 2.8 ELEVATION LEVEL.</t>
  </si>
  <si>
    <t>XCV4 - CLOSED @ 2:30 AM WATER ELEVATION (9.5 M)</t>
  </si>
  <si>
    <t>Additional 3 psi to target discharge pressure from 12:01 PM to 5:01 PM ( SEPT 18, 2018) as per request of Engr. Frances Morla (SPM-South), due to shifting of WSR Posadas Influence area.</t>
  </si>
  <si>
    <t>SP2 - STOPPED @ 9:40 PM DUE TO CRITICAL PARAMETER CAPACITY OF 2.0 ELEVATION LEVEL</t>
  </si>
  <si>
    <t>ENGR. JOSSELLE REAMICO AND SOUTH MAINTENANCE TEAM ARRIVE @ 11:55 PM TO CONDUCT INSPECTION OF SAV.</t>
  </si>
  <si>
    <t>XCV4 - CLOSED @ 3:53 AM WATER ELEVATION (9.5 M)</t>
  </si>
  <si>
    <t>Additional 3 psi to target discharge pressure from 12:01 PM to 5:01 PM ( SEPT 19, 2018) as per request of Engr. Frances Morla (SPM-South), due to shifting of WSR Posadas Influence area.</t>
  </si>
  <si>
    <t>SP1 - STOPPED @ 10:00 PM DUE TO CRITICAL PARAMETER CAPACITY OF 2.1 ELEVATION LEVEL</t>
  </si>
  <si>
    <t>XCV4 - CLOSED @ 3:57 AM WATER ELEVATION (9.5 M)</t>
  </si>
  <si>
    <t>Additional 3 psi to target discharge pressure from 12:01 PM to 5:01 PM ( SEPT 20, 2018) as per request of Engr. Frances Morla (SPM-South), due to shifting of WSR Posadas Influence area.</t>
  </si>
  <si>
    <t>P.LABIAN / A. RAYALA II</t>
  </si>
  <si>
    <t>SP2- STOPPED @ 10:00 PM DUE TO PARAMETER CAPACITY OF 2.1 ELEVATION LEVEL.</t>
  </si>
  <si>
    <t>XCV4 - CLOSED @ 4:01 AM WATER ELEVATION (9.5 M)</t>
  </si>
  <si>
    <t>Additional 3 psi to target discharge pressure from 12:01 PM to 5:01 PM ( SEPT 21, 2018) as per request of Engr. Frances Morla (SPM-South), due to shifting of WSR Posadas Influence area.</t>
  </si>
  <si>
    <t>SP1- STOPPED @ 10:00 PM DUE TO PARAMETER CAPACITY OF 2.1 ELEVATION LEVEL.</t>
  </si>
  <si>
    <t>PAUL LABIAN / JONEL LLAGUNO</t>
  </si>
  <si>
    <t>XCV4 - CLOSED @ 4:03 AM WATER ELEVATION (9.5 M)</t>
  </si>
  <si>
    <t>Additional 3 psi to target discharge pressure from 12:01 PM to 5:01 PM ( SEPT 22, 2018) as per request of Engr. Frances Morla (SPM-South), due to shifting of WSR Posadas Influence area.</t>
  </si>
  <si>
    <t>SP2- STOPPED @ 8:37 PM DUE TO PARAMETER CAPACITY OF 2.1 ELEVATION LEVEL.</t>
  </si>
  <si>
    <t>REY PROVIDENCIA / A. RAYALA II</t>
  </si>
  <si>
    <t>XCV4 - CLOSED @ 4:07 AM WATER ELEVATION (9.5 M)</t>
  </si>
  <si>
    <t>SP1 - STARTED @ 6:34 AM TO MEET 83 PSI TARGET DISCHARGE PRESSURE</t>
  </si>
  <si>
    <t>Additional 3 psi to target discharge pressure from 12:01 PM to 5:01 PM ( SEPT 23, 2018) as per request of Engr. Frances Morla (SPM-South), due to shifting of WSR Posadas Influence area.</t>
  </si>
  <si>
    <t>Additional 3 psi to target discharge pressure from 12:01 PM to 5:01 PM ( SEPT 24, 2018) as per request of Engr. Frances Morla (SPM-South), due to shifting of WSR Posadas Influence area.</t>
  </si>
  <si>
    <t>SP2- STOPPED @ 8:50 PM DUE TO PARAMETER CAPACITY OF 2.0 ELEVATION LEVEL.</t>
  </si>
  <si>
    <t>Additional 3 psi to target discharge pressure from 12:01 PM to 5:01 PM ( SEPT 25, 2018) as per request of Engr. Frances Morla (SPM-South), due to shifting of WSR Posadas Influence area.</t>
  </si>
  <si>
    <t>GEORGE HERNANDEZ / REY PROVIDENCIA</t>
  </si>
  <si>
    <t>SP1- STOPPED @ 9:25 PM DUE TO PARAMETER CAPACITY OF 2.0 ELEVATION LEVEL.</t>
  </si>
  <si>
    <t>MR. GERRY BUNDA OF SOUTH MAINTENANCE AND TEAM ARRIVE @ 11:20 PM TO DELIVER 2 EMPTY DRUMS</t>
  </si>
  <si>
    <t>XCV4 - CLOSED @ 3:40 AM WATER ELEVATION (9.5 M)</t>
  </si>
  <si>
    <t>Additional 3 psi to target discharge pressure from 12:01 PM to 5:01 PM ( SEPT 26, 2018) as per request of Engr. Frances Morla (SPM-South), due to shifting of WSR Posadas Influence area.</t>
  </si>
  <si>
    <t>SP2- STOPPED @ 10:00 PM DUE TO PARAMETER CAPACITY OF 2.2 ELEVATION LEVEL.</t>
  </si>
  <si>
    <t>XCV4 - CLOSED @ 3:50 AM WATER ELEVATION (9.5 M)</t>
  </si>
  <si>
    <t>Additional 3 psi to target discharge pressure from 12:01 PM to 5:01 PM ( SEPT 27, 2018) as per request of Engr. Frances Morla (SPM-South), due to shifting of WSR Posadas Influence area.</t>
  </si>
  <si>
    <t>SP1- STOPPED @ 10:00 PM DUE TO PARAMETER CAPACITY OF 1.6 ELEVATION LEVEL.</t>
  </si>
  <si>
    <t>Additional 3 psi to target discharge pressure from 12:01 PM to 5:01 PM ( SEPT 28, 2018) as per request of Engr. Frances Morla (SPM-South), due to shifting of WSR Posadas Influence area.</t>
  </si>
  <si>
    <t>SP2 - STOPPED @ 10:00 PM DUE TO PARAMETER CAPACITY OF 2.3 ELEVATION LEVEL.</t>
  </si>
  <si>
    <t>Additional 3 psi to target discharge pressure from 12:01 PM to 5:01 PM ( SEPT 29, 2018) as per request of Engr. Frances Morla (SPM-South), due to shifting of WSR Posadas Influence area.</t>
  </si>
  <si>
    <t>SP1 - STOPPED @ 10:00 PM DUE TO PARAMETER CAPACITY OF 1.5 ELEVATION LEVEL.</t>
  </si>
  <si>
    <t>MR. GERARDO BUNDA OF SOTH MAINTENANCE AND TEAM ARRIVE @ 10:35 PM TO CONDUCT WARM UP GENSET WITH LOAD</t>
  </si>
  <si>
    <t>GENSET WARM UP OPERATION WITH LOAD</t>
  </si>
  <si>
    <t>Additional 3 psi to target discharge pressure from 12:01 PM to 5:01 PM ( SEPT 30, 2018) as per request of Engr. Frances Morla (SPM-South), due to shifting of WSR Posadas Influence area.</t>
  </si>
  <si>
    <t>SP2 - STOPPED @ 10:00 PM DUE TO PARAMETER CAPACITY OF 2.4 ELEVATION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</si>
</sst>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sz val="9"/>
      <name val="Calibri"/>
      <family val="2"/>
      <scheme val="minor"/>
    </font>
    <font>
      <b/>
      <i/>
      <sz val="9"/>
      <color theme="1" tint="4.9989318521683403E-2"/>
      <name val="Calibri"/>
      <family val="2"/>
      <scheme val="minor"/>
    </font>
    <font>
      <i/>
      <sz val="10"/>
      <color theme="1" tint="4.9989318521683403E-2"/>
      <name val="Calibri"/>
      <family val="2"/>
      <scheme val="minor"/>
    </font>
    <font>
      <b/>
      <i/>
      <sz val="10"/>
      <color theme="1" tint="4.9989318521683403E-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22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7" fillId="2" borderId="2" xfId="2" applyFont="1" applyFill="1" applyBorder="1" applyAlignment="1">
      <alignment horizontal="center"/>
    </xf>
    <xf numFmtId="2" fontId="7" fillId="2" borderId="2" xfId="2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9" fillId="0" borderId="2" xfId="0" applyFont="1" applyFill="1" applyBorder="1" applyAlignment="1" applyProtection="1"/>
    <xf numFmtId="0" fontId="10" fillId="2" borderId="1" xfId="2" applyFont="1" applyFill="1" applyBorder="1" applyAlignment="1">
      <alignment horizontal="left"/>
    </xf>
    <xf numFmtId="2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0" fillId="2" borderId="2" xfId="2" applyFont="1" applyFill="1" applyBorder="1" applyAlignment="1">
      <alignment horizontal="center"/>
    </xf>
    <xf numFmtId="2" fontId="10" fillId="2" borderId="2" xfId="2" applyNumberFormat="1" applyFont="1" applyFill="1" applyBorder="1" applyAlignment="1">
      <alignment horizontal="center"/>
    </xf>
    <xf numFmtId="0" fontId="10" fillId="2" borderId="2" xfId="2" applyFont="1" applyFill="1" applyBorder="1" applyAlignment="1">
      <alignment horizontal="left"/>
    </xf>
    <xf numFmtId="0" fontId="9" fillId="0" borderId="1" xfId="0" applyFont="1" applyFill="1" applyBorder="1" applyAlignment="1" applyProtection="1"/>
    <xf numFmtId="2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2" fillId="0" borderId="5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 applyBorder="1" applyAlignment="1">
      <alignment horizontal="center"/>
    </xf>
    <xf numFmtId="0" fontId="11" fillId="3" borderId="5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/>
    <xf numFmtId="0" fontId="0" fillId="5" borderId="5" xfId="0" applyFill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1" fontId="15" fillId="6" borderId="5" xfId="1" applyNumberFormat="1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8" borderId="5" xfId="0" applyNumberFormat="1" applyFill="1" applyBorder="1" applyAlignment="1">
      <alignment horizontal="center"/>
    </xf>
    <xf numFmtId="2" fontId="15" fillId="9" borderId="5" xfId="0" applyNumberFormat="1" applyFont="1" applyFill="1" applyBorder="1" applyAlignment="1">
      <alignment horizontal="center" vertical="center"/>
    </xf>
    <xf numFmtId="1" fontId="15" fillId="9" borderId="5" xfId="0" applyNumberFormat="1" applyFont="1" applyFill="1" applyBorder="1" applyAlignment="1">
      <alignment horizontal="center" vertical="center"/>
    </xf>
    <xf numFmtId="164" fontId="15" fillId="10" borderId="5" xfId="0" applyNumberFormat="1" applyFont="1" applyFill="1" applyBorder="1" applyAlignment="1" applyProtection="1">
      <alignment horizontal="center" vertical="center"/>
    </xf>
    <xf numFmtId="164" fontId="16" fillId="10" borderId="5" xfId="0" applyNumberFormat="1" applyFont="1" applyFill="1" applyBorder="1" applyAlignment="1" applyProtection="1">
      <alignment horizontal="center" vertical="center"/>
    </xf>
    <xf numFmtId="0" fontId="0" fillId="11" borderId="5" xfId="0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18" fontId="11" fillId="12" borderId="5" xfId="0" applyNumberFormat="1" applyFont="1" applyFill="1" applyBorder="1" applyAlignment="1">
      <alignment horizontal="center" vertical="center"/>
    </xf>
    <xf numFmtId="0" fontId="11" fillId="4" borderId="5" xfId="0" applyFont="1" applyFill="1" applyBorder="1"/>
    <xf numFmtId="0" fontId="12" fillId="4" borderId="5" xfId="0" applyFont="1" applyFill="1" applyBorder="1"/>
    <xf numFmtId="0" fontId="0" fillId="3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3" borderId="5" xfId="0" applyFont="1" applyFill="1" applyBorder="1"/>
    <xf numFmtId="0" fontId="12" fillId="4" borderId="5" xfId="0" applyFont="1" applyFill="1" applyBorder="1" applyAlignment="1">
      <alignment horizontal="center" vertical="center"/>
    </xf>
    <xf numFmtId="0" fontId="12" fillId="0" borderId="0" xfId="0" applyFont="1"/>
    <xf numFmtId="0" fontId="12" fillId="3" borderId="5" xfId="0" applyFont="1" applyFill="1" applyBorder="1" applyAlignment="1" applyProtection="1">
      <alignment horizontal="center" vertical="center"/>
      <protection hidden="1"/>
    </xf>
    <xf numFmtId="0" fontId="13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2" fillId="4" borderId="5" xfId="0" applyNumberFormat="1" applyFont="1" applyFill="1" applyBorder="1" applyAlignment="1">
      <alignment horizontal="center" vertical="center" wrapText="1"/>
    </xf>
    <xf numFmtId="9" fontId="12" fillId="4" borderId="5" xfId="0" applyNumberFormat="1" applyFont="1" applyFill="1" applyBorder="1" applyAlignment="1">
      <alignment horizontal="center" vertical="center" wrapText="1"/>
    </xf>
    <xf numFmtId="2" fontId="12" fillId="4" borderId="5" xfId="0" applyNumberFormat="1" applyFont="1" applyFill="1" applyBorder="1" applyAlignment="1">
      <alignment horizontal="center" vertical="center" wrapText="1"/>
    </xf>
    <xf numFmtId="2" fontId="12" fillId="4" borderId="6" xfId="0" applyNumberFormat="1" applyFont="1" applyFill="1" applyBorder="1" applyAlignment="1">
      <alignment horizontal="center" vertical="center" wrapText="1"/>
    </xf>
    <xf numFmtId="2" fontId="19" fillId="4" borderId="5" xfId="0" applyNumberFormat="1" applyFont="1" applyFill="1" applyBorder="1" applyAlignment="1">
      <alignment horizontal="center" vertical="center" wrapText="1"/>
    </xf>
    <xf numFmtId="2" fontId="11" fillId="4" borderId="5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 applyProtection="1">
      <alignment horizontal="center" vertical="center"/>
      <protection hidden="1"/>
    </xf>
    <xf numFmtId="0" fontId="20" fillId="4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2" fillId="7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Border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3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2" fontId="12" fillId="0" borderId="0" xfId="0" applyNumberFormat="1" applyFont="1" applyAlignment="1">
      <alignment horizontal="center"/>
    </xf>
    <xf numFmtId="0" fontId="24" fillId="0" borderId="0" xfId="0" applyFont="1" applyFill="1"/>
    <xf numFmtId="0" fontId="12" fillId="4" borderId="5" xfId="0" applyFont="1" applyFill="1" applyBorder="1" applyAlignment="1">
      <alignment horizontal="center" vertical="center" wrapText="1"/>
    </xf>
    <xf numFmtId="2" fontId="12" fillId="4" borderId="5" xfId="0" applyNumberFormat="1" applyFont="1" applyFill="1" applyBorder="1" applyAlignment="1">
      <alignment horizontal="center" vertical="center" wrapText="1"/>
    </xf>
    <xf numFmtId="0" fontId="12" fillId="4" borderId="5" xfId="0" applyNumberFormat="1" applyFont="1" applyFill="1" applyBorder="1" applyAlignment="1">
      <alignment horizontal="center" vertical="center" wrapText="1"/>
    </xf>
    <xf numFmtId="2" fontId="12" fillId="4" borderId="6" xfId="0" applyNumberFormat="1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2" fontId="0" fillId="13" borderId="5" xfId="0" applyNumberFormat="1" applyFill="1" applyBorder="1" applyAlignment="1">
      <alignment horizontal="center"/>
    </xf>
    <xf numFmtId="0" fontId="0" fillId="14" borderId="5" xfId="0" applyFill="1" applyBorder="1"/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0" fontId="16" fillId="2" borderId="2" xfId="2" applyFont="1" applyFill="1" applyBorder="1" applyAlignment="1">
      <alignment horizontal="left"/>
    </xf>
    <xf numFmtId="0" fontId="16" fillId="2" borderId="1" xfId="2" applyFont="1" applyFill="1" applyBorder="1" applyAlignment="1">
      <alignment horizontal="left"/>
    </xf>
    <xf numFmtId="0" fontId="12" fillId="0" borderId="2" xfId="0" applyFont="1" applyBorder="1"/>
    <xf numFmtId="0" fontId="8" fillId="2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center"/>
    </xf>
    <xf numFmtId="2" fontId="12" fillId="0" borderId="2" xfId="0" applyNumberFormat="1" applyFont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" xfId="2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6" fillId="0" borderId="1" xfId="0" applyFont="1" applyFill="1" applyBorder="1" applyAlignment="1" applyProtection="1"/>
    <xf numFmtId="0" fontId="27" fillId="2" borderId="1" xfId="2" applyFont="1" applyFill="1" applyBorder="1" applyAlignment="1">
      <alignment horizontal="left"/>
    </xf>
    <xf numFmtId="0" fontId="8" fillId="2" borderId="1" xfId="2" applyFont="1" applyFill="1" applyBorder="1" applyAlignment="1">
      <alignment horizontal="left"/>
    </xf>
    <xf numFmtId="2" fontId="5" fillId="2" borderId="2" xfId="2" applyNumberFormat="1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15" fillId="0" borderId="1" xfId="0" applyFont="1" applyBorder="1" applyAlignment="1">
      <alignment vertical="top"/>
    </xf>
    <xf numFmtId="0" fontId="10" fillId="2" borderId="1" xfId="0" applyFont="1" applyFill="1" applyBorder="1" applyAlignment="1"/>
    <xf numFmtId="0" fontId="16" fillId="2" borderId="1" xfId="2" applyFont="1" applyFill="1" applyBorder="1" applyAlignment="1"/>
    <xf numFmtId="0" fontId="27" fillId="0" borderId="1" xfId="0" applyFont="1" applyFill="1" applyBorder="1" applyAlignment="1" applyProtection="1"/>
    <xf numFmtId="0" fontId="10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6" fillId="0" borderId="1" xfId="0" applyFont="1" applyFill="1" applyBorder="1" applyAlignment="1" applyProtection="1"/>
    <xf numFmtId="0" fontId="25" fillId="0" borderId="1" xfId="0" applyFont="1" applyFill="1" applyBorder="1" applyAlignment="1" applyProtection="1"/>
    <xf numFmtId="0" fontId="25" fillId="2" borderId="1" xfId="2" applyFont="1" applyFill="1" applyBorder="1" applyAlignment="1"/>
    <xf numFmtId="0" fontId="28" fillId="0" borderId="2" xfId="0" applyFont="1" applyFill="1" applyBorder="1" applyAlignment="1" applyProtection="1"/>
    <xf numFmtId="0" fontId="19" fillId="0" borderId="1" xfId="0" applyFont="1" applyFill="1" applyBorder="1" applyAlignment="1" applyProtection="1"/>
    <xf numFmtId="0" fontId="16" fillId="0" borderId="1" xfId="0" applyFont="1" applyFill="1" applyBorder="1" applyAlignment="1" applyProtection="1">
      <alignment vertical="top" wrapText="1"/>
    </xf>
    <xf numFmtId="0" fontId="10" fillId="2" borderId="1" xfId="2" applyFont="1" applyFill="1" applyBorder="1" applyAlignment="1">
      <alignment horizontal="center"/>
    </xf>
    <xf numFmtId="2" fontId="0" fillId="11" borderId="5" xfId="0" applyNumberFormat="1" applyFill="1" applyBorder="1" applyAlignment="1" applyProtection="1">
      <alignment horizontal="center"/>
      <protection locked="0"/>
    </xf>
    <xf numFmtId="2" fontId="0" fillId="11" borderId="5" xfId="0" applyNumberFormat="1" applyFill="1" applyBorder="1" applyAlignment="1" applyProtection="1">
      <alignment horizontal="center"/>
    </xf>
    <xf numFmtId="2" fontId="0" fillId="13" borderId="5" xfId="0" applyNumberFormat="1" applyFill="1" applyBorder="1" applyAlignment="1" applyProtection="1">
      <alignment horizontal="center"/>
      <protection locked="0"/>
    </xf>
    <xf numFmtId="2" fontId="15" fillId="9" borderId="5" xfId="0" applyNumberFormat="1" applyFont="1" applyFill="1" applyBorder="1" applyAlignment="1" applyProtection="1">
      <alignment horizontal="center" vertical="center"/>
      <protection locked="0"/>
    </xf>
    <xf numFmtId="2" fontId="0" fillId="3" borderId="5" xfId="0" applyNumberFormat="1" applyFill="1" applyBorder="1" applyAlignment="1" applyProtection="1">
      <alignment horizontal="center"/>
      <protection locked="0"/>
    </xf>
    <xf numFmtId="1" fontId="15" fillId="6" borderId="5" xfId="1" applyNumberFormat="1" applyFont="1" applyFill="1" applyBorder="1" applyAlignment="1" applyProtection="1">
      <alignment horizontal="center" vertical="center" wrapText="1"/>
      <protection locked="0"/>
    </xf>
    <xf numFmtId="0" fontId="15" fillId="7" borderId="5" xfId="0" applyFont="1" applyFill="1" applyBorder="1" applyAlignment="1" applyProtection="1">
      <alignment horizontal="center" vertical="center" wrapText="1"/>
      <protection locked="0"/>
    </xf>
    <xf numFmtId="9" fontId="0" fillId="5" borderId="5" xfId="0" applyNumberFormat="1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29" fillId="0" borderId="2" xfId="0" applyFont="1" applyFill="1" applyBorder="1" applyAlignment="1" applyProtection="1"/>
    <xf numFmtId="0" fontId="30" fillId="2" borderId="1" xfId="0" applyFont="1" applyFill="1" applyBorder="1" applyAlignment="1">
      <alignment horizontal="left"/>
    </xf>
    <xf numFmtId="2" fontId="31" fillId="2" borderId="2" xfId="2" applyNumberFormat="1" applyFont="1" applyFill="1" applyBorder="1" applyAlignment="1">
      <alignment horizontal="center"/>
    </xf>
    <xf numFmtId="0" fontId="31" fillId="2" borderId="2" xfId="2" applyFont="1" applyFill="1" applyBorder="1" applyAlignment="1">
      <alignment horizontal="center"/>
    </xf>
    <xf numFmtId="0" fontId="31" fillId="2" borderId="2" xfId="0" applyFont="1" applyFill="1" applyBorder="1" applyAlignment="1">
      <alignment horizontal="center"/>
    </xf>
    <xf numFmtId="0" fontId="16" fillId="2" borderId="2" xfId="2" applyFont="1" applyFill="1" applyBorder="1" applyAlignment="1"/>
    <xf numFmtId="0" fontId="10" fillId="2" borderId="1" xfId="2" applyFont="1" applyFill="1" applyBorder="1" applyAlignment="1"/>
    <xf numFmtId="0" fontId="25" fillId="2" borderId="0" xfId="0" applyFont="1" applyFill="1" applyBorder="1" applyAlignment="1"/>
    <xf numFmtId="0" fontId="0" fillId="3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wrapText="1"/>
    </xf>
    <xf numFmtId="0" fontId="10" fillId="2" borderId="1" xfId="0" applyFont="1" applyFill="1" applyBorder="1" applyAlignment="1">
      <alignment wrapText="1"/>
    </xf>
    <xf numFmtId="0" fontId="15" fillId="2" borderId="2" xfId="2" applyFont="1" applyFill="1" applyBorder="1" applyAlignment="1"/>
    <xf numFmtId="0" fontId="25" fillId="2" borderId="1" xfId="0" applyFont="1" applyFill="1" applyBorder="1" applyAlignment="1"/>
    <xf numFmtId="0" fontId="10" fillId="2" borderId="2" xfId="2" applyFont="1" applyFill="1" applyBorder="1" applyAlignment="1">
      <alignment horizontal="left" indent="1"/>
    </xf>
    <xf numFmtId="0" fontId="8" fillId="2" borderId="2" xfId="0" applyFont="1" applyFill="1" applyBorder="1" applyAlignment="1">
      <alignment horizontal="left" indent="1"/>
    </xf>
    <xf numFmtId="2" fontId="8" fillId="2" borderId="2" xfId="0" applyNumberFormat="1" applyFont="1" applyFill="1" applyBorder="1" applyAlignment="1">
      <alignment horizontal="left" indent="1"/>
    </xf>
    <xf numFmtId="2" fontId="4" fillId="0" borderId="1" xfId="0" applyNumberFormat="1" applyFont="1" applyFill="1" applyBorder="1" applyAlignment="1">
      <alignment horizontal="left" indent="1"/>
    </xf>
    <xf numFmtId="0" fontId="7" fillId="2" borderId="2" xfId="2" applyFont="1" applyFill="1" applyBorder="1" applyAlignment="1">
      <alignment horizontal="left" indent="1"/>
    </xf>
    <xf numFmtId="0" fontId="5" fillId="2" borderId="2" xfId="0" applyFont="1" applyFill="1" applyBorder="1" applyAlignment="1">
      <alignment horizontal="left" indent="1"/>
    </xf>
    <xf numFmtId="0" fontId="0" fillId="14" borderId="5" xfId="0" applyFill="1" applyBorder="1" applyAlignment="1">
      <alignment horizontal="center"/>
    </xf>
    <xf numFmtId="2" fontId="0" fillId="14" borderId="5" xfId="0" applyNumberForma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2" fontId="32" fillId="2" borderId="2" xfId="2" applyNumberFormat="1" applyFont="1" applyFill="1" applyBorder="1" applyAlignment="1">
      <alignment horizontal="center"/>
    </xf>
    <xf numFmtId="0" fontId="32" fillId="2" borderId="2" xfId="2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2" fontId="20" fillId="2" borderId="2" xfId="0" applyNumberFormat="1" applyFont="1" applyFill="1" applyBorder="1" applyAlignment="1">
      <alignment horizontal="center"/>
    </xf>
    <xf numFmtId="2" fontId="33" fillId="0" borderId="1" xfId="0" applyNumberFormat="1" applyFont="1" applyFill="1" applyBorder="1" applyAlignment="1">
      <alignment horizontal="center"/>
    </xf>
    <xf numFmtId="2" fontId="0" fillId="14" borderId="5" xfId="0" applyNumberFormat="1" applyFill="1" applyBorder="1"/>
    <xf numFmtId="0" fontId="19" fillId="4" borderId="6" xfId="0" applyFont="1" applyFill="1" applyBorder="1" applyAlignment="1">
      <alignment horizontal="center" vertical="center" wrapText="1"/>
    </xf>
    <xf numFmtId="2" fontId="12" fillId="4" borderId="5" xfId="0" applyNumberFormat="1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2" fontId="12" fillId="4" borderId="4" xfId="0" applyNumberFormat="1" applyFont="1" applyFill="1" applyBorder="1" applyAlignment="1">
      <alignment horizontal="center" vertical="center" wrapText="1"/>
    </xf>
    <xf numFmtId="2" fontId="12" fillId="4" borderId="3" xfId="0" applyNumberFormat="1" applyFont="1" applyFill="1" applyBorder="1" applyAlignment="1">
      <alignment horizontal="center" vertical="center" wrapText="1"/>
    </xf>
    <xf numFmtId="0" fontId="12" fillId="4" borderId="5" xfId="0" applyNumberFormat="1" applyFont="1" applyFill="1" applyBorder="1" applyAlignment="1">
      <alignment horizontal="center" vertical="center" wrapText="1"/>
    </xf>
    <xf numFmtId="2" fontId="12" fillId="4" borderId="6" xfId="0" applyNumberFormat="1" applyFont="1" applyFill="1" applyBorder="1" applyAlignment="1">
      <alignment horizontal="center" vertical="center" wrapText="1"/>
    </xf>
    <xf numFmtId="0" fontId="12" fillId="4" borderId="6" xfId="0" quotePrefix="1" applyFont="1" applyFill="1" applyBorder="1" applyAlignment="1">
      <alignment horizontal="center" vertical="center" wrapText="1"/>
    </xf>
    <xf numFmtId="2" fontId="0" fillId="14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9" fillId="0" borderId="0" xfId="0" applyFont="1" applyFill="1" applyBorder="1" applyAlignment="1" applyProtection="1"/>
    <xf numFmtId="2" fontId="7" fillId="2" borderId="0" xfId="2" applyNumberFormat="1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center"/>
    </xf>
    <xf numFmtId="0" fontId="16" fillId="0" borderId="2" xfId="0" applyFont="1" applyFill="1" applyBorder="1" applyAlignment="1" applyProtection="1"/>
    <xf numFmtId="0" fontId="3" fillId="3" borderId="5" xfId="0" applyFont="1" applyFill="1" applyBorder="1" applyAlignment="1">
      <alignment horizontal="center"/>
    </xf>
    <xf numFmtId="14" fontId="3" fillId="7" borderId="5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 wrapText="1"/>
    </xf>
    <xf numFmtId="2" fontId="12" fillId="4" borderId="5" xfId="0" applyNumberFormat="1" applyFont="1" applyFill="1" applyBorder="1" applyAlignment="1">
      <alignment horizontal="center" vertical="center" wrapText="1"/>
    </xf>
    <xf numFmtId="2" fontId="12" fillId="4" borderId="4" xfId="0" applyNumberFormat="1" applyFont="1" applyFill="1" applyBorder="1" applyAlignment="1">
      <alignment horizontal="center" vertical="center" wrapText="1"/>
    </xf>
    <xf numFmtId="2" fontId="12" fillId="4" borderId="1" xfId="0" applyNumberFormat="1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5" xfId="0" applyNumberFormat="1" applyFont="1" applyFill="1" applyBorder="1" applyAlignment="1">
      <alignment horizontal="center" vertical="center" wrapText="1"/>
    </xf>
    <xf numFmtId="2" fontId="12" fillId="4" borderId="8" xfId="0" applyNumberFormat="1" applyFont="1" applyFill="1" applyBorder="1" applyAlignment="1">
      <alignment horizontal="center" vertical="center" wrapText="1"/>
    </xf>
    <xf numFmtId="2" fontId="12" fillId="4" borderId="6" xfId="0" applyNumberFormat="1" applyFont="1" applyFill="1" applyBorder="1" applyAlignment="1">
      <alignment horizontal="center" vertical="center" wrapText="1"/>
    </xf>
    <xf numFmtId="2" fontId="12" fillId="4" borderId="11" xfId="0" applyNumberFormat="1" applyFont="1" applyFill="1" applyBorder="1" applyAlignment="1">
      <alignment horizontal="center" vertical="center" wrapText="1"/>
    </xf>
    <xf numFmtId="2" fontId="12" fillId="4" borderId="10" xfId="0" applyNumberFormat="1" applyFont="1" applyFill="1" applyBorder="1" applyAlignment="1">
      <alignment horizontal="center" vertical="center" wrapText="1"/>
    </xf>
    <xf numFmtId="2" fontId="12" fillId="4" borderId="9" xfId="0" applyNumberFormat="1" applyFont="1" applyFill="1" applyBorder="1" applyAlignment="1">
      <alignment horizontal="center" vertical="center" wrapText="1"/>
    </xf>
    <xf numFmtId="2" fontId="12" fillId="4" borderId="2" xfId="0" applyNumberFormat="1" applyFont="1" applyFill="1" applyBorder="1" applyAlignment="1">
      <alignment horizontal="center" vertical="center" wrapText="1"/>
    </xf>
    <xf numFmtId="0" fontId="12" fillId="4" borderId="8" xfId="0" quotePrefix="1" applyFont="1" applyFill="1" applyBorder="1" applyAlignment="1">
      <alignment horizontal="center" vertical="center" wrapText="1"/>
    </xf>
    <xf numFmtId="0" fontId="12" fillId="4" borderId="7" xfId="0" quotePrefix="1" applyFont="1" applyFill="1" applyBorder="1" applyAlignment="1">
      <alignment horizontal="center" vertical="center" wrapText="1"/>
    </xf>
    <xf numFmtId="0" fontId="12" fillId="4" borderId="6" xfId="0" quotePrefix="1" applyFont="1" applyFill="1" applyBorder="1" applyAlignment="1">
      <alignment horizontal="center" vertical="center" wrapText="1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top" wrapText="1"/>
    </xf>
    <xf numFmtId="0" fontId="8" fillId="0" borderId="1" xfId="0" applyFont="1" applyFill="1" applyBorder="1" applyAlignment="1" applyProtection="1">
      <alignment horizontal="left" wrapText="1"/>
    </xf>
    <xf numFmtId="0" fontId="9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15" fillId="0" borderId="1" xfId="0" applyFont="1" applyFill="1" applyBorder="1" applyAlignment="1" applyProtection="1">
      <alignment horizontal="left" wrapText="1"/>
    </xf>
    <xf numFmtId="0" fontId="10" fillId="2" borderId="1" xfId="2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</cellXfs>
  <cellStyles count="3">
    <cellStyle name="Normal" xfId="0" builtinId="0"/>
    <cellStyle name="Normal 3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.%20VILLAMOR%20DAILY%20DATA%20-%20AUGUST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Sheet1"/>
    </sheetNames>
    <sheetDataSet>
      <sheetData sheetId="0">
        <row r="11">
          <cell r="D11">
            <v>3</v>
          </cell>
        </row>
      </sheetData>
      <sheetData sheetId="1">
        <row r="11">
          <cell r="D11">
            <v>3</v>
          </cell>
        </row>
      </sheetData>
      <sheetData sheetId="2">
        <row r="11">
          <cell r="D11">
            <v>3</v>
          </cell>
        </row>
      </sheetData>
      <sheetData sheetId="3">
        <row r="11">
          <cell r="D11">
            <v>3</v>
          </cell>
        </row>
      </sheetData>
      <sheetData sheetId="4">
        <row r="11">
          <cell r="D11">
            <v>3</v>
          </cell>
        </row>
      </sheetData>
      <sheetData sheetId="5">
        <row r="11">
          <cell r="D11">
            <v>3</v>
          </cell>
        </row>
      </sheetData>
      <sheetData sheetId="6">
        <row r="11">
          <cell r="D11">
            <v>3</v>
          </cell>
        </row>
      </sheetData>
      <sheetData sheetId="7">
        <row r="11">
          <cell r="D11">
            <v>3</v>
          </cell>
        </row>
      </sheetData>
      <sheetData sheetId="8">
        <row r="11">
          <cell r="D11">
            <v>3</v>
          </cell>
        </row>
      </sheetData>
      <sheetData sheetId="9">
        <row r="11">
          <cell r="D11">
            <v>3</v>
          </cell>
        </row>
      </sheetData>
      <sheetData sheetId="10">
        <row r="11">
          <cell r="D11">
            <v>3</v>
          </cell>
        </row>
      </sheetData>
      <sheetData sheetId="11">
        <row r="11">
          <cell r="D11">
            <v>3</v>
          </cell>
        </row>
      </sheetData>
      <sheetData sheetId="12">
        <row r="11">
          <cell r="D11">
            <v>3</v>
          </cell>
        </row>
      </sheetData>
      <sheetData sheetId="13">
        <row r="11">
          <cell r="D11">
            <v>3</v>
          </cell>
        </row>
      </sheetData>
      <sheetData sheetId="14">
        <row r="11">
          <cell r="D11">
            <v>3</v>
          </cell>
        </row>
      </sheetData>
      <sheetData sheetId="15">
        <row r="11">
          <cell r="D11">
            <v>3</v>
          </cell>
        </row>
      </sheetData>
      <sheetData sheetId="16">
        <row r="11">
          <cell r="D11">
            <v>4</v>
          </cell>
        </row>
      </sheetData>
      <sheetData sheetId="17">
        <row r="11">
          <cell r="D11">
            <v>4</v>
          </cell>
        </row>
      </sheetData>
      <sheetData sheetId="18">
        <row r="11">
          <cell r="D11">
            <v>4</v>
          </cell>
        </row>
      </sheetData>
      <sheetData sheetId="19">
        <row r="11">
          <cell r="D11">
            <v>4</v>
          </cell>
        </row>
      </sheetData>
      <sheetData sheetId="20">
        <row r="11">
          <cell r="D11">
            <v>4</v>
          </cell>
        </row>
      </sheetData>
      <sheetData sheetId="21">
        <row r="11">
          <cell r="D11">
            <v>4</v>
          </cell>
        </row>
      </sheetData>
      <sheetData sheetId="22">
        <row r="11">
          <cell r="D11">
            <v>4</v>
          </cell>
        </row>
      </sheetData>
      <sheetData sheetId="23">
        <row r="11">
          <cell r="D11">
            <v>4</v>
          </cell>
        </row>
      </sheetData>
      <sheetData sheetId="24">
        <row r="11">
          <cell r="D11">
            <v>4</v>
          </cell>
        </row>
      </sheetData>
      <sheetData sheetId="25">
        <row r="11">
          <cell r="D11">
            <v>4</v>
          </cell>
        </row>
      </sheetData>
      <sheetData sheetId="26">
        <row r="11">
          <cell r="D11">
            <v>4</v>
          </cell>
        </row>
      </sheetData>
      <sheetData sheetId="27">
        <row r="11">
          <cell r="D11">
            <v>4</v>
          </cell>
        </row>
      </sheetData>
      <sheetData sheetId="28">
        <row r="11">
          <cell r="D11">
            <v>4</v>
          </cell>
        </row>
      </sheetData>
      <sheetData sheetId="29">
        <row r="11">
          <cell r="D11">
            <v>4</v>
          </cell>
        </row>
      </sheetData>
      <sheetData sheetId="30">
        <row r="11">
          <cell r="D11">
            <v>4</v>
          </cell>
        </row>
        <row r="34">
          <cell r="AE34">
            <v>3515651</v>
          </cell>
          <cell r="DC34">
            <v>904456</v>
          </cell>
        </row>
      </sheetData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W60"/>
  <sheetViews>
    <sheetView zoomScale="90" zoomScaleNormal="90" workbookViewId="0"/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43344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63" t="s">
        <v>137</v>
      </c>
      <c r="AG8" s="63" t="s">
        <v>136</v>
      </c>
      <c r="AH8" s="63" t="s">
        <v>135</v>
      </c>
      <c r="AI8" s="186" t="s">
        <v>134</v>
      </c>
      <c r="AJ8" s="186"/>
      <c r="AK8" s="63" t="s">
        <v>133</v>
      </c>
      <c r="AL8" s="63" t="s">
        <v>132</v>
      </c>
      <c r="AM8" s="63" t="s">
        <v>132</v>
      </c>
      <c r="AN8" s="63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59" t="s">
        <v>110</v>
      </c>
      <c r="N9" s="59" t="s">
        <v>109</v>
      </c>
      <c r="O9" s="59" t="s">
        <v>108</v>
      </c>
      <c r="P9" s="59" t="s">
        <v>107</v>
      </c>
      <c r="Q9" s="59" t="s">
        <v>110</v>
      </c>
      <c r="R9" s="59" t="s">
        <v>109</v>
      </c>
      <c r="S9" s="59" t="s">
        <v>108</v>
      </c>
      <c r="T9" s="59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63" t="s">
        <v>7</v>
      </c>
      <c r="AM9" s="63" t="s">
        <v>7</v>
      </c>
      <c r="AN9" s="63" t="s">
        <v>7</v>
      </c>
      <c r="AO9" s="63" t="s">
        <v>7</v>
      </c>
      <c r="AP9" s="63" t="s">
        <v>104</v>
      </c>
      <c r="AQ9" s="63" t="s">
        <v>103</v>
      </c>
      <c r="AR9" s="59" t="s">
        <v>102</v>
      </c>
      <c r="AS9" s="59" t="s">
        <v>101</v>
      </c>
      <c r="AT9" s="59" t="s">
        <v>100</v>
      </c>
      <c r="AU9" s="185"/>
      <c r="AV9" s="61" t="s">
        <v>99</v>
      </c>
      <c r="AW9" s="61" t="s">
        <v>98</v>
      </c>
      <c r="AX9" s="61" t="s">
        <v>97</v>
      </c>
      <c r="AY9" s="61" t="s">
        <v>96</v>
      </c>
      <c r="AZ9" s="61" t="s">
        <v>95</v>
      </c>
      <c r="BA9" s="61" t="s">
        <v>94</v>
      </c>
      <c r="BB9" s="61" t="s">
        <v>93</v>
      </c>
      <c r="BC9" s="61" t="s">
        <v>92</v>
      </c>
      <c r="BD9" s="61" t="s">
        <v>99</v>
      </c>
      <c r="BE9" s="61" t="s">
        <v>98</v>
      </c>
      <c r="BF9" s="61" t="s">
        <v>97</v>
      </c>
      <c r="BG9" s="61" t="s">
        <v>96</v>
      </c>
      <c r="BH9" s="61" t="s">
        <v>95</v>
      </c>
      <c r="BI9" s="61" t="s">
        <v>94</v>
      </c>
      <c r="BJ9" s="61" t="s">
        <v>93</v>
      </c>
      <c r="BK9" s="61" t="s">
        <v>92</v>
      </c>
      <c r="BL9" s="61" t="s">
        <v>90</v>
      </c>
      <c r="BM9" s="61" t="s">
        <v>89</v>
      </c>
      <c r="BN9" s="61" t="s">
        <v>88</v>
      </c>
      <c r="BO9" s="61" t="s">
        <v>87</v>
      </c>
      <c r="BP9" s="61" t="s">
        <v>86</v>
      </c>
      <c r="BQ9" s="61" t="s">
        <v>85</v>
      </c>
      <c r="BR9" s="61" t="s">
        <v>84</v>
      </c>
      <c r="BS9" s="61" t="s">
        <v>91</v>
      </c>
      <c r="BT9" s="61" t="s">
        <v>90</v>
      </c>
      <c r="BU9" s="61" t="s">
        <v>89</v>
      </c>
      <c r="BV9" s="61" t="s">
        <v>88</v>
      </c>
      <c r="BW9" s="61" t="s">
        <v>87</v>
      </c>
      <c r="BX9" s="61" t="s">
        <v>86</v>
      </c>
      <c r="BY9" s="61" t="s">
        <v>85</v>
      </c>
      <c r="BZ9" s="61" t="s">
        <v>84</v>
      </c>
      <c r="CA9" s="61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59" t="s">
        <v>65</v>
      </c>
      <c r="CT9" s="59" t="s">
        <v>64</v>
      </c>
      <c r="CU9" s="59" t="s">
        <v>63</v>
      </c>
      <c r="CV9" s="59" t="s">
        <v>62</v>
      </c>
      <c r="CW9" s="59" t="s">
        <v>61</v>
      </c>
      <c r="CX9" s="59" t="s">
        <v>60</v>
      </c>
      <c r="CY9" s="59" t="s">
        <v>59</v>
      </c>
      <c r="CZ9" s="59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59" t="s">
        <v>46</v>
      </c>
      <c r="N10" s="59" t="s">
        <v>46</v>
      </c>
      <c r="O10" s="59" t="s">
        <v>46</v>
      </c>
      <c r="P10" s="59" t="s">
        <v>46</v>
      </c>
      <c r="Q10" s="59" t="s">
        <v>45</v>
      </c>
      <c r="R10" s="59" t="s">
        <v>45</v>
      </c>
      <c r="S10" s="59" t="s">
        <v>45</v>
      </c>
      <c r="T10" s="59" t="s">
        <v>45</v>
      </c>
      <c r="U10" s="205"/>
      <c r="V10" s="59" t="s">
        <v>44</v>
      </c>
      <c r="W10" s="63" t="s">
        <v>7</v>
      </c>
      <c r="X10" s="63" t="s">
        <v>44</v>
      </c>
      <c r="Y10" s="63" t="s">
        <v>7</v>
      </c>
      <c r="Z10" s="63" t="s">
        <v>43</v>
      </c>
      <c r="AA10" s="63" t="s">
        <v>42</v>
      </c>
      <c r="AB10" s="186"/>
      <c r="AC10" s="186"/>
      <c r="AD10" s="66">
        <v>409882</v>
      </c>
      <c r="AE10" s="66">
        <f>'[1]31'!$AE$34</f>
        <v>3515651</v>
      </c>
      <c r="AF10" s="65"/>
      <c r="AG10" s="65"/>
      <c r="AH10" s="65"/>
      <c r="AI10" s="198"/>
      <c r="AJ10" s="198"/>
      <c r="AK10" s="198"/>
      <c r="AL10" s="64"/>
      <c r="AM10" s="63"/>
      <c r="AN10" s="63"/>
      <c r="AO10" s="63"/>
      <c r="AP10" s="187" t="s">
        <v>41</v>
      </c>
      <c r="AQ10" s="216"/>
      <c r="AR10" s="59"/>
      <c r="AS10" s="59"/>
      <c r="AT10" s="59"/>
      <c r="AU10" s="59"/>
      <c r="AV10" s="61">
        <v>0</v>
      </c>
      <c r="AW10" s="61">
        <v>0</v>
      </c>
      <c r="AX10" s="61" t="s">
        <v>40</v>
      </c>
      <c r="AY10" s="61" t="s">
        <v>40</v>
      </c>
      <c r="AZ10" s="61" t="s">
        <v>40</v>
      </c>
      <c r="BA10" s="61" t="s">
        <v>39</v>
      </c>
      <c r="BB10" s="61" t="s">
        <v>39</v>
      </c>
      <c r="BC10" s="61" t="s">
        <v>39</v>
      </c>
      <c r="BD10" s="61" t="s">
        <v>38</v>
      </c>
      <c r="BE10" s="61" t="s">
        <v>38</v>
      </c>
      <c r="BF10" s="61" t="s">
        <v>38</v>
      </c>
      <c r="BG10" s="61" t="s">
        <v>38</v>
      </c>
      <c r="BH10" s="61" t="s">
        <v>38</v>
      </c>
      <c r="BI10" s="61" t="s">
        <v>38</v>
      </c>
      <c r="BJ10" s="61" t="s">
        <v>38</v>
      </c>
      <c r="BK10" s="61" t="s">
        <v>38</v>
      </c>
      <c r="BL10" s="61">
        <v>0</v>
      </c>
      <c r="BM10" s="61">
        <v>0</v>
      </c>
      <c r="BN10" s="61" t="s">
        <v>40</v>
      </c>
      <c r="BO10" s="61" t="s">
        <v>40</v>
      </c>
      <c r="BP10" s="61" t="s">
        <v>40</v>
      </c>
      <c r="BQ10" s="61" t="s">
        <v>39</v>
      </c>
      <c r="BR10" s="61" t="s">
        <v>39</v>
      </c>
      <c r="BS10" s="61" t="s">
        <v>39</v>
      </c>
      <c r="BT10" s="61" t="s">
        <v>38</v>
      </c>
      <c r="BU10" s="61" t="s">
        <v>38</v>
      </c>
      <c r="BV10" s="61" t="s">
        <v>38</v>
      </c>
      <c r="BW10" s="61" t="s">
        <v>38</v>
      </c>
      <c r="BX10" s="61" t="s">
        <v>38</v>
      </c>
      <c r="BY10" s="61" t="s">
        <v>38</v>
      </c>
      <c r="BZ10" s="61" t="s">
        <v>38</v>
      </c>
      <c r="CA10" s="61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61" t="s">
        <v>38</v>
      </c>
      <c r="CT10" s="61" t="s">
        <v>38</v>
      </c>
      <c r="CU10" s="61" t="s">
        <v>38</v>
      </c>
      <c r="CV10" s="61" t="s">
        <v>38</v>
      </c>
      <c r="CW10" s="61" t="s">
        <v>38</v>
      </c>
      <c r="CX10" s="61" t="s">
        <v>38</v>
      </c>
      <c r="CY10" s="61" t="s">
        <v>38</v>
      </c>
      <c r="CZ10" s="61" t="s">
        <v>38</v>
      </c>
      <c r="DA10" s="60"/>
      <c r="DB10" s="60"/>
      <c r="DC10" s="60">
        <f>'[1]31'!$DC$34</f>
        <v>904456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59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3</v>
      </c>
      <c r="G12" s="91">
        <v>72</v>
      </c>
      <c r="H12" s="44">
        <f t="shared" ref="H12:H35" si="1">G12/1.42</f>
        <v>50.70422535211268</v>
      </c>
      <c r="I12" s="44">
        <v>71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 t="s">
        <v>156</v>
      </c>
      <c r="Y12" s="39" t="s">
        <v>156</v>
      </c>
      <c r="Z12" s="39"/>
      <c r="AA12" s="39"/>
      <c r="AB12" s="39"/>
      <c r="AC12" s="39"/>
      <c r="AD12" s="39"/>
      <c r="AE12" s="39">
        <v>3520214</v>
      </c>
      <c r="AF12" s="39"/>
      <c r="AG12" s="39"/>
      <c r="AH12" s="39"/>
      <c r="AI12" s="38">
        <f>IF(ISBLANK(AE12),"-",AE12-AE10)</f>
        <v>4563</v>
      </c>
      <c r="AJ12" s="38">
        <f t="shared" ref="AJ12:AJ35" si="2">AI12/1000</f>
        <v>4.5629999999999997</v>
      </c>
      <c r="AK12" s="38">
        <f t="shared" ref="AK12:AK35" si="3">AJ12*24</f>
        <v>109.512</v>
      </c>
      <c r="AL12" s="38"/>
      <c r="AM12" s="38"/>
      <c r="AN12" s="38"/>
      <c r="AO12" s="38">
        <f t="shared" ref="AO12:AO35" si="4">AK12</f>
        <v>109.512</v>
      </c>
      <c r="AP12" s="37">
        <v>5</v>
      </c>
      <c r="AQ12" s="93">
        <f>AP12</f>
        <v>5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B35" si="5">AV12/1190</f>
        <v>0.99747899159663866</v>
      </c>
      <c r="CC12" s="33">
        <f t="shared" ref="CC12:CC35" si="6">AW12/1190</f>
        <v>0.99579831932773111</v>
      </c>
      <c r="CD12" s="33">
        <f t="shared" ref="CD12:CD35" si="7">AX12/1190</f>
        <v>0</v>
      </c>
      <c r="CE12" s="33">
        <f t="shared" ref="CE12:CE35" si="8">AY12/1190</f>
        <v>0.99579831932773111</v>
      </c>
      <c r="CF12" s="33"/>
      <c r="CG12" s="33"/>
      <c r="CH12" s="33"/>
      <c r="CI12" s="33"/>
      <c r="CJ12" s="33">
        <f t="shared" ref="CJ12:CJ35" si="9">BL12/1190</f>
        <v>0</v>
      </c>
      <c r="CK12" s="33">
        <f t="shared" ref="CK12:CK35" si="10">BM12/1190</f>
        <v>0</v>
      </c>
      <c r="CL12" s="33"/>
      <c r="CM12" s="33"/>
      <c r="CN12" s="33"/>
      <c r="CO12" s="33"/>
      <c r="CP12" s="33"/>
      <c r="CQ12" s="33"/>
      <c r="CR12" s="39" t="s">
        <v>156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905545</v>
      </c>
      <c r="DD12" s="32"/>
      <c r="DE12" s="32">
        <f>IF(ISBLANK(DC12),"-",DC12-DC10)</f>
        <v>1089</v>
      </c>
      <c r="DF12" s="32"/>
      <c r="DG12" s="32">
        <f>DC12-DC10</f>
        <v>1089</v>
      </c>
      <c r="DH12" s="32"/>
      <c r="DI12" s="32"/>
      <c r="DJ12" s="32"/>
      <c r="DK12" s="32"/>
      <c r="DL12" s="32"/>
      <c r="DM12" s="32">
        <f t="shared" ref="DM12:DM36" si="11">DE12</f>
        <v>1089</v>
      </c>
      <c r="DN12" s="32">
        <f>DM12/AJ12</f>
        <v>238.65877712031559</v>
      </c>
      <c r="DO12" s="31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4</v>
      </c>
      <c r="G13" s="91">
        <v>74</v>
      </c>
      <c r="H13" s="44">
        <f t="shared" si="1"/>
        <v>52.112676056338032</v>
      </c>
      <c r="I13" s="44">
        <v>72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 t="s">
        <v>156</v>
      </c>
      <c r="Y13" s="39" t="s">
        <v>156</v>
      </c>
      <c r="Z13" s="39"/>
      <c r="AA13" s="39"/>
      <c r="AB13" s="39"/>
      <c r="AC13" s="39"/>
      <c r="AD13" s="39"/>
      <c r="AE13" s="39">
        <v>3525047</v>
      </c>
      <c r="AF13" s="39"/>
      <c r="AG13" s="39"/>
      <c r="AH13" s="39"/>
      <c r="AI13" s="38">
        <f t="shared" ref="AI13:AI35" si="12">IF(ISBLANK(AE13),"-",AE13-AE12)</f>
        <v>4833</v>
      </c>
      <c r="AJ13" s="38">
        <f t="shared" si="2"/>
        <v>4.8330000000000002</v>
      </c>
      <c r="AK13" s="38">
        <f t="shared" si="3"/>
        <v>115.992</v>
      </c>
      <c r="AL13" s="38"/>
      <c r="AM13" s="38"/>
      <c r="AN13" s="38"/>
      <c r="AO13" s="38">
        <f t="shared" si="4"/>
        <v>115.992</v>
      </c>
      <c r="AP13" s="37">
        <v>6.5</v>
      </c>
      <c r="AQ13" s="93">
        <f t="shared" ref="AQ13:AQ35" si="13">AP13</f>
        <v>6.5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6"/>
        <v>0.99579831932773111</v>
      </c>
      <c r="CD13" s="33">
        <f t="shared" si="7"/>
        <v>0</v>
      </c>
      <c r="CE13" s="33">
        <f t="shared" si="8"/>
        <v>0.99579831932773111</v>
      </c>
      <c r="CF13" s="33"/>
      <c r="CG13" s="33"/>
      <c r="CH13" s="33"/>
      <c r="CI13" s="33"/>
      <c r="CJ13" s="33">
        <f t="shared" si="9"/>
        <v>0</v>
      </c>
      <c r="CK13" s="33">
        <f t="shared" si="10"/>
        <v>0</v>
      </c>
      <c r="CL13" s="33"/>
      <c r="CM13" s="33"/>
      <c r="CN13" s="33"/>
      <c r="CO13" s="33"/>
      <c r="CP13" s="33"/>
      <c r="CQ13" s="33"/>
      <c r="CR13" s="39" t="s">
        <v>156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906682</v>
      </c>
      <c r="DD13" s="32"/>
      <c r="DE13" s="32">
        <f t="shared" ref="DE13:DE35" si="14">IF(ISBLANK(DC13),"-",DC13-DC12)</f>
        <v>1137</v>
      </c>
      <c r="DF13" s="32"/>
      <c r="DG13" s="32">
        <f t="shared" ref="DG13:DG35" si="15">DC13-DC12</f>
        <v>1137</v>
      </c>
      <c r="DH13" s="32"/>
      <c r="DI13" s="32"/>
      <c r="DJ13" s="32"/>
      <c r="DK13" s="32"/>
      <c r="DL13" s="32"/>
      <c r="DM13" s="32">
        <f t="shared" si="11"/>
        <v>1137</v>
      </c>
      <c r="DN13" s="32">
        <f t="shared" ref="DN13:DN36" si="16">DM13/AJ13</f>
        <v>235.25760397268778</v>
      </c>
      <c r="DO13" s="92"/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5</v>
      </c>
      <c r="G14" s="91">
        <v>73</v>
      </c>
      <c r="H14" s="44">
        <f t="shared" si="1"/>
        <v>51.408450704225352</v>
      </c>
      <c r="I14" s="44">
        <v>72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 t="s">
        <v>156</v>
      </c>
      <c r="Y14" s="39" t="s">
        <v>156</v>
      </c>
      <c r="Z14" s="39"/>
      <c r="AA14" s="39"/>
      <c r="AB14" s="39"/>
      <c r="AC14" s="39"/>
      <c r="AD14" s="39"/>
      <c r="AE14" s="39">
        <v>3530021</v>
      </c>
      <c r="AF14" s="39"/>
      <c r="AG14" s="39"/>
      <c r="AH14" s="39"/>
      <c r="AI14" s="38">
        <f t="shared" si="12"/>
        <v>4974</v>
      </c>
      <c r="AJ14" s="38">
        <f t="shared" si="2"/>
        <v>4.9740000000000002</v>
      </c>
      <c r="AK14" s="38">
        <f t="shared" si="3"/>
        <v>119.376</v>
      </c>
      <c r="AL14" s="38"/>
      <c r="AM14" s="38"/>
      <c r="AN14" s="38"/>
      <c r="AO14" s="38">
        <f t="shared" si="4"/>
        <v>119.376</v>
      </c>
      <c r="AP14" s="37">
        <v>8</v>
      </c>
      <c r="AQ14" s="93">
        <f t="shared" si="13"/>
        <v>8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6"/>
        <v>0.99579831932773111</v>
      </c>
      <c r="CD14" s="33">
        <f t="shared" si="7"/>
        <v>0</v>
      </c>
      <c r="CE14" s="33">
        <f t="shared" si="8"/>
        <v>0.99579831932773111</v>
      </c>
      <c r="CF14" s="33"/>
      <c r="CG14" s="33"/>
      <c r="CH14" s="33"/>
      <c r="CI14" s="33"/>
      <c r="CJ14" s="33">
        <f t="shared" si="9"/>
        <v>0</v>
      </c>
      <c r="CK14" s="33">
        <f t="shared" si="10"/>
        <v>0</v>
      </c>
      <c r="CL14" s="33"/>
      <c r="CM14" s="33"/>
      <c r="CN14" s="33"/>
      <c r="CO14" s="33"/>
      <c r="CP14" s="33"/>
      <c r="CQ14" s="33"/>
      <c r="CR14" s="39" t="s">
        <v>156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907853</v>
      </c>
      <c r="DD14" s="32"/>
      <c r="DE14" s="32">
        <f t="shared" si="14"/>
        <v>1171</v>
      </c>
      <c r="DF14" s="32"/>
      <c r="DG14" s="32">
        <f t="shared" si="15"/>
        <v>1171</v>
      </c>
      <c r="DH14" s="32"/>
      <c r="DI14" s="32"/>
      <c r="DJ14" s="32"/>
      <c r="DK14" s="32"/>
      <c r="DL14" s="32"/>
      <c r="DM14" s="32">
        <f t="shared" si="11"/>
        <v>1171</v>
      </c>
      <c r="DN14" s="32">
        <f t="shared" si="16"/>
        <v>235.42420587052672</v>
      </c>
      <c r="DO14" s="31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7</v>
      </c>
      <c r="G15" s="91">
        <v>73</v>
      </c>
      <c r="H15" s="44">
        <f t="shared" si="1"/>
        <v>51.408450704225352</v>
      </c>
      <c r="I15" s="44">
        <v>72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 t="s">
        <v>156</v>
      </c>
      <c r="Y15" s="39" t="s">
        <v>156</v>
      </c>
      <c r="Z15" s="39"/>
      <c r="AA15" s="39"/>
      <c r="AB15" s="39"/>
      <c r="AC15" s="39"/>
      <c r="AD15" s="39"/>
      <c r="AE15" s="39">
        <v>3534684</v>
      </c>
      <c r="AF15" s="39"/>
      <c r="AG15" s="39"/>
      <c r="AH15" s="39"/>
      <c r="AI15" s="38">
        <f t="shared" si="12"/>
        <v>4663</v>
      </c>
      <c r="AJ15" s="38">
        <f t="shared" si="2"/>
        <v>4.6630000000000003</v>
      </c>
      <c r="AK15" s="38">
        <f t="shared" si="3"/>
        <v>111.91200000000001</v>
      </c>
      <c r="AL15" s="38"/>
      <c r="AM15" s="38"/>
      <c r="AN15" s="38"/>
      <c r="AO15" s="38">
        <f t="shared" si="4"/>
        <v>111.91200000000001</v>
      </c>
      <c r="AP15" s="37">
        <v>9.3000000000000007</v>
      </c>
      <c r="AQ15" s="93">
        <f t="shared" si="13"/>
        <v>9.3000000000000007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6"/>
        <v>0.99579831932773111</v>
      </c>
      <c r="CD15" s="33">
        <f t="shared" si="7"/>
        <v>0</v>
      </c>
      <c r="CE15" s="33">
        <f t="shared" si="8"/>
        <v>0.99579831932773111</v>
      </c>
      <c r="CF15" s="33"/>
      <c r="CG15" s="33"/>
      <c r="CH15" s="33"/>
      <c r="CI15" s="33"/>
      <c r="CJ15" s="33">
        <f t="shared" si="9"/>
        <v>0</v>
      </c>
      <c r="CK15" s="33">
        <f t="shared" si="10"/>
        <v>0</v>
      </c>
      <c r="CL15" s="33"/>
      <c r="CM15" s="33"/>
      <c r="CN15" s="33"/>
      <c r="CO15" s="33"/>
      <c r="CP15" s="33"/>
      <c r="CQ15" s="33"/>
      <c r="CR15" s="39" t="s">
        <v>156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908880</v>
      </c>
      <c r="DD15" s="32"/>
      <c r="DE15" s="32">
        <f t="shared" si="14"/>
        <v>1027</v>
      </c>
      <c r="DF15" s="32"/>
      <c r="DG15" s="32">
        <f t="shared" si="15"/>
        <v>1027</v>
      </c>
      <c r="DH15" s="32"/>
      <c r="DI15" s="32"/>
      <c r="DJ15" s="32"/>
      <c r="DK15" s="32"/>
      <c r="DL15" s="32"/>
      <c r="DM15" s="32">
        <f t="shared" si="11"/>
        <v>1027</v>
      </c>
      <c r="DN15" s="32">
        <f t="shared" si="16"/>
        <v>220.24447780398884</v>
      </c>
      <c r="DO15" s="31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8</v>
      </c>
      <c r="G16" s="91">
        <v>83</v>
      </c>
      <c r="H16" s="44">
        <f t="shared" si="1"/>
        <v>58.450704225352112</v>
      </c>
      <c r="I16" s="44">
        <v>80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 t="s">
        <v>156</v>
      </c>
      <c r="Y16" s="39" t="s">
        <v>156</v>
      </c>
      <c r="Z16" s="39"/>
      <c r="AA16" s="39"/>
      <c r="AB16" s="39"/>
      <c r="AC16" s="39"/>
      <c r="AD16" s="39"/>
      <c r="AE16" s="39">
        <v>3539072</v>
      </c>
      <c r="AF16" s="39"/>
      <c r="AG16" s="39"/>
      <c r="AH16" s="39"/>
      <c r="AI16" s="38">
        <f t="shared" si="12"/>
        <v>4388</v>
      </c>
      <c r="AJ16" s="38">
        <f t="shared" si="2"/>
        <v>4.3879999999999999</v>
      </c>
      <c r="AK16" s="38">
        <f t="shared" si="3"/>
        <v>105.312</v>
      </c>
      <c r="AL16" s="38"/>
      <c r="AM16" s="38"/>
      <c r="AN16" s="38"/>
      <c r="AO16" s="38">
        <f t="shared" si="4"/>
        <v>105.312</v>
      </c>
      <c r="AP16" s="37">
        <v>9.5</v>
      </c>
      <c r="AQ16" s="93">
        <f t="shared" si="13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6"/>
        <v>0.99579831932773111</v>
      </c>
      <c r="CD16" s="33">
        <f t="shared" si="7"/>
        <v>0</v>
      </c>
      <c r="CE16" s="33">
        <f t="shared" si="8"/>
        <v>0.99579831932773111</v>
      </c>
      <c r="CF16" s="33"/>
      <c r="CG16" s="33"/>
      <c r="CH16" s="33"/>
      <c r="CI16" s="33"/>
      <c r="CJ16" s="33">
        <f t="shared" si="9"/>
        <v>0</v>
      </c>
      <c r="CK16" s="33">
        <f t="shared" si="10"/>
        <v>0</v>
      </c>
      <c r="CL16" s="33"/>
      <c r="CM16" s="33"/>
      <c r="CN16" s="33"/>
      <c r="CO16" s="33"/>
      <c r="CP16" s="33"/>
      <c r="CQ16" s="33"/>
      <c r="CR16" s="39" t="s">
        <v>156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909966</v>
      </c>
      <c r="DD16" s="32"/>
      <c r="DE16" s="32">
        <f t="shared" si="14"/>
        <v>1086</v>
      </c>
      <c r="DF16" s="32"/>
      <c r="DG16" s="32">
        <f t="shared" si="15"/>
        <v>1086</v>
      </c>
      <c r="DH16" s="32"/>
      <c r="DI16" s="32"/>
      <c r="DJ16" s="32"/>
      <c r="DK16" s="32"/>
      <c r="DL16" s="32"/>
      <c r="DM16" s="32">
        <f t="shared" si="11"/>
        <v>1086</v>
      </c>
      <c r="DN16" s="32">
        <f t="shared" si="16"/>
        <v>247.49316317228806</v>
      </c>
      <c r="DO16" s="31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8</v>
      </c>
      <c r="G17" s="91">
        <v>83</v>
      </c>
      <c r="H17" s="44">
        <f t="shared" si="1"/>
        <v>58.450704225352112</v>
      </c>
      <c r="I17" s="44">
        <v>80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 t="s">
        <v>156</v>
      </c>
      <c r="Y17" s="39" t="s">
        <v>156</v>
      </c>
      <c r="Z17" s="39"/>
      <c r="AA17" s="39"/>
      <c r="AB17" s="39"/>
      <c r="AC17" s="39"/>
      <c r="AD17" s="39"/>
      <c r="AE17" s="39">
        <v>3543688</v>
      </c>
      <c r="AF17" s="39"/>
      <c r="AG17" s="39"/>
      <c r="AH17" s="39"/>
      <c r="AI17" s="38">
        <f t="shared" si="12"/>
        <v>4616</v>
      </c>
      <c r="AJ17" s="38">
        <f t="shared" si="2"/>
        <v>4.6159999999999997</v>
      </c>
      <c r="AK17" s="38">
        <f t="shared" si="3"/>
        <v>110.78399999999999</v>
      </c>
      <c r="AL17" s="38"/>
      <c r="AM17" s="38"/>
      <c r="AN17" s="38"/>
      <c r="AO17" s="38">
        <f t="shared" si="4"/>
        <v>110.78399999999999</v>
      </c>
      <c r="AP17" s="37">
        <v>9.5</v>
      </c>
      <c r="AQ17" s="93">
        <f t="shared" si="13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6"/>
        <v>0.99579831932773111</v>
      </c>
      <c r="CD17" s="33">
        <f t="shared" si="7"/>
        <v>0</v>
      </c>
      <c r="CE17" s="33">
        <f t="shared" si="8"/>
        <v>0.99579831932773111</v>
      </c>
      <c r="CF17" s="33"/>
      <c r="CG17" s="33"/>
      <c r="CH17" s="33"/>
      <c r="CI17" s="33"/>
      <c r="CJ17" s="33">
        <f t="shared" si="9"/>
        <v>0</v>
      </c>
      <c r="CK17" s="33">
        <f t="shared" si="10"/>
        <v>0</v>
      </c>
      <c r="CL17" s="33"/>
      <c r="CM17" s="33"/>
      <c r="CN17" s="33"/>
      <c r="CO17" s="33"/>
      <c r="CP17" s="33"/>
      <c r="CQ17" s="33"/>
      <c r="CR17" s="39" t="s">
        <v>156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911023</v>
      </c>
      <c r="DD17" s="32"/>
      <c r="DE17" s="32">
        <f t="shared" si="14"/>
        <v>1057</v>
      </c>
      <c r="DF17" s="32"/>
      <c r="DG17" s="32">
        <f t="shared" si="15"/>
        <v>1057</v>
      </c>
      <c r="DH17" s="32"/>
      <c r="DI17" s="32"/>
      <c r="DJ17" s="32"/>
      <c r="DK17" s="32"/>
      <c r="DL17" s="32"/>
      <c r="DM17" s="32">
        <f t="shared" si="11"/>
        <v>1057</v>
      </c>
      <c r="DN17" s="32">
        <f t="shared" si="16"/>
        <v>228.98613518197575</v>
      </c>
      <c r="DO17" s="92"/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8</v>
      </c>
      <c r="G18" s="91">
        <v>80</v>
      </c>
      <c r="H18" s="44">
        <f t="shared" si="1"/>
        <v>56.338028169014088</v>
      </c>
      <c r="I18" s="44">
        <v>80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 t="s">
        <v>156</v>
      </c>
      <c r="Y18" s="39" t="s">
        <v>156</v>
      </c>
      <c r="Z18" s="39"/>
      <c r="AA18" s="39"/>
      <c r="AB18" s="39"/>
      <c r="AC18" s="39"/>
      <c r="AD18" s="39"/>
      <c r="AE18" s="39">
        <v>3548442</v>
      </c>
      <c r="AF18" s="39"/>
      <c r="AG18" s="39"/>
      <c r="AH18" s="39"/>
      <c r="AI18" s="38">
        <f t="shared" si="12"/>
        <v>4754</v>
      </c>
      <c r="AJ18" s="38">
        <f t="shared" si="2"/>
        <v>4.7539999999999996</v>
      </c>
      <c r="AK18" s="38">
        <f t="shared" si="3"/>
        <v>114.09599999999999</v>
      </c>
      <c r="AL18" s="38"/>
      <c r="AM18" s="38"/>
      <c r="AN18" s="38"/>
      <c r="AO18" s="38">
        <f t="shared" si="4"/>
        <v>114.09599999999999</v>
      </c>
      <c r="AP18" s="37">
        <v>9.4</v>
      </c>
      <c r="AQ18" s="93">
        <f t="shared" si="13"/>
        <v>9.4</v>
      </c>
      <c r="AR18" s="36"/>
      <c r="AS18" s="36"/>
      <c r="AT18" s="36"/>
      <c r="AU18" s="35" t="s">
        <v>164</v>
      </c>
      <c r="AV18" s="34">
        <v>1188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996</v>
      </c>
      <c r="BM18" s="34">
        <v>0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0.99831932773109244</v>
      </c>
      <c r="CC18" s="33">
        <f t="shared" si="6"/>
        <v>0.99579831932773111</v>
      </c>
      <c r="CD18" s="33">
        <f t="shared" si="7"/>
        <v>0</v>
      </c>
      <c r="CE18" s="33">
        <f t="shared" si="8"/>
        <v>0.99579831932773111</v>
      </c>
      <c r="CF18" s="33"/>
      <c r="CG18" s="33"/>
      <c r="CH18" s="33"/>
      <c r="CI18" s="33"/>
      <c r="CJ18" s="33">
        <f t="shared" si="9"/>
        <v>0.83697478991596641</v>
      </c>
      <c r="CK18" s="33">
        <f t="shared" si="10"/>
        <v>0</v>
      </c>
      <c r="CL18" s="33"/>
      <c r="CM18" s="33"/>
      <c r="CN18" s="33"/>
      <c r="CO18" s="33"/>
      <c r="CP18" s="33"/>
      <c r="CQ18" s="33"/>
      <c r="CR18" s="39" t="s">
        <v>156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912139</v>
      </c>
      <c r="DD18" s="32"/>
      <c r="DE18" s="32">
        <f t="shared" si="14"/>
        <v>1116</v>
      </c>
      <c r="DF18" s="32"/>
      <c r="DG18" s="32">
        <f t="shared" si="15"/>
        <v>1116</v>
      </c>
      <c r="DH18" s="32"/>
      <c r="DI18" s="32"/>
      <c r="DJ18" s="32"/>
      <c r="DK18" s="32"/>
      <c r="DL18" s="32"/>
      <c r="DM18" s="32">
        <f t="shared" si="11"/>
        <v>1116</v>
      </c>
      <c r="DN18" s="32">
        <f t="shared" si="16"/>
        <v>234.74968447623056</v>
      </c>
      <c r="DO18" s="31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7</v>
      </c>
      <c r="G19" s="91">
        <v>76</v>
      </c>
      <c r="H19" s="44">
        <f t="shared" si="1"/>
        <v>53.521126760563384</v>
      </c>
      <c r="I19" s="44">
        <v>78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 t="s">
        <v>156</v>
      </c>
      <c r="Y19" s="39" t="s">
        <v>156</v>
      </c>
      <c r="Z19" s="39"/>
      <c r="AA19" s="39"/>
      <c r="AB19" s="39"/>
      <c r="AC19" s="39"/>
      <c r="AD19" s="39"/>
      <c r="AE19" s="39">
        <v>3553574</v>
      </c>
      <c r="AF19" s="39"/>
      <c r="AG19" s="39"/>
      <c r="AH19" s="39"/>
      <c r="AI19" s="38">
        <f t="shared" si="12"/>
        <v>5132</v>
      </c>
      <c r="AJ19" s="38">
        <f t="shared" si="2"/>
        <v>5.1319999999999997</v>
      </c>
      <c r="AK19" s="38">
        <f t="shared" si="3"/>
        <v>123.16799999999999</v>
      </c>
      <c r="AL19" s="38"/>
      <c r="AM19" s="38"/>
      <c r="AN19" s="38"/>
      <c r="AO19" s="38">
        <f t="shared" si="4"/>
        <v>123.16799999999999</v>
      </c>
      <c r="AP19" s="37">
        <v>9</v>
      </c>
      <c r="AQ19" s="93">
        <f t="shared" si="13"/>
        <v>9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1016</v>
      </c>
      <c r="BM19" s="34">
        <v>0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6"/>
        <v>0.99579831932773111</v>
      </c>
      <c r="CD19" s="33">
        <f t="shared" si="7"/>
        <v>0</v>
      </c>
      <c r="CE19" s="33">
        <f t="shared" si="8"/>
        <v>0.99579831932773111</v>
      </c>
      <c r="CF19" s="33"/>
      <c r="CG19" s="33"/>
      <c r="CH19" s="33"/>
      <c r="CI19" s="33"/>
      <c r="CJ19" s="33">
        <f t="shared" si="9"/>
        <v>0.85378151260504198</v>
      </c>
      <c r="CK19" s="33">
        <f t="shared" si="10"/>
        <v>0</v>
      </c>
      <c r="CL19" s="33"/>
      <c r="CM19" s="33"/>
      <c r="CN19" s="33"/>
      <c r="CO19" s="33"/>
      <c r="CP19" s="33"/>
      <c r="CQ19" s="33"/>
      <c r="CR19" s="39" t="s">
        <v>156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913302</v>
      </c>
      <c r="DD19" s="32"/>
      <c r="DE19" s="32">
        <f t="shared" si="14"/>
        <v>1163</v>
      </c>
      <c r="DF19" s="32"/>
      <c r="DG19" s="32">
        <f t="shared" si="15"/>
        <v>1163</v>
      </c>
      <c r="DH19" s="32"/>
      <c r="DI19" s="32"/>
      <c r="DJ19" s="32"/>
      <c r="DK19" s="32"/>
      <c r="DL19" s="32"/>
      <c r="DM19" s="32">
        <f t="shared" si="11"/>
        <v>1163</v>
      </c>
      <c r="DN19" s="32">
        <f t="shared" si="16"/>
        <v>226.61730319563523</v>
      </c>
      <c r="DO19" s="31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7</v>
      </c>
      <c r="G20" s="91">
        <v>75</v>
      </c>
      <c r="H20" s="44">
        <f t="shared" si="1"/>
        <v>52.816901408450704</v>
      </c>
      <c r="I20" s="44">
        <v>76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 t="s">
        <v>156</v>
      </c>
      <c r="Y20" s="39" t="s">
        <v>156</v>
      </c>
      <c r="Z20" s="39"/>
      <c r="AA20" s="39"/>
      <c r="AB20" s="39"/>
      <c r="AC20" s="39"/>
      <c r="AD20" s="39"/>
      <c r="AE20" s="39">
        <v>3558926</v>
      </c>
      <c r="AF20" s="39"/>
      <c r="AG20" s="39"/>
      <c r="AH20" s="39"/>
      <c r="AI20" s="38">
        <f t="shared" si="12"/>
        <v>5352</v>
      </c>
      <c r="AJ20" s="38">
        <f t="shared" si="2"/>
        <v>5.3520000000000003</v>
      </c>
      <c r="AK20" s="38">
        <f t="shared" si="3"/>
        <v>128.44800000000001</v>
      </c>
      <c r="AL20" s="38"/>
      <c r="AM20" s="38"/>
      <c r="AN20" s="38"/>
      <c r="AO20" s="38">
        <f t="shared" si="4"/>
        <v>128.44800000000001</v>
      </c>
      <c r="AP20" s="37">
        <v>8.3000000000000007</v>
      </c>
      <c r="AQ20" s="93">
        <f t="shared" si="13"/>
        <v>8.3000000000000007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1028</v>
      </c>
      <c r="BM20" s="34">
        <v>0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6"/>
        <v>0.99579831932773111</v>
      </c>
      <c r="CD20" s="33">
        <f t="shared" si="7"/>
        <v>0</v>
      </c>
      <c r="CE20" s="33">
        <f t="shared" si="8"/>
        <v>0.99579831932773111</v>
      </c>
      <c r="CF20" s="33"/>
      <c r="CG20" s="33"/>
      <c r="CH20" s="33"/>
      <c r="CI20" s="33"/>
      <c r="CJ20" s="33">
        <f t="shared" si="9"/>
        <v>0.86386554621848743</v>
      </c>
      <c r="CK20" s="33">
        <f t="shared" si="10"/>
        <v>0</v>
      </c>
      <c r="CL20" s="33"/>
      <c r="CM20" s="33"/>
      <c r="CN20" s="33"/>
      <c r="CO20" s="33"/>
      <c r="CP20" s="33"/>
      <c r="CQ20" s="33"/>
      <c r="CR20" s="39" t="s">
        <v>156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914499</v>
      </c>
      <c r="DD20" s="32"/>
      <c r="DE20" s="32">
        <f t="shared" si="14"/>
        <v>1197</v>
      </c>
      <c r="DF20" s="32"/>
      <c r="DG20" s="32">
        <f t="shared" si="15"/>
        <v>1197</v>
      </c>
      <c r="DH20" s="32"/>
      <c r="DI20" s="32"/>
      <c r="DJ20" s="32"/>
      <c r="DK20" s="32"/>
      <c r="DL20" s="32"/>
      <c r="DM20" s="32">
        <f t="shared" si="11"/>
        <v>1197</v>
      </c>
      <c r="DN20" s="32">
        <f t="shared" si="16"/>
        <v>223.65470852017935</v>
      </c>
      <c r="DO20" s="31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6</v>
      </c>
      <c r="G21" s="91">
        <v>75</v>
      </c>
      <c r="H21" s="44">
        <f t="shared" si="1"/>
        <v>52.816901408450704</v>
      </c>
      <c r="I21" s="44">
        <v>76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 t="s">
        <v>156</v>
      </c>
      <c r="Y21" s="39" t="s">
        <v>156</v>
      </c>
      <c r="Z21" s="39"/>
      <c r="AA21" s="39"/>
      <c r="AB21" s="39"/>
      <c r="AC21" s="39"/>
      <c r="AD21" s="39"/>
      <c r="AE21" s="39">
        <v>3564274</v>
      </c>
      <c r="AF21" s="39"/>
      <c r="AG21" s="39"/>
      <c r="AH21" s="39"/>
      <c r="AI21" s="38">
        <f t="shared" si="12"/>
        <v>5348</v>
      </c>
      <c r="AJ21" s="38">
        <f t="shared" si="2"/>
        <v>5.3479999999999999</v>
      </c>
      <c r="AK21" s="38">
        <f t="shared" si="3"/>
        <v>128.352</v>
      </c>
      <c r="AL21" s="38"/>
      <c r="AM21" s="38"/>
      <c r="AN21" s="38"/>
      <c r="AO21" s="38">
        <f t="shared" si="4"/>
        <v>128.352</v>
      </c>
      <c r="AP21" s="37">
        <v>7.7</v>
      </c>
      <c r="AQ21" s="93">
        <f t="shared" si="13"/>
        <v>7.7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1047</v>
      </c>
      <c r="BM21" s="34">
        <v>0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6"/>
        <v>0.99579831932773111</v>
      </c>
      <c r="CD21" s="33">
        <f t="shared" si="7"/>
        <v>0</v>
      </c>
      <c r="CE21" s="33">
        <f t="shared" si="8"/>
        <v>0.99579831932773111</v>
      </c>
      <c r="CF21" s="33"/>
      <c r="CG21" s="33"/>
      <c r="CH21" s="33"/>
      <c r="CI21" s="33"/>
      <c r="CJ21" s="33">
        <f t="shared" si="9"/>
        <v>0.87983193277310923</v>
      </c>
      <c r="CK21" s="33">
        <f t="shared" si="10"/>
        <v>0</v>
      </c>
      <c r="CL21" s="33"/>
      <c r="CM21" s="33"/>
      <c r="CN21" s="33"/>
      <c r="CO21" s="33"/>
      <c r="CP21" s="33"/>
      <c r="CQ21" s="33"/>
      <c r="CR21" s="39" t="s">
        <v>156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915711</v>
      </c>
      <c r="DD21" s="32"/>
      <c r="DE21" s="32">
        <f t="shared" si="14"/>
        <v>1212</v>
      </c>
      <c r="DF21" s="32"/>
      <c r="DG21" s="32">
        <f t="shared" si="15"/>
        <v>1212</v>
      </c>
      <c r="DH21" s="32"/>
      <c r="DI21" s="32"/>
      <c r="DJ21" s="32"/>
      <c r="DK21" s="32"/>
      <c r="DL21" s="32"/>
      <c r="DM21" s="32">
        <f t="shared" si="11"/>
        <v>1212</v>
      </c>
      <c r="DN21" s="32">
        <f t="shared" si="16"/>
        <v>226.62677636499626</v>
      </c>
      <c r="DO21" s="92"/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5</v>
      </c>
      <c r="G22" s="91">
        <v>74</v>
      </c>
      <c r="H22" s="44">
        <f t="shared" si="1"/>
        <v>52.112676056338032</v>
      </c>
      <c r="I22" s="44">
        <v>73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 t="s">
        <v>156</v>
      </c>
      <c r="Y22" s="39" t="s">
        <v>156</v>
      </c>
      <c r="Z22" s="39"/>
      <c r="AA22" s="39"/>
      <c r="AB22" s="39"/>
      <c r="AC22" s="39"/>
      <c r="AD22" s="39"/>
      <c r="AE22" s="39">
        <v>3569165</v>
      </c>
      <c r="AF22" s="39"/>
      <c r="AG22" s="39"/>
      <c r="AH22" s="39"/>
      <c r="AI22" s="38">
        <f t="shared" si="12"/>
        <v>4891</v>
      </c>
      <c r="AJ22" s="38">
        <f t="shared" si="2"/>
        <v>4.891</v>
      </c>
      <c r="AK22" s="38">
        <f t="shared" si="3"/>
        <v>117.384</v>
      </c>
      <c r="AL22" s="38"/>
      <c r="AM22" s="38"/>
      <c r="AN22" s="38"/>
      <c r="AO22" s="38">
        <f t="shared" si="4"/>
        <v>117.384</v>
      </c>
      <c r="AP22" s="37">
        <v>6.9</v>
      </c>
      <c r="AQ22" s="93">
        <f t="shared" si="13"/>
        <v>6.9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1047</v>
      </c>
      <c r="BM22" s="34">
        <v>0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6"/>
        <v>0.99579831932773111</v>
      </c>
      <c r="CD22" s="33">
        <f t="shared" si="7"/>
        <v>0</v>
      </c>
      <c r="CE22" s="33">
        <f t="shared" si="8"/>
        <v>0.99579831932773111</v>
      </c>
      <c r="CF22" s="33"/>
      <c r="CG22" s="33"/>
      <c r="CH22" s="33"/>
      <c r="CI22" s="33"/>
      <c r="CJ22" s="33">
        <f t="shared" si="9"/>
        <v>0.87983193277310923</v>
      </c>
      <c r="CK22" s="33">
        <f t="shared" si="10"/>
        <v>0</v>
      </c>
      <c r="CL22" s="33"/>
      <c r="CM22" s="33"/>
      <c r="CN22" s="33"/>
      <c r="CO22" s="33"/>
      <c r="CP22" s="33"/>
      <c r="CQ22" s="33"/>
      <c r="CR22" s="39" t="s">
        <v>156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916906</v>
      </c>
      <c r="DD22" s="32"/>
      <c r="DE22" s="32">
        <f t="shared" si="14"/>
        <v>1195</v>
      </c>
      <c r="DF22" s="32"/>
      <c r="DG22" s="32">
        <f t="shared" si="15"/>
        <v>1195</v>
      </c>
      <c r="DH22" s="32"/>
      <c r="DI22" s="32"/>
      <c r="DJ22" s="32"/>
      <c r="DK22" s="32"/>
      <c r="DL22" s="32"/>
      <c r="DM22" s="32">
        <f t="shared" si="11"/>
        <v>1195</v>
      </c>
      <c r="DN22" s="32">
        <f t="shared" si="16"/>
        <v>244.326313637293</v>
      </c>
      <c r="DO22" s="31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3</v>
      </c>
      <c r="G23" s="91">
        <v>74</v>
      </c>
      <c r="H23" s="44">
        <f t="shared" si="1"/>
        <v>52.112676056338032</v>
      </c>
      <c r="I23" s="44">
        <v>73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 t="s">
        <v>156</v>
      </c>
      <c r="Y23" s="39" t="s">
        <v>156</v>
      </c>
      <c r="Z23" s="39"/>
      <c r="AA23" s="39"/>
      <c r="AB23" s="39"/>
      <c r="AC23" s="39"/>
      <c r="AD23" s="39"/>
      <c r="AE23" s="39">
        <v>3573889</v>
      </c>
      <c r="AF23" s="39"/>
      <c r="AG23" s="39"/>
      <c r="AH23" s="39"/>
      <c r="AI23" s="38">
        <f t="shared" si="12"/>
        <v>4724</v>
      </c>
      <c r="AJ23" s="38">
        <f t="shared" si="2"/>
        <v>4.7240000000000002</v>
      </c>
      <c r="AK23" s="38">
        <f t="shared" si="3"/>
        <v>113.376</v>
      </c>
      <c r="AL23" s="38"/>
      <c r="AM23" s="38"/>
      <c r="AN23" s="38"/>
      <c r="AO23" s="38">
        <f t="shared" si="4"/>
        <v>113.376</v>
      </c>
      <c r="AP23" s="37">
        <v>6.2</v>
      </c>
      <c r="AQ23" s="93">
        <f t="shared" si="13"/>
        <v>6.2</v>
      </c>
      <c r="AR23" s="36"/>
      <c r="AS23" s="36"/>
      <c r="AT23" s="36"/>
      <c r="AU23" s="35" t="s">
        <v>166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1048</v>
      </c>
      <c r="BM23" s="34">
        <v>0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6"/>
        <v>0.99579831932773111</v>
      </c>
      <c r="CD23" s="33">
        <f t="shared" si="7"/>
        <v>0</v>
      </c>
      <c r="CE23" s="33">
        <f t="shared" si="8"/>
        <v>0.99579831932773111</v>
      </c>
      <c r="CF23" s="33"/>
      <c r="CG23" s="33"/>
      <c r="CH23" s="33"/>
      <c r="CI23" s="33"/>
      <c r="CJ23" s="33">
        <f t="shared" si="9"/>
        <v>0.88067226890756301</v>
      </c>
      <c r="CK23" s="33">
        <f t="shared" si="10"/>
        <v>0</v>
      </c>
      <c r="CL23" s="33"/>
      <c r="CM23" s="33"/>
      <c r="CN23" s="33"/>
      <c r="CO23" s="33"/>
      <c r="CP23" s="33"/>
      <c r="CQ23" s="33"/>
      <c r="CR23" s="39" t="s">
        <v>156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918122</v>
      </c>
      <c r="DD23" s="32"/>
      <c r="DE23" s="32">
        <f t="shared" si="14"/>
        <v>1216</v>
      </c>
      <c r="DF23" s="32"/>
      <c r="DG23" s="32">
        <f t="shared" si="15"/>
        <v>1216</v>
      </c>
      <c r="DH23" s="32"/>
      <c r="DI23" s="32"/>
      <c r="DJ23" s="32"/>
      <c r="DK23" s="32"/>
      <c r="DL23" s="32"/>
      <c r="DM23" s="32">
        <f t="shared" si="11"/>
        <v>1216</v>
      </c>
      <c r="DN23" s="32">
        <f t="shared" si="16"/>
        <v>257.4089754445385</v>
      </c>
      <c r="DO23" s="31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3</v>
      </c>
      <c r="G24" s="91">
        <v>74</v>
      </c>
      <c r="H24" s="44">
        <f t="shared" si="1"/>
        <v>52.112676056338032</v>
      </c>
      <c r="I24" s="44">
        <v>73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 t="s">
        <v>156</v>
      </c>
      <c r="Y24" s="39" t="s">
        <v>156</v>
      </c>
      <c r="Z24" s="39"/>
      <c r="AA24" s="39"/>
      <c r="AB24" s="39"/>
      <c r="AC24" s="39"/>
      <c r="AD24" s="39"/>
      <c r="AE24" s="39">
        <v>3578652</v>
      </c>
      <c r="AF24" s="39"/>
      <c r="AG24" s="39"/>
      <c r="AH24" s="39"/>
      <c r="AI24" s="38">
        <f t="shared" si="12"/>
        <v>4763</v>
      </c>
      <c r="AJ24" s="38">
        <f t="shared" si="2"/>
        <v>4.7629999999999999</v>
      </c>
      <c r="AK24" s="38">
        <f t="shared" si="3"/>
        <v>114.312</v>
      </c>
      <c r="AL24" s="38"/>
      <c r="AM24" s="38"/>
      <c r="AN24" s="38"/>
      <c r="AO24" s="38">
        <f t="shared" si="4"/>
        <v>114.312</v>
      </c>
      <c r="AP24" s="37">
        <v>5.5</v>
      </c>
      <c r="AQ24" s="93">
        <f t="shared" si="13"/>
        <v>5.5</v>
      </c>
      <c r="AR24" s="36"/>
      <c r="AS24" s="36"/>
      <c r="AT24" s="36"/>
      <c r="AU24" s="35" t="s">
        <v>164</v>
      </c>
      <c r="AV24" s="34">
        <v>1187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1046</v>
      </c>
      <c r="BM24" s="34">
        <v>0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0.99747899159663866</v>
      </c>
      <c r="CC24" s="33">
        <f t="shared" si="6"/>
        <v>0.99579831932773111</v>
      </c>
      <c r="CD24" s="33">
        <f t="shared" si="7"/>
        <v>0</v>
      </c>
      <c r="CE24" s="33">
        <f t="shared" si="8"/>
        <v>0.99579831932773111</v>
      </c>
      <c r="CF24" s="33"/>
      <c r="CG24" s="33"/>
      <c r="CH24" s="33"/>
      <c r="CI24" s="33"/>
      <c r="CJ24" s="33">
        <f t="shared" si="9"/>
        <v>0.87899159663865545</v>
      </c>
      <c r="CK24" s="33">
        <f t="shared" si="10"/>
        <v>0</v>
      </c>
      <c r="CL24" s="33"/>
      <c r="CM24" s="33"/>
      <c r="CN24" s="33"/>
      <c r="CO24" s="33"/>
      <c r="CP24" s="33"/>
      <c r="CQ24" s="33"/>
      <c r="CR24" s="39" t="s">
        <v>156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919326</v>
      </c>
      <c r="DD24" s="32"/>
      <c r="DE24" s="32">
        <f t="shared" si="14"/>
        <v>1204</v>
      </c>
      <c r="DF24" s="32"/>
      <c r="DG24" s="32">
        <f t="shared" si="15"/>
        <v>1204</v>
      </c>
      <c r="DH24" s="32"/>
      <c r="DI24" s="32"/>
      <c r="DJ24" s="32"/>
      <c r="DK24" s="32"/>
      <c r="DL24" s="32"/>
      <c r="DM24" s="32">
        <f t="shared" si="11"/>
        <v>1204</v>
      </c>
      <c r="DN24" s="32">
        <f t="shared" si="16"/>
        <v>252.78186017216041</v>
      </c>
      <c r="DO24" s="31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2</v>
      </c>
      <c r="G25" s="91">
        <v>73</v>
      </c>
      <c r="H25" s="44">
        <f t="shared" si="1"/>
        <v>51.408450704225352</v>
      </c>
      <c r="I25" s="44">
        <v>72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 t="s">
        <v>156</v>
      </c>
      <c r="Y25" s="39" t="s">
        <v>156</v>
      </c>
      <c r="Z25" s="39"/>
      <c r="AA25" s="39"/>
      <c r="AB25" s="39"/>
      <c r="AC25" s="39"/>
      <c r="AD25" s="39"/>
      <c r="AE25" s="39">
        <v>3583322</v>
      </c>
      <c r="AF25" s="39"/>
      <c r="AG25" s="39"/>
      <c r="AH25" s="39"/>
      <c r="AI25" s="38">
        <f t="shared" si="12"/>
        <v>4670</v>
      </c>
      <c r="AJ25" s="38">
        <f t="shared" si="2"/>
        <v>4.67</v>
      </c>
      <c r="AK25" s="38">
        <f t="shared" si="3"/>
        <v>112.08</v>
      </c>
      <c r="AL25" s="38"/>
      <c r="AM25" s="38"/>
      <c r="AN25" s="38"/>
      <c r="AO25" s="38">
        <f t="shared" si="4"/>
        <v>112.08</v>
      </c>
      <c r="AP25" s="37">
        <v>4.9000000000000004</v>
      </c>
      <c r="AQ25" s="93">
        <f t="shared" si="13"/>
        <v>4.9000000000000004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1036</v>
      </c>
      <c r="BM25" s="34">
        <v>0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6"/>
        <v>0.99579831932773111</v>
      </c>
      <c r="CD25" s="33">
        <f t="shared" si="7"/>
        <v>0</v>
      </c>
      <c r="CE25" s="33">
        <f t="shared" si="8"/>
        <v>0.99579831932773111</v>
      </c>
      <c r="CF25" s="33"/>
      <c r="CG25" s="33"/>
      <c r="CH25" s="33"/>
      <c r="CI25" s="33"/>
      <c r="CJ25" s="33">
        <f t="shared" si="9"/>
        <v>0.87058823529411766</v>
      </c>
      <c r="CK25" s="33">
        <f t="shared" si="10"/>
        <v>0</v>
      </c>
      <c r="CL25" s="33"/>
      <c r="CM25" s="33"/>
      <c r="CN25" s="33"/>
      <c r="CO25" s="33"/>
      <c r="CP25" s="33"/>
      <c r="CQ25" s="33"/>
      <c r="CR25" s="39" t="s">
        <v>156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920524</v>
      </c>
      <c r="DD25" s="32"/>
      <c r="DE25" s="32">
        <f t="shared" si="14"/>
        <v>1198</v>
      </c>
      <c r="DF25" s="32"/>
      <c r="DG25" s="32">
        <f t="shared" si="15"/>
        <v>1198</v>
      </c>
      <c r="DH25" s="32"/>
      <c r="DI25" s="32"/>
      <c r="DJ25" s="32"/>
      <c r="DK25" s="32"/>
      <c r="DL25" s="32"/>
      <c r="DM25" s="32">
        <f t="shared" si="11"/>
        <v>1198</v>
      </c>
      <c r="DN25" s="32">
        <f t="shared" si="16"/>
        <v>256.53104925053532</v>
      </c>
      <c r="DO25" s="92"/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1</v>
      </c>
      <c r="G26" s="91">
        <v>74</v>
      </c>
      <c r="H26" s="44">
        <f t="shared" si="1"/>
        <v>52.112676056338032</v>
      </c>
      <c r="I26" s="44">
        <v>72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 t="s">
        <v>156</v>
      </c>
      <c r="Y26" s="39" t="s">
        <v>156</v>
      </c>
      <c r="Z26" s="39"/>
      <c r="AA26" s="39"/>
      <c r="AB26" s="39"/>
      <c r="AC26" s="39"/>
      <c r="AD26" s="39"/>
      <c r="AE26" s="39">
        <v>3588065</v>
      </c>
      <c r="AF26" s="39"/>
      <c r="AG26" s="39"/>
      <c r="AH26" s="39"/>
      <c r="AI26" s="38">
        <f t="shared" si="12"/>
        <v>4743</v>
      </c>
      <c r="AJ26" s="38">
        <f t="shared" si="2"/>
        <v>4.7430000000000003</v>
      </c>
      <c r="AK26" s="38">
        <f t="shared" si="3"/>
        <v>113.83200000000001</v>
      </c>
      <c r="AL26" s="38"/>
      <c r="AM26" s="38"/>
      <c r="AN26" s="38"/>
      <c r="AO26" s="38">
        <f t="shared" si="4"/>
        <v>113.83200000000001</v>
      </c>
      <c r="AP26" s="37">
        <v>4.2</v>
      </c>
      <c r="AQ26" s="93">
        <f t="shared" si="13"/>
        <v>4.2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1037</v>
      </c>
      <c r="BM26" s="34">
        <v>0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6"/>
        <v>0.99579831932773111</v>
      </c>
      <c r="CD26" s="33">
        <f t="shared" si="7"/>
        <v>0</v>
      </c>
      <c r="CE26" s="33">
        <f t="shared" si="8"/>
        <v>0.99579831932773111</v>
      </c>
      <c r="CF26" s="33"/>
      <c r="CG26" s="33"/>
      <c r="CH26" s="33"/>
      <c r="CI26" s="33"/>
      <c r="CJ26" s="33">
        <f t="shared" si="9"/>
        <v>0.87142857142857144</v>
      </c>
      <c r="CK26" s="33">
        <f t="shared" si="10"/>
        <v>0</v>
      </c>
      <c r="CL26" s="33"/>
      <c r="CM26" s="33"/>
      <c r="CN26" s="33"/>
      <c r="CO26" s="33"/>
      <c r="CP26" s="33"/>
      <c r="CQ26" s="33"/>
      <c r="CR26" s="39" t="s">
        <v>156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921709</v>
      </c>
      <c r="DD26" s="32"/>
      <c r="DE26" s="32">
        <f t="shared" si="14"/>
        <v>1185</v>
      </c>
      <c r="DF26" s="32"/>
      <c r="DG26" s="32">
        <f t="shared" si="15"/>
        <v>1185</v>
      </c>
      <c r="DH26" s="32"/>
      <c r="DI26" s="32"/>
      <c r="DJ26" s="32"/>
      <c r="DK26" s="32"/>
      <c r="DL26" s="32"/>
      <c r="DM26" s="32">
        <f t="shared" si="11"/>
        <v>1185</v>
      </c>
      <c r="DN26" s="32">
        <f t="shared" si="16"/>
        <v>249.84187223276405</v>
      </c>
      <c r="DO26" s="31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1</v>
      </c>
      <c r="G27" s="91">
        <v>74</v>
      </c>
      <c r="H27" s="44">
        <f t="shared" si="1"/>
        <v>52.112676056338032</v>
      </c>
      <c r="I27" s="44">
        <v>73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 t="s">
        <v>156</v>
      </c>
      <c r="Y27" s="39" t="s">
        <v>156</v>
      </c>
      <c r="Z27" s="39"/>
      <c r="AA27" s="39"/>
      <c r="AB27" s="39"/>
      <c r="AC27" s="39"/>
      <c r="AD27" s="39"/>
      <c r="AE27" s="39">
        <v>3592929</v>
      </c>
      <c r="AF27" s="39"/>
      <c r="AG27" s="39"/>
      <c r="AH27" s="39"/>
      <c r="AI27" s="38">
        <f t="shared" si="12"/>
        <v>4864</v>
      </c>
      <c r="AJ27" s="38">
        <f t="shared" si="2"/>
        <v>4.8639999999999999</v>
      </c>
      <c r="AK27" s="38">
        <f t="shared" si="3"/>
        <v>116.73599999999999</v>
      </c>
      <c r="AL27" s="38"/>
      <c r="AM27" s="38"/>
      <c r="AN27" s="38"/>
      <c r="AO27" s="38">
        <f t="shared" si="4"/>
        <v>116.73599999999999</v>
      </c>
      <c r="AP27" s="37">
        <v>3.6</v>
      </c>
      <c r="AQ27" s="93">
        <f t="shared" si="13"/>
        <v>3.6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1036</v>
      </c>
      <c r="BM27" s="34">
        <v>0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6"/>
        <v>0.99579831932773111</v>
      </c>
      <c r="CD27" s="33">
        <f t="shared" si="7"/>
        <v>0</v>
      </c>
      <c r="CE27" s="33">
        <f t="shared" si="8"/>
        <v>0.99579831932773111</v>
      </c>
      <c r="CF27" s="33"/>
      <c r="CG27" s="33"/>
      <c r="CH27" s="33"/>
      <c r="CI27" s="33"/>
      <c r="CJ27" s="33">
        <f t="shared" si="9"/>
        <v>0.87058823529411766</v>
      </c>
      <c r="CK27" s="33">
        <f t="shared" si="10"/>
        <v>0</v>
      </c>
      <c r="CL27" s="33"/>
      <c r="CM27" s="33"/>
      <c r="CN27" s="33"/>
      <c r="CO27" s="33"/>
      <c r="CP27" s="33"/>
      <c r="CQ27" s="33"/>
      <c r="CR27" s="39" t="s">
        <v>156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922873</v>
      </c>
      <c r="DD27" s="32"/>
      <c r="DE27" s="32">
        <f t="shared" si="14"/>
        <v>1164</v>
      </c>
      <c r="DF27" s="32"/>
      <c r="DG27" s="32">
        <f t="shared" si="15"/>
        <v>1164</v>
      </c>
      <c r="DH27" s="32"/>
      <c r="DI27" s="32"/>
      <c r="DJ27" s="32"/>
      <c r="DK27" s="32"/>
      <c r="DL27" s="32"/>
      <c r="DM27" s="32">
        <f t="shared" si="11"/>
        <v>1164</v>
      </c>
      <c r="DN27" s="32">
        <f t="shared" si="16"/>
        <v>239.30921052631581</v>
      </c>
      <c r="DO27" s="31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0</v>
      </c>
      <c r="G28" s="91">
        <v>74</v>
      </c>
      <c r="H28" s="44">
        <f t="shared" si="1"/>
        <v>52.112676056338032</v>
      </c>
      <c r="I28" s="44">
        <v>72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 t="s">
        <v>156</v>
      </c>
      <c r="Y28" s="39" t="s">
        <v>156</v>
      </c>
      <c r="Z28" s="39"/>
      <c r="AA28" s="39"/>
      <c r="AB28" s="39"/>
      <c r="AC28" s="39"/>
      <c r="AD28" s="39"/>
      <c r="AE28" s="39">
        <v>3598132</v>
      </c>
      <c r="AF28" s="39"/>
      <c r="AG28" s="39"/>
      <c r="AH28" s="39"/>
      <c r="AI28" s="38">
        <f t="shared" si="12"/>
        <v>5203</v>
      </c>
      <c r="AJ28" s="38">
        <f t="shared" si="2"/>
        <v>5.2030000000000003</v>
      </c>
      <c r="AK28" s="38">
        <f t="shared" si="3"/>
        <v>124.87200000000001</v>
      </c>
      <c r="AL28" s="38"/>
      <c r="AM28" s="38"/>
      <c r="AN28" s="38"/>
      <c r="AO28" s="38">
        <f t="shared" si="4"/>
        <v>124.87200000000001</v>
      </c>
      <c r="AP28" s="37">
        <v>3.1</v>
      </c>
      <c r="AQ28" s="93">
        <f t="shared" si="13"/>
        <v>3.1</v>
      </c>
      <c r="AR28" s="36"/>
      <c r="AS28" s="36"/>
      <c r="AT28" s="36"/>
      <c r="AU28" s="35" t="s">
        <v>164</v>
      </c>
      <c r="AV28" s="34">
        <v>1186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1036</v>
      </c>
      <c r="BM28" s="34">
        <v>0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0.99663865546218489</v>
      </c>
      <c r="CC28" s="33">
        <f t="shared" si="6"/>
        <v>0.99579831932773111</v>
      </c>
      <c r="CD28" s="33">
        <f t="shared" si="7"/>
        <v>0</v>
      </c>
      <c r="CE28" s="33">
        <f t="shared" si="8"/>
        <v>0.99579831932773111</v>
      </c>
      <c r="CF28" s="33"/>
      <c r="CG28" s="33"/>
      <c r="CH28" s="33"/>
      <c r="CI28" s="33"/>
      <c r="CJ28" s="33">
        <f t="shared" si="9"/>
        <v>0.87058823529411766</v>
      </c>
      <c r="CK28" s="33">
        <f t="shared" si="10"/>
        <v>0</v>
      </c>
      <c r="CL28" s="33"/>
      <c r="CM28" s="33"/>
      <c r="CN28" s="33"/>
      <c r="CO28" s="33"/>
      <c r="CP28" s="33"/>
      <c r="CQ28" s="33"/>
      <c r="CR28" s="39" t="s">
        <v>156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924050</v>
      </c>
      <c r="DD28" s="32"/>
      <c r="DE28" s="32">
        <f t="shared" si="14"/>
        <v>1177</v>
      </c>
      <c r="DF28" s="32"/>
      <c r="DG28" s="32">
        <f t="shared" si="15"/>
        <v>1177</v>
      </c>
      <c r="DH28" s="32"/>
      <c r="DI28" s="32"/>
      <c r="DJ28" s="32"/>
      <c r="DK28" s="32"/>
      <c r="DL28" s="32"/>
      <c r="DM28" s="32">
        <f t="shared" si="11"/>
        <v>1177</v>
      </c>
      <c r="DN28" s="32">
        <f t="shared" si="16"/>
        <v>226.21564482029598</v>
      </c>
      <c r="DO28" s="31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0</v>
      </c>
      <c r="G29" s="91">
        <v>75</v>
      </c>
      <c r="H29" s="44">
        <f t="shared" si="1"/>
        <v>52.816901408450704</v>
      </c>
      <c r="I29" s="44">
        <v>73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 t="s">
        <v>156</v>
      </c>
      <c r="Y29" s="39" t="s">
        <v>156</v>
      </c>
      <c r="Z29" s="39"/>
      <c r="AA29" s="39"/>
      <c r="AB29" s="39"/>
      <c r="AC29" s="39"/>
      <c r="AD29" s="39"/>
      <c r="AE29" s="39">
        <v>3603548</v>
      </c>
      <c r="AF29" s="39"/>
      <c r="AG29" s="39"/>
      <c r="AH29" s="39"/>
      <c r="AI29" s="38">
        <f t="shared" si="12"/>
        <v>5416</v>
      </c>
      <c r="AJ29" s="38">
        <f t="shared" si="2"/>
        <v>5.4160000000000004</v>
      </c>
      <c r="AK29" s="38">
        <f t="shared" si="3"/>
        <v>129.98400000000001</v>
      </c>
      <c r="AL29" s="38"/>
      <c r="AM29" s="38"/>
      <c r="AN29" s="38"/>
      <c r="AO29" s="38">
        <f t="shared" si="4"/>
        <v>129.98400000000001</v>
      </c>
      <c r="AP29" s="37">
        <v>2.6</v>
      </c>
      <c r="AQ29" s="93">
        <f t="shared" si="13"/>
        <v>2.6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1035</v>
      </c>
      <c r="BM29" s="34">
        <v>0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6"/>
        <v>0.99579831932773111</v>
      </c>
      <c r="CD29" s="33">
        <f t="shared" si="7"/>
        <v>0</v>
      </c>
      <c r="CE29" s="33">
        <f t="shared" si="8"/>
        <v>0.99579831932773111</v>
      </c>
      <c r="CF29" s="33"/>
      <c r="CG29" s="33"/>
      <c r="CH29" s="33"/>
      <c r="CI29" s="33"/>
      <c r="CJ29" s="33">
        <f t="shared" si="9"/>
        <v>0.86974789915966388</v>
      </c>
      <c r="CK29" s="33">
        <f t="shared" si="10"/>
        <v>0</v>
      </c>
      <c r="CL29" s="33"/>
      <c r="CM29" s="33"/>
      <c r="CN29" s="33"/>
      <c r="CO29" s="33"/>
      <c r="CP29" s="33"/>
      <c r="CQ29" s="33"/>
      <c r="CR29" s="39" t="s">
        <v>156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925217</v>
      </c>
      <c r="DD29" s="32"/>
      <c r="DE29" s="32">
        <f t="shared" si="14"/>
        <v>1167</v>
      </c>
      <c r="DF29" s="32"/>
      <c r="DG29" s="32">
        <f t="shared" si="15"/>
        <v>1167</v>
      </c>
      <c r="DH29" s="32"/>
      <c r="DI29" s="32"/>
      <c r="DJ29" s="32"/>
      <c r="DK29" s="32"/>
      <c r="DL29" s="32"/>
      <c r="DM29" s="32">
        <f t="shared" si="11"/>
        <v>1167</v>
      </c>
      <c r="DN29" s="32">
        <f t="shared" si="16"/>
        <v>215.47267355982274</v>
      </c>
      <c r="DO29" s="92"/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-2</v>
      </c>
      <c r="G30" s="91">
        <v>75</v>
      </c>
      <c r="H30" s="44">
        <f t="shared" si="1"/>
        <v>52.816901408450704</v>
      </c>
      <c r="I30" s="44">
        <v>74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 t="s">
        <v>156</v>
      </c>
      <c r="Y30" s="39" t="s">
        <v>156</v>
      </c>
      <c r="Z30" s="39"/>
      <c r="AA30" s="39"/>
      <c r="AB30" s="39"/>
      <c r="AC30" s="39"/>
      <c r="AD30" s="39"/>
      <c r="AE30" s="39">
        <v>3609082</v>
      </c>
      <c r="AF30" s="39"/>
      <c r="AG30" s="39"/>
      <c r="AH30" s="39"/>
      <c r="AI30" s="38">
        <f t="shared" si="12"/>
        <v>5534</v>
      </c>
      <c r="AJ30" s="38">
        <f t="shared" si="2"/>
        <v>5.5339999999999998</v>
      </c>
      <c r="AK30" s="38">
        <f t="shared" si="3"/>
        <v>132.816</v>
      </c>
      <c r="AL30" s="38"/>
      <c r="AM30" s="38"/>
      <c r="AN30" s="38"/>
      <c r="AO30" s="38">
        <f t="shared" si="4"/>
        <v>132.816</v>
      </c>
      <c r="AP30" s="37">
        <v>2.2000000000000002</v>
      </c>
      <c r="AQ30" s="93">
        <f t="shared" si="13"/>
        <v>2.2000000000000002</v>
      </c>
      <c r="AR30" s="36"/>
      <c r="AS30" s="36"/>
      <c r="AT30" s="36"/>
      <c r="AU30" s="35" t="s">
        <v>164</v>
      </c>
      <c r="AV30" s="34">
        <v>1186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1037</v>
      </c>
      <c r="BM30" s="34">
        <v>0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0.99663865546218489</v>
      </c>
      <c r="CC30" s="33">
        <f t="shared" si="6"/>
        <v>0.99579831932773111</v>
      </c>
      <c r="CD30" s="33">
        <f t="shared" si="7"/>
        <v>0</v>
      </c>
      <c r="CE30" s="33">
        <f t="shared" si="8"/>
        <v>0.99579831932773111</v>
      </c>
      <c r="CF30" s="33"/>
      <c r="CG30" s="33"/>
      <c r="CH30" s="33"/>
      <c r="CI30" s="33"/>
      <c r="CJ30" s="33">
        <f t="shared" si="9"/>
        <v>0.87142857142857144</v>
      </c>
      <c r="CK30" s="33">
        <f t="shared" si="10"/>
        <v>0</v>
      </c>
      <c r="CL30" s="33"/>
      <c r="CM30" s="33"/>
      <c r="CN30" s="33"/>
      <c r="CO30" s="33"/>
      <c r="CP30" s="33"/>
      <c r="CQ30" s="33"/>
      <c r="CR30" s="39" t="s">
        <v>156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926393</v>
      </c>
      <c r="DD30" s="32"/>
      <c r="DE30" s="32">
        <f t="shared" si="14"/>
        <v>1176</v>
      </c>
      <c r="DF30" s="32"/>
      <c r="DG30" s="32">
        <f t="shared" si="15"/>
        <v>1176</v>
      </c>
      <c r="DH30" s="32"/>
      <c r="DI30" s="32"/>
      <c r="DJ30" s="32"/>
      <c r="DK30" s="32"/>
      <c r="DL30" s="32"/>
      <c r="DM30" s="32">
        <f t="shared" si="11"/>
        <v>1176</v>
      </c>
      <c r="DN30" s="32">
        <f t="shared" si="16"/>
        <v>212.50451752800868</v>
      </c>
      <c r="DO30" s="31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-2</v>
      </c>
      <c r="G31" s="91">
        <v>71</v>
      </c>
      <c r="H31" s="44">
        <f t="shared" si="1"/>
        <v>50</v>
      </c>
      <c r="I31" s="44">
        <v>70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 t="s">
        <v>156</v>
      </c>
      <c r="Y31" s="39" t="s">
        <v>156</v>
      </c>
      <c r="Z31" s="39"/>
      <c r="AA31" s="39"/>
      <c r="AB31" s="39"/>
      <c r="AC31" s="39"/>
      <c r="AD31" s="39"/>
      <c r="AE31" s="39">
        <v>3614163</v>
      </c>
      <c r="AF31" s="39"/>
      <c r="AG31" s="39"/>
      <c r="AH31" s="39"/>
      <c r="AI31" s="38">
        <f t="shared" si="12"/>
        <v>5081</v>
      </c>
      <c r="AJ31" s="38">
        <f t="shared" si="2"/>
        <v>5.0810000000000004</v>
      </c>
      <c r="AK31" s="38">
        <f t="shared" si="3"/>
        <v>121.94400000000002</v>
      </c>
      <c r="AL31" s="38"/>
      <c r="AM31" s="38"/>
      <c r="AN31" s="38"/>
      <c r="AO31" s="38">
        <f t="shared" si="4"/>
        <v>121.94400000000002</v>
      </c>
      <c r="AP31" s="37">
        <v>2</v>
      </c>
      <c r="AQ31" s="93">
        <f t="shared" si="13"/>
        <v>2</v>
      </c>
      <c r="AR31" s="36"/>
      <c r="AS31" s="36"/>
      <c r="AT31" s="36"/>
      <c r="AU31" s="35" t="s">
        <v>157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>
        <v>0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6"/>
        <v>0.99579831932773111</v>
      </c>
      <c r="CD31" s="33">
        <f t="shared" si="7"/>
        <v>0</v>
      </c>
      <c r="CE31" s="33">
        <f t="shared" si="8"/>
        <v>0.99579831932773111</v>
      </c>
      <c r="CF31" s="33"/>
      <c r="CG31" s="33"/>
      <c r="CH31" s="33"/>
      <c r="CI31" s="33"/>
      <c r="CJ31" s="33">
        <f t="shared" si="9"/>
        <v>0</v>
      </c>
      <c r="CK31" s="33">
        <f t="shared" si="10"/>
        <v>0</v>
      </c>
      <c r="CL31" s="33"/>
      <c r="CM31" s="33"/>
      <c r="CN31" s="33"/>
      <c r="CO31" s="33"/>
      <c r="CP31" s="33"/>
      <c r="CQ31" s="33"/>
      <c r="CR31" s="39" t="s">
        <v>156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927489</v>
      </c>
      <c r="DD31" s="32"/>
      <c r="DE31" s="32">
        <f t="shared" si="14"/>
        <v>1096</v>
      </c>
      <c r="DF31" s="32"/>
      <c r="DG31" s="32">
        <f t="shared" si="15"/>
        <v>1096</v>
      </c>
      <c r="DH31" s="32"/>
      <c r="DI31" s="32"/>
      <c r="DJ31" s="32"/>
      <c r="DK31" s="32"/>
      <c r="DL31" s="32"/>
      <c r="DM31" s="32">
        <f t="shared" si="11"/>
        <v>1096</v>
      </c>
      <c r="DN31" s="32">
        <f t="shared" si="16"/>
        <v>215.70556976973035</v>
      </c>
      <c r="DO31" s="31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-2</v>
      </c>
      <c r="G32" s="91">
        <v>72</v>
      </c>
      <c r="H32" s="44">
        <f t="shared" si="1"/>
        <v>50.70422535211268</v>
      </c>
      <c r="I32" s="44">
        <v>70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 t="s">
        <v>156</v>
      </c>
      <c r="Y32" s="39" t="s">
        <v>156</v>
      </c>
      <c r="Z32" s="39"/>
      <c r="AA32" s="39"/>
      <c r="AB32" s="39"/>
      <c r="AC32" s="39"/>
      <c r="AD32" s="39"/>
      <c r="AE32" s="39">
        <v>3619035</v>
      </c>
      <c r="AF32" s="39"/>
      <c r="AG32" s="39"/>
      <c r="AH32" s="39"/>
      <c r="AI32" s="38">
        <f t="shared" si="12"/>
        <v>4872</v>
      </c>
      <c r="AJ32" s="38">
        <f t="shared" si="2"/>
        <v>4.8719999999999999</v>
      </c>
      <c r="AK32" s="38">
        <f t="shared" si="3"/>
        <v>116.928</v>
      </c>
      <c r="AL32" s="38"/>
      <c r="AM32" s="38"/>
      <c r="AN32" s="38"/>
      <c r="AO32" s="38">
        <f t="shared" si="4"/>
        <v>116.928</v>
      </c>
      <c r="AP32" s="37">
        <v>2</v>
      </c>
      <c r="AQ32" s="93">
        <f t="shared" si="13"/>
        <v>2</v>
      </c>
      <c r="AR32" s="36"/>
      <c r="AS32" s="36"/>
      <c r="AT32" s="36"/>
      <c r="AU32" s="35" t="s">
        <v>157</v>
      </c>
      <c r="AV32" s="34">
        <v>1188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0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0.99831932773109244</v>
      </c>
      <c r="CC32" s="33">
        <f t="shared" si="6"/>
        <v>0.99579831932773111</v>
      </c>
      <c r="CD32" s="33">
        <f t="shared" si="7"/>
        <v>0</v>
      </c>
      <c r="CE32" s="33">
        <f t="shared" si="8"/>
        <v>0.99579831932773111</v>
      </c>
      <c r="CF32" s="33"/>
      <c r="CG32" s="33"/>
      <c r="CH32" s="33"/>
      <c r="CI32" s="33"/>
      <c r="CJ32" s="33">
        <f t="shared" si="9"/>
        <v>0</v>
      </c>
      <c r="CK32" s="33">
        <f t="shared" si="10"/>
        <v>0</v>
      </c>
      <c r="CL32" s="33"/>
      <c r="CM32" s="33"/>
      <c r="CN32" s="33"/>
      <c r="CO32" s="33"/>
      <c r="CP32" s="33"/>
      <c r="CQ32" s="33"/>
      <c r="CR32" s="39" t="s">
        <v>156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928568</v>
      </c>
      <c r="DD32" s="32"/>
      <c r="DE32" s="32">
        <f t="shared" si="14"/>
        <v>1079</v>
      </c>
      <c r="DF32" s="32"/>
      <c r="DG32" s="32">
        <f t="shared" si="15"/>
        <v>1079</v>
      </c>
      <c r="DH32" s="32"/>
      <c r="DI32" s="32"/>
      <c r="DJ32" s="32"/>
      <c r="DK32" s="32"/>
      <c r="DL32" s="32"/>
      <c r="DM32" s="32">
        <f t="shared" si="11"/>
        <v>1079</v>
      </c>
      <c r="DN32" s="32">
        <f t="shared" si="16"/>
        <v>221.46962233169131</v>
      </c>
      <c r="DO32" s="31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0</v>
      </c>
      <c r="G33" s="91">
        <v>76</v>
      </c>
      <c r="H33" s="44">
        <f t="shared" si="1"/>
        <v>53.521126760563384</v>
      </c>
      <c r="I33" s="44">
        <v>74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 t="s">
        <v>156</v>
      </c>
      <c r="Y33" s="39" t="s">
        <v>156</v>
      </c>
      <c r="Z33" s="39"/>
      <c r="AA33" s="39"/>
      <c r="AB33" s="39"/>
      <c r="AC33" s="39"/>
      <c r="AD33" s="39"/>
      <c r="AE33" s="39">
        <v>3624645</v>
      </c>
      <c r="AF33" s="39"/>
      <c r="AG33" s="39"/>
      <c r="AH33" s="39"/>
      <c r="AI33" s="38">
        <f t="shared" si="12"/>
        <v>5610</v>
      </c>
      <c r="AJ33" s="38">
        <f t="shared" si="2"/>
        <v>5.61</v>
      </c>
      <c r="AK33" s="38">
        <f t="shared" si="3"/>
        <v>134.64000000000001</v>
      </c>
      <c r="AL33" s="38"/>
      <c r="AM33" s="38"/>
      <c r="AN33" s="38"/>
      <c r="AO33" s="38">
        <f t="shared" si="4"/>
        <v>134.64000000000001</v>
      </c>
      <c r="AP33" s="37">
        <v>2</v>
      </c>
      <c r="AQ33" s="93">
        <f t="shared" si="13"/>
        <v>2</v>
      </c>
      <c r="AR33" s="36"/>
      <c r="AS33" s="36"/>
      <c r="AT33" s="36"/>
      <c r="AU33" s="35" t="s">
        <v>157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0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6"/>
        <v>0.99579831932773111</v>
      </c>
      <c r="CD33" s="33">
        <f t="shared" si="7"/>
        <v>0</v>
      </c>
      <c r="CE33" s="33">
        <f t="shared" si="8"/>
        <v>0.99579831932773111</v>
      </c>
      <c r="CF33" s="33"/>
      <c r="CG33" s="33"/>
      <c r="CH33" s="33"/>
      <c r="CI33" s="33"/>
      <c r="CJ33" s="33">
        <f t="shared" si="9"/>
        <v>0</v>
      </c>
      <c r="CK33" s="33">
        <f t="shared" si="10"/>
        <v>0</v>
      </c>
      <c r="CL33" s="33"/>
      <c r="CM33" s="33"/>
      <c r="CN33" s="33"/>
      <c r="CO33" s="33"/>
      <c r="CP33" s="33"/>
      <c r="CQ33" s="33"/>
      <c r="CR33" s="39" t="s">
        <v>156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929683</v>
      </c>
      <c r="DD33" s="32"/>
      <c r="DE33" s="32">
        <f t="shared" si="14"/>
        <v>1115</v>
      </c>
      <c r="DF33" s="32"/>
      <c r="DG33" s="32">
        <f t="shared" si="15"/>
        <v>1115</v>
      </c>
      <c r="DH33" s="32"/>
      <c r="DI33" s="32"/>
      <c r="DJ33" s="32"/>
      <c r="DK33" s="32"/>
      <c r="DL33" s="32"/>
      <c r="DM33" s="32">
        <f t="shared" si="11"/>
        <v>1115</v>
      </c>
      <c r="DN33" s="32">
        <f t="shared" si="16"/>
        <v>198.75222816399287</v>
      </c>
      <c r="DO33" s="92"/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1</v>
      </c>
      <c r="G34" s="91">
        <v>73</v>
      </c>
      <c r="H34" s="44">
        <f t="shared" si="1"/>
        <v>51.408450704225352</v>
      </c>
      <c r="I34" s="44">
        <v>71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 t="s">
        <v>156</v>
      </c>
      <c r="Y34" s="39" t="s">
        <v>156</v>
      </c>
      <c r="Z34" s="39"/>
      <c r="AA34" s="39"/>
      <c r="AB34" s="39"/>
      <c r="AC34" s="39"/>
      <c r="AD34" s="39"/>
      <c r="AE34" s="39">
        <v>3629788</v>
      </c>
      <c r="AF34" s="39"/>
      <c r="AG34" s="39"/>
      <c r="AH34" s="39"/>
      <c r="AI34" s="38">
        <f t="shared" si="12"/>
        <v>5143</v>
      </c>
      <c r="AJ34" s="38">
        <f t="shared" si="2"/>
        <v>5.1429999999999998</v>
      </c>
      <c r="AK34" s="38">
        <f t="shared" si="3"/>
        <v>123.43199999999999</v>
      </c>
      <c r="AL34" s="38"/>
      <c r="AM34" s="38"/>
      <c r="AN34" s="38"/>
      <c r="AO34" s="38">
        <f t="shared" si="4"/>
        <v>123.43199999999999</v>
      </c>
      <c r="AP34" s="37">
        <v>2.2000000000000002</v>
      </c>
      <c r="AQ34" s="93">
        <f t="shared" si="13"/>
        <v>2.2000000000000002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6"/>
        <v>0.99579831932773111</v>
      </c>
      <c r="CD34" s="33">
        <f t="shared" si="7"/>
        <v>0</v>
      </c>
      <c r="CE34" s="33">
        <f t="shared" si="8"/>
        <v>0.99579831932773111</v>
      </c>
      <c r="CF34" s="33"/>
      <c r="CG34" s="33"/>
      <c r="CH34" s="33"/>
      <c r="CI34" s="33"/>
      <c r="CJ34" s="33">
        <f t="shared" si="9"/>
        <v>0</v>
      </c>
      <c r="CK34" s="33">
        <f t="shared" si="10"/>
        <v>0</v>
      </c>
      <c r="CL34" s="33"/>
      <c r="CM34" s="33"/>
      <c r="CN34" s="33"/>
      <c r="CO34" s="33"/>
      <c r="CP34" s="33"/>
      <c r="CQ34" s="33"/>
      <c r="CR34" s="39" t="s">
        <v>156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930761</v>
      </c>
      <c r="DD34" s="32"/>
      <c r="DE34" s="32">
        <f t="shared" si="14"/>
        <v>1078</v>
      </c>
      <c r="DF34" s="32"/>
      <c r="DG34" s="32">
        <f t="shared" si="15"/>
        <v>1078</v>
      </c>
      <c r="DH34" s="32"/>
      <c r="DI34" s="32"/>
      <c r="DJ34" s="32"/>
      <c r="DK34" s="32"/>
      <c r="DL34" s="32"/>
      <c r="DM34" s="32">
        <f t="shared" si="11"/>
        <v>1078</v>
      </c>
      <c r="DN34" s="32">
        <f t="shared" si="16"/>
        <v>209.60528874197939</v>
      </c>
      <c r="DO34" s="31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2</v>
      </c>
      <c r="G35" s="91">
        <v>73</v>
      </c>
      <c r="H35" s="44">
        <f t="shared" si="1"/>
        <v>51.408450704225352</v>
      </c>
      <c r="I35" s="44">
        <v>71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 t="s">
        <v>156</v>
      </c>
      <c r="Y35" s="39" t="s">
        <v>156</v>
      </c>
      <c r="Z35" s="39"/>
      <c r="AA35" s="39"/>
      <c r="AB35" s="39"/>
      <c r="AC35" s="39"/>
      <c r="AD35" s="39"/>
      <c r="AE35" s="39">
        <v>3634735</v>
      </c>
      <c r="AF35" s="39"/>
      <c r="AG35" s="39"/>
      <c r="AH35" s="39"/>
      <c r="AI35" s="38">
        <f t="shared" si="12"/>
        <v>4947</v>
      </c>
      <c r="AJ35" s="38">
        <f t="shared" si="2"/>
        <v>4.9470000000000001</v>
      </c>
      <c r="AK35" s="38">
        <f t="shared" si="3"/>
        <v>118.72800000000001</v>
      </c>
      <c r="AL35" s="38"/>
      <c r="AM35" s="38"/>
      <c r="AN35" s="38"/>
      <c r="AO35" s="38">
        <f t="shared" si="4"/>
        <v>118.72800000000001</v>
      </c>
      <c r="AP35" s="37">
        <v>2.8</v>
      </c>
      <c r="AQ35" s="93">
        <f t="shared" si="13"/>
        <v>2.8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6"/>
        <v>0.99579831932773111</v>
      </c>
      <c r="CD35" s="33">
        <f t="shared" si="7"/>
        <v>0</v>
      </c>
      <c r="CE35" s="33">
        <f t="shared" si="8"/>
        <v>0.99579831932773111</v>
      </c>
      <c r="CF35" s="33"/>
      <c r="CG35" s="33"/>
      <c r="CH35" s="33"/>
      <c r="CI35" s="33"/>
      <c r="CJ35" s="33">
        <f t="shared" si="9"/>
        <v>0</v>
      </c>
      <c r="CK35" s="33">
        <f t="shared" si="10"/>
        <v>0</v>
      </c>
      <c r="CL35" s="33"/>
      <c r="CM35" s="33"/>
      <c r="CN35" s="33"/>
      <c r="CO35" s="33"/>
      <c r="CP35" s="33"/>
      <c r="CQ35" s="33"/>
      <c r="CR35" s="39" t="s">
        <v>156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931851</v>
      </c>
      <c r="DD35" s="32"/>
      <c r="DE35" s="32">
        <f t="shared" si="14"/>
        <v>1090</v>
      </c>
      <c r="DF35" s="32"/>
      <c r="DG35" s="32">
        <f t="shared" si="15"/>
        <v>1090</v>
      </c>
      <c r="DH35" s="32"/>
      <c r="DI35" s="32"/>
      <c r="DJ35" s="32"/>
      <c r="DK35" s="32"/>
      <c r="DL35" s="32"/>
      <c r="DM35" s="32">
        <f t="shared" si="11"/>
        <v>1090</v>
      </c>
      <c r="DN35" s="32">
        <f t="shared" si="16"/>
        <v>220.33555690317363</v>
      </c>
      <c r="DO35" s="31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7">AVERAGE(D12:D35)</f>
        <v>4</v>
      </c>
      <c r="E36" s="28">
        <f t="shared" si="17"/>
        <v>2.8169014084507045</v>
      </c>
      <c r="F36" s="28">
        <f t="shared" si="17"/>
        <v>3.125</v>
      </c>
      <c r="G36" s="28">
        <f t="shared" si="17"/>
        <v>74.833333333333329</v>
      </c>
      <c r="H36" s="28">
        <f t="shared" si="17"/>
        <v>52.699530516431928</v>
      </c>
      <c r="I36" s="28">
        <f t="shared" si="17"/>
        <v>73.666666666666671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119084</v>
      </c>
      <c r="AJ36" s="28">
        <f>SUM(AJ12:AJ35)</f>
        <v>119.08399999999999</v>
      </c>
      <c r="AK36" s="28">
        <f>AVERAGE(AK12:AK35)</f>
        <v>119.08399999999999</v>
      </c>
      <c r="AL36" s="28"/>
      <c r="AM36" s="28"/>
      <c r="AN36" s="28"/>
      <c r="AO36" s="28"/>
      <c r="AP36" s="28">
        <f>AVERAGE(AP12:AP35)</f>
        <v>5.5166666666666666</v>
      </c>
      <c r="AQ36" s="94">
        <f>AVERAGE(AQ12:AQ35)</f>
        <v>5.5166666666666666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27395</v>
      </c>
      <c r="DF36" s="28"/>
      <c r="DG36" s="28">
        <f>SUM(DG12:DG35)</f>
        <v>27395</v>
      </c>
      <c r="DH36" s="28"/>
      <c r="DI36" s="28"/>
      <c r="DJ36" s="28"/>
      <c r="DK36" s="28"/>
      <c r="DL36" s="28"/>
      <c r="DM36" s="28">
        <f t="shared" si="11"/>
        <v>27395</v>
      </c>
      <c r="DN36" s="28">
        <f t="shared" si="16"/>
        <v>230.04769742366736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G37" s="102"/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G38" s="103"/>
      <c r="DT38" s="25"/>
      <c r="DU38" s="25"/>
      <c r="DV38" s="24"/>
      <c r="DW38" s="23"/>
    </row>
    <row r="39" spans="2:127" x14ac:dyDescent="0.35">
      <c r="B39" s="101" t="s">
        <v>3</v>
      </c>
      <c r="C39" s="210" t="s">
        <v>173</v>
      </c>
      <c r="D39" s="211"/>
      <c r="E39" s="211"/>
      <c r="F39" s="212"/>
      <c r="G39" s="103"/>
    </row>
    <row r="40" spans="2:127" x14ac:dyDescent="0.35">
      <c r="B40" s="22" t="s">
        <v>2</v>
      </c>
      <c r="C40" s="213" t="s">
        <v>167</v>
      </c>
      <c r="D40" s="214"/>
      <c r="E40" s="214"/>
      <c r="F40" s="215"/>
      <c r="G40" s="103"/>
    </row>
    <row r="41" spans="2:127" x14ac:dyDescent="0.35">
      <c r="B41" s="22" t="s">
        <v>1</v>
      </c>
      <c r="C41" s="213" t="s">
        <v>174</v>
      </c>
      <c r="D41" s="214"/>
      <c r="E41" s="214"/>
      <c r="F41" s="215"/>
      <c r="G41" s="103"/>
    </row>
    <row r="43" spans="2:127" x14ac:dyDescent="0.35">
      <c r="B43" s="97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153</v>
      </c>
      <c r="C44" s="9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90"/>
    </row>
    <row r="45" spans="2:127" x14ac:dyDescent="0.35">
      <c r="B45" s="96" t="s">
        <v>154</v>
      </c>
      <c r="C45" s="11"/>
      <c r="D45" s="105"/>
      <c r="E45" s="105"/>
      <c r="F45" s="105"/>
      <c r="G45" s="105"/>
      <c r="H45" s="105"/>
      <c r="I45" s="105"/>
      <c r="J45" s="105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05"/>
      <c r="E46" s="105"/>
      <c r="F46" s="105"/>
      <c r="G46" s="105"/>
      <c r="H46" s="105"/>
      <c r="I46" s="105"/>
      <c r="J46" s="105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6" t="s">
        <v>158</v>
      </c>
      <c r="C47" s="16"/>
      <c r="D47" s="104"/>
      <c r="E47" s="104"/>
      <c r="F47" s="104"/>
      <c r="G47" s="104"/>
      <c r="H47" s="104"/>
      <c r="I47" s="104"/>
      <c r="J47" s="104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160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6" t="s">
        <v>163</v>
      </c>
      <c r="C51" s="11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35">
      <c r="B52" s="115" t="s">
        <v>162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35">
      <c r="B53" s="117" t="s">
        <v>165</v>
      </c>
      <c r="C53" s="9"/>
      <c r="D53" s="110"/>
      <c r="E53" s="110"/>
      <c r="F53" s="110"/>
      <c r="G53" s="110"/>
      <c r="H53" s="110"/>
      <c r="I53" s="110"/>
      <c r="J53" s="111"/>
      <c r="K53" s="111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35">
      <c r="B54" s="118" t="s">
        <v>168</v>
      </c>
      <c r="C54" s="9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</row>
    <row r="55" spans="2:26" ht="15" customHeight="1" x14ac:dyDescent="0.35">
      <c r="B55" s="206" t="s">
        <v>169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</row>
    <row r="56" spans="2:26" x14ac:dyDescent="0.35">
      <c r="B56" s="206" t="s">
        <v>170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</row>
    <row r="57" spans="2:26" x14ac:dyDescent="0.35">
      <c r="B57" s="207" t="s">
        <v>171</v>
      </c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</row>
    <row r="58" spans="2:26" x14ac:dyDescent="0.35">
      <c r="B58" s="208" t="s">
        <v>172</v>
      </c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</row>
    <row r="59" spans="2:26" x14ac:dyDescent="0.35">
      <c r="B59" s="108" t="s">
        <v>175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  <row r="60" spans="2:26" x14ac:dyDescent="0.35">
      <c r="B60" s="109" t="s">
        <v>176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</sheetData>
  <protectedRanges>
    <protectedRange sqref="AD10:AD11" name="Range1_11_1_1_1_2_2_1_2"/>
    <protectedRange sqref="AE10:AE11" name="Range1_11_1_1_1_2_2_1_2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1">
    <mergeCell ref="B55:Y55"/>
    <mergeCell ref="B56:Y56"/>
    <mergeCell ref="B57:Y57"/>
    <mergeCell ref="B58:Y58"/>
    <mergeCell ref="DG9:DG10"/>
    <mergeCell ref="B38:F38"/>
    <mergeCell ref="C39:F39"/>
    <mergeCell ref="C40:F40"/>
    <mergeCell ref="C41:F41"/>
    <mergeCell ref="X8:Y9"/>
    <mergeCell ref="AU8:AU9"/>
    <mergeCell ref="AP10:AQ10"/>
    <mergeCell ref="DN9:DN10"/>
    <mergeCell ref="BL8:BS8"/>
    <mergeCell ref="BT8:CA8"/>
    <mergeCell ref="CB8:CZ8"/>
    <mergeCell ref="K9:K10"/>
    <mergeCell ref="L9:L10"/>
    <mergeCell ref="AI9:AI10"/>
    <mergeCell ref="AJ9:AJ10"/>
    <mergeCell ref="AK9:AK10"/>
    <mergeCell ref="Z8:AA9"/>
    <mergeCell ref="M8:P8"/>
    <mergeCell ref="AV8:BC8"/>
    <mergeCell ref="BD8:BK8"/>
    <mergeCell ref="Q8:T8"/>
    <mergeCell ref="U8:U10"/>
    <mergeCell ref="V8:W9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DO8:DO9"/>
    <mergeCell ref="AB8:AB10"/>
    <mergeCell ref="AC8:AC10"/>
    <mergeCell ref="AD8:AE8"/>
    <mergeCell ref="AI8:AJ8"/>
    <mergeCell ref="AP8:AT8"/>
    <mergeCell ref="C6:L6"/>
    <mergeCell ref="C7:E7"/>
    <mergeCell ref="F7:L7"/>
    <mergeCell ref="B8:C8"/>
    <mergeCell ref="D8:F8"/>
    <mergeCell ref="G8:I8"/>
    <mergeCell ref="J8:L8"/>
  </mergeCells>
  <dataValidations count="2">
    <dataValidation type="list" allowBlank="1" showInputMessage="1" showErrorMessage="1" sqref="DT31:DU31" xr:uid="{00000000-0002-0000-0000-000000000000}">
      <formula1>$BA$25:$BA$29</formula1>
    </dataValidation>
    <dataValidation type="list" allowBlank="1" showInputMessage="1" showErrorMessage="1" sqref="U12:U35" xr:uid="{00000000-0002-0000-0000-000001000000}">
      <formula1>$DT$9:$DT$20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B2:DW60"/>
  <sheetViews>
    <sheetView topLeftCell="A19" zoomScale="90" zoomScaleNormal="90" workbookViewId="0">
      <selection activeCell="C39" sqref="C39:F39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43353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'9'!AE35</f>
        <v>4549517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'9'!DC35</f>
        <v>1151562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1</v>
      </c>
      <c r="G12" s="91">
        <v>70</v>
      </c>
      <c r="H12" s="44">
        <f t="shared" ref="H12:H35" si="1">G12/1.42</f>
        <v>49.295774647887328</v>
      </c>
      <c r="I12" s="44">
        <v>68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/>
      <c r="Y12" s="39" t="s">
        <v>156</v>
      </c>
      <c r="Z12" s="39"/>
      <c r="AA12" s="39"/>
      <c r="AB12" s="39"/>
      <c r="AC12" s="39"/>
      <c r="AD12" s="39"/>
      <c r="AE12" s="39">
        <v>4553645</v>
      </c>
      <c r="AF12" s="39"/>
      <c r="AG12" s="39"/>
      <c r="AH12" s="39"/>
      <c r="AI12" s="38">
        <f>IF(ISBLANK(AE12),"-",AE12-AE10)</f>
        <v>4128</v>
      </c>
      <c r="AJ12" s="38">
        <f t="shared" ref="AJ12:AJ35" si="2">AI12/1000</f>
        <v>4.1280000000000001</v>
      </c>
      <c r="AK12" s="38">
        <f t="shared" ref="AK12:AK35" si="3">AJ12*24</f>
        <v>99.072000000000003</v>
      </c>
      <c r="AL12" s="38"/>
      <c r="AM12" s="38"/>
      <c r="AN12" s="38"/>
      <c r="AO12" s="38">
        <f t="shared" ref="AO12:AO35" si="4">AK12</f>
        <v>99.072000000000003</v>
      </c>
      <c r="AP12" s="37">
        <v>4.8</v>
      </c>
      <c r="AQ12" s="93">
        <f>AP12</f>
        <v>4.8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9" t="s">
        <v>156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1152654</v>
      </c>
      <c r="DD12" s="32"/>
      <c r="DE12" s="32">
        <f>IF(ISBLANK(DC12),"-",DC12-DC10)</f>
        <v>1092</v>
      </c>
      <c r="DF12" s="32"/>
      <c r="DG12" s="32">
        <f>DC12-DC10</f>
        <v>1092</v>
      </c>
      <c r="DH12" s="32"/>
      <c r="DI12" s="32"/>
      <c r="DJ12" s="32"/>
      <c r="DK12" s="32"/>
      <c r="DL12" s="32"/>
      <c r="DM12" s="32">
        <f t="shared" ref="DM12:DM36" si="7">DE12</f>
        <v>1092</v>
      </c>
      <c r="DN12" s="32">
        <f>DM12/AJ12</f>
        <v>264.53488372093022</v>
      </c>
      <c r="DO12" s="142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3</v>
      </c>
      <c r="G13" s="91">
        <v>72</v>
      </c>
      <c r="H13" s="44">
        <f t="shared" si="1"/>
        <v>50.70422535211268</v>
      </c>
      <c r="I13" s="44">
        <v>70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/>
      <c r="Y13" s="39" t="s">
        <v>156</v>
      </c>
      <c r="Z13" s="39"/>
      <c r="AA13" s="39"/>
      <c r="AB13" s="39"/>
      <c r="AC13" s="39"/>
      <c r="AD13" s="39"/>
      <c r="AE13" s="39">
        <v>4557748</v>
      </c>
      <c r="AF13" s="39"/>
      <c r="AG13" s="39"/>
      <c r="AH13" s="39"/>
      <c r="AI13" s="38">
        <f t="shared" ref="AI13:AI35" si="8">IF(ISBLANK(AE13),"-",AE13-AE12)</f>
        <v>4103</v>
      </c>
      <c r="AJ13" s="38">
        <f t="shared" si="2"/>
        <v>4.1029999999999998</v>
      </c>
      <c r="AK13" s="38">
        <f t="shared" si="3"/>
        <v>98.471999999999994</v>
      </c>
      <c r="AL13" s="38"/>
      <c r="AM13" s="38"/>
      <c r="AN13" s="38"/>
      <c r="AO13" s="38">
        <f t="shared" si="4"/>
        <v>98.471999999999994</v>
      </c>
      <c r="AP13" s="37">
        <v>6.1</v>
      </c>
      <c r="AQ13" s="93">
        <f t="shared" ref="AQ13:AQ35" si="9">AP13</f>
        <v>6.1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9" t="s">
        <v>156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1153761</v>
      </c>
      <c r="DD13" s="32"/>
      <c r="DE13" s="32">
        <f t="shared" ref="DE13:DE35" si="10">IF(ISBLANK(DC13),"-",DC13-DC12)</f>
        <v>1107</v>
      </c>
      <c r="DF13" s="32"/>
      <c r="DG13" s="32">
        <f t="shared" ref="DG13:DG35" si="11">DC13-DC12</f>
        <v>1107</v>
      </c>
      <c r="DH13" s="32"/>
      <c r="DI13" s="32"/>
      <c r="DJ13" s="32"/>
      <c r="DK13" s="32"/>
      <c r="DL13" s="32"/>
      <c r="DM13" s="32">
        <f t="shared" si="7"/>
        <v>1107</v>
      </c>
      <c r="DN13" s="32">
        <f t="shared" ref="DN13:DN36" si="12">DM13/AJ13</f>
        <v>269.80258347550574</v>
      </c>
      <c r="DO13" s="143"/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4</v>
      </c>
      <c r="G14" s="91">
        <v>72</v>
      </c>
      <c r="H14" s="44">
        <f t="shared" si="1"/>
        <v>50.70422535211268</v>
      </c>
      <c r="I14" s="44">
        <v>70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/>
      <c r="Y14" s="39" t="s">
        <v>156</v>
      </c>
      <c r="Z14" s="39"/>
      <c r="AA14" s="39"/>
      <c r="AB14" s="39"/>
      <c r="AC14" s="39"/>
      <c r="AD14" s="39"/>
      <c r="AE14" s="39">
        <v>4561750</v>
      </c>
      <c r="AF14" s="39"/>
      <c r="AG14" s="39"/>
      <c r="AH14" s="39"/>
      <c r="AI14" s="38">
        <f t="shared" si="8"/>
        <v>4002</v>
      </c>
      <c r="AJ14" s="38">
        <f t="shared" si="2"/>
        <v>4.0019999999999998</v>
      </c>
      <c r="AK14" s="38">
        <f t="shared" si="3"/>
        <v>96.048000000000002</v>
      </c>
      <c r="AL14" s="38"/>
      <c r="AM14" s="38"/>
      <c r="AN14" s="38"/>
      <c r="AO14" s="38">
        <f t="shared" si="4"/>
        <v>96.048000000000002</v>
      </c>
      <c r="AP14" s="37">
        <v>7.5</v>
      </c>
      <c r="AQ14" s="93">
        <f t="shared" si="9"/>
        <v>7.5</v>
      </c>
      <c r="AR14" s="36"/>
      <c r="AS14" s="36"/>
      <c r="AT14" s="36"/>
      <c r="AU14" s="35" t="s">
        <v>157</v>
      </c>
      <c r="AV14" s="34">
        <v>1188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0.99831932773109244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9" t="s">
        <v>156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1154852</v>
      </c>
      <c r="DD14" s="32"/>
      <c r="DE14" s="32">
        <f t="shared" si="10"/>
        <v>1091</v>
      </c>
      <c r="DF14" s="32"/>
      <c r="DG14" s="32">
        <f t="shared" si="11"/>
        <v>1091</v>
      </c>
      <c r="DH14" s="32"/>
      <c r="DI14" s="32"/>
      <c r="DJ14" s="32"/>
      <c r="DK14" s="32"/>
      <c r="DL14" s="32"/>
      <c r="DM14" s="32">
        <f t="shared" si="7"/>
        <v>1091</v>
      </c>
      <c r="DN14" s="32">
        <f t="shared" si="12"/>
        <v>272.6136931534233</v>
      </c>
      <c r="DO14" s="142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4</v>
      </c>
      <c r="G15" s="91">
        <v>72</v>
      </c>
      <c r="H15" s="44">
        <f t="shared" si="1"/>
        <v>50.70422535211268</v>
      </c>
      <c r="I15" s="44">
        <v>70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/>
      <c r="Y15" s="39" t="s">
        <v>156</v>
      </c>
      <c r="Z15" s="39"/>
      <c r="AA15" s="39"/>
      <c r="AB15" s="39"/>
      <c r="AC15" s="39"/>
      <c r="AD15" s="39"/>
      <c r="AE15" s="39">
        <v>4565937</v>
      </c>
      <c r="AF15" s="39"/>
      <c r="AG15" s="39"/>
      <c r="AH15" s="39"/>
      <c r="AI15" s="38">
        <f t="shared" si="8"/>
        <v>4187</v>
      </c>
      <c r="AJ15" s="38">
        <f t="shared" si="2"/>
        <v>4.1870000000000003</v>
      </c>
      <c r="AK15" s="38">
        <f t="shared" si="3"/>
        <v>100.488</v>
      </c>
      <c r="AL15" s="38"/>
      <c r="AM15" s="38"/>
      <c r="AN15" s="38"/>
      <c r="AO15" s="38">
        <f t="shared" si="4"/>
        <v>100.488</v>
      </c>
      <c r="AP15" s="37">
        <v>8.9</v>
      </c>
      <c r="AQ15" s="93">
        <f t="shared" si="9"/>
        <v>8.9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9" t="s">
        <v>156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1155946</v>
      </c>
      <c r="DD15" s="32"/>
      <c r="DE15" s="32">
        <f t="shared" si="10"/>
        <v>1094</v>
      </c>
      <c r="DF15" s="32"/>
      <c r="DG15" s="32">
        <f t="shared" si="11"/>
        <v>1094</v>
      </c>
      <c r="DH15" s="32"/>
      <c r="DI15" s="32"/>
      <c r="DJ15" s="32"/>
      <c r="DK15" s="32"/>
      <c r="DL15" s="32"/>
      <c r="DM15" s="32">
        <f t="shared" si="7"/>
        <v>1094</v>
      </c>
      <c r="DN15" s="32">
        <f t="shared" si="12"/>
        <v>261.28492954382614</v>
      </c>
      <c r="DO15" s="142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6</v>
      </c>
      <c r="G16" s="91">
        <v>79</v>
      </c>
      <c r="H16" s="44">
        <f t="shared" si="1"/>
        <v>55.633802816901408</v>
      </c>
      <c r="I16" s="44">
        <v>77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/>
      <c r="Y16" s="39" t="s">
        <v>156</v>
      </c>
      <c r="Z16" s="39"/>
      <c r="AA16" s="39"/>
      <c r="AB16" s="39"/>
      <c r="AC16" s="39"/>
      <c r="AD16" s="39"/>
      <c r="AE16" s="39">
        <v>4570164</v>
      </c>
      <c r="AF16" s="39"/>
      <c r="AG16" s="39"/>
      <c r="AH16" s="39"/>
      <c r="AI16" s="38">
        <f t="shared" si="8"/>
        <v>4227</v>
      </c>
      <c r="AJ16" s="38">
        <f t="shared" si="2"/>
        <v>4.2270000000000003</v>
      </c>
      <c r="AK16" s="38">
        <f t="shared" si="3"/>
        <v>101.44800000000001</v>
      </c>
      <c r="AL16" s="38"/>
      <c r="AM16" s="38"/>
      <c r="AN16" s="38"/>
      <c r="AO16" s="38">
        <f t="shared" si="4"/>
        <v>101.44800000000001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1188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0.99831932773109244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9" t="s">
        <v>156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1157011</v>
      </c>
      <c r="DD16" s="32"/>
      <c r="DE16" s="32">
        <f t="shared" si="10"/>
        <v>1065</v>
      </c>
      <c r="DF16" s="32"/>
      <c r="DG16" s="32">
        <f t="shared" si="11"/>
        <v>1065</v>
      </c>
      <c r="DH16" s="32"/>
      <c r="DI16" s="32"/>
      <c r="DJ16" s="32"/>
      <c r="DK16" s="32"/>
      <c r="DL16" s="32"/>
      <c r="DM16" s="32">
        <f t="shared" si="7"/>
        <v>1065</v>
      </c>
      <c r="DN16" s="32">
        <f t="shared" si="12"/>
        <v>251.95173882185946</v>
      </c>
      <c r="DO16" s="142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6</v>
      </c>
      <c r="G17" s="91">
        <v>79</v>
      </c>
      <c r="H17" s="44">
        <f t="shared" si="1"/>
        <v>55.633802816901408</v>
      </c>
      <c r="I17" s="44">
        <v>77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/>
      <c r="Y17" s="39" t="s">
        <v>156</v>
      </c>
      <c r="Z17" s="39"/>
      <c r="AA17" s="39"/>
      <c r="AB17" s="39"/>
      <c r="AC17" s="39"/>
      <c r="AD17" s="39"/>
      <c r="AE17" s="39">
        <v>4574951</v>
      </c>
      <c r="AF17" s="39"/>
      <c r="AG17" s="39"/>
      <c r="AH17" s="39"/>
      <c r="AI17" s="38">
        <f t="shared" si="8"/>
        <v>4787</v>
      </c>
      <c r="AJ17" s="38">
        <f t="shared" si="2"/>
        <v>4.7869999999999999</v>
      </c>
      <c r="AK17" s="38">
        <f t="shared" si="3"/>
        <v>114.88800000000001</v>
      </c>
      <c r="AL17" s="38"/>
      <c r="AM17" s="38"/>
      <c r="AN17" s="38"/>
      <c r="AO17" s="38">
        <f t="shared" si="4"/>
        <v>114.88800000000001</v>
      </c>
      <c r="AP17" s="37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9" t="s">
        <v>156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1158115</v>
      </c>
      <c r="DD17" s="32"/>
      <c r="DE17" s="32">
        <f t="shared" si="10"/>
        <v>1104</v>
      </c>
      <c r="DF17" s="32"/>
      <c r="DG17" s="32">
        <f t="shared" si="11"/>
        <v>1104</v>
      </c>
      <c r="DH17" s="32"/>
      <c r="DI17" s="32"/>
      <c r="DJ17" s="32"/>
      <c r="DK17" s="32"/>
      <c r="DL17" s="32"/>
      <c r="DM17" s="32">
        <f t="shared" si="7"/>
        <v>1104</v>
      </c>
      <c r="DN17" s="32">
        <f t="shared" si="12"/>
        <v>230.62460831418426</v>
      </c>
      <c r="DO17" s="143">
        <v>1.1499999999999999</v>
      </c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6</v>
      </c>
      <c r="G18" s="91">
        <v>78</v>
      </c>
      <c r="H18" s="44">
        <f t="shared" si="1"/>
        <v>54.929577464788736</v>
      </c>
      <c r="I18" s="44">
        <v>76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/>
      <c r="Y18" s="39" t="s">
        <v>156</v>
      </c>
      <c r="Z18" s="39"/>
      <c r="AA18" s="39"/>
      <c r="AB18" s="39"/>
      <c r="AC18" s="39"/>
      <c r="AD18" s="39"/>
      <c r="AE18" s="39">
        <v>4580051</v>
      </c>
      <c r="AF18" s="39"/>
      <c r="AG18" s="39"/>
      <c r="AH18" s="39"/>
      <c r="AI18" s="38">
        <f t="shared" si="8"/>
        <v>5100</v>
      </c>
      <c r="AJ18" s="38">
        <f t="shared" si="2"/>
        <v>5.0999999999999996</v>
      </c>
      <c r="AK18" s="38">
        <f t="shared" si="3"/>
        <v>122.39999999999999</v>
      </c>
      <c r="AL18" s="38"/>
      <c r="AM18" s="38"/>
      <c r="AN18" s="38"/>
      <c r="AO18" s="38">
        <f t="shared" si="4"/>
        <v>122.39999999999999</v>
      </c>
      <c r="AP18" s="37">
        <v>8.8000000000000007</v>
      </c>
      <c r="AQ18" s="93">
        <f t="shared" si="9"/>
        <v>8.8000000000000007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0</v>
      </c>
      <c r="BM18" s="34">
        <v>1047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</v>
      </c>
      <c r="CK18" s="33">
        <f t="shared" si="6"/>
        <v>0.87983193277310923</v>
      </c>
      <c r="CL18" s="33"/>
      <c r="CM18" s="33"/>
      <c r="CN18" s="33"/>
      <c r="CO18" s="33"/>
      <c r="CP18" s="33"/>
      <c r="CQ18" s="33"/>
      <c r="CR18" s="39" t="s">
        <v>156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1159353</v>
      </c>
      <c r="DD18" s="32"/>
      <c r="DE18" s="32">
        <f t="shared" si="10"/>
        <v>1238</v>
      </c>
      <c r="DF18" s="32"/>
      <c r="DG18" s="32">
        <f t="shared" si="11"/>
        <v>1238</v>
      </c>
      <c r="DH18" s="32"/>
      <c r="DI18" s="32"/>
      <c r="DJ18" s="32"/>
      <c r="DK18" s="32"/>
      <c r="DL18" s="32"/>
      <c r="DM18" s="32">
        <f t="shared" si="7"/>
        <v>1238</v>
      </c>
      <c r="DN18" s="32">
        <f t="shared" si="12"/>
        <v>242.74509803921569</v>
      </c>
      <c r="DO18" s="142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5</v>
      </c>
      <c r="G19" s="91">
        <v>76</v>
      </c>
      <c r="H19" s="44">
        <f t="shared" si="1"/>
        <v>53.521126760563384</v>
      </c>
      <c r="I19" s="44">
        <v>76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/>
      <c r="Y19" s="39" t="s">
        <v>156</v>
      </c>
      <c r="Z19" s="39"/>
      <c r="AA19" s="39"/>
      <c r="AB19" s="39"/>
      <c r="AC19" s="39"/>
      <c r="AD19" s="39"/>
      <c r="AE19" s="39">
        <v>4585320</v>
      </c>
      <c r="AF19" s="39"/>
      <c r="AG19" s="39"/>
      <c r="AH19" s="39"/>
      <c r="AI19" s="38">
        <f t="shared" si="8"/>
        <v>5269</v>
      </c>
      <c r="AJ19" s="38">
        <f t="shared" si="2"/>
        <v>5.2690000000000001</v>
      </c>
      <c r="AK19" s="38">
        <f t="shared" si="3"/>
        <v>126.456</v>
      </c>
      <c r="AL19" s="38"/>
      <c r="AM19" s="38"/>
      <c r="AN19" s="38"/>
      <c r="AO19" s="38">
        <f t="shared" si="4"/>
        <v>126.456</v>
      </c>
      <c r="AP19" s="37">
        <v>8.1</v>
      </c>
      <c r="AQ19" s="93">
        <f t="shared" si="9"/>
        <v>8.1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0</v>
      </c>
      <c r="BM19" s="34">
        <v>1047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</v>
      </c>
      <c r="CK19" s="33">
        <f t="shared" si="6"/>
        <v>0.87983193277310923</v>
      </c>
      <c r="CL19" s="33"/>
      <c r="CM19" s="33"/>
      <c r="CN19" s="33"/>
      <c r="CO19" s="33"/>
      <c r="CP19" s="33"/>
      <c r="CQ19" s="33"/>
      <c r="CR19" s="39" t="s">
        <v>156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1160562</v>
      </c>
      <c r="DD19" s="32"/>
      <c r="DE19" s="32">
        <f t="shared" si="10"/>
        <v>1209</v>
      </c>
      <c r="DF19" s="32"/>
      <c r="DG19" s="32">
        <f t="shared" si="11"/>
        <v>1209</v>
      </c>
      <c r="DH19" s="32"/>
      <c r="DI19" s="32"/>
      <c r="DJ19" s="32"/>
      <c r="DK19" s="32"/>
      <c r="DL19" s="32"/>
      <c r="DM19" s="32">
        <f t="shared" si="7"/>
        <v>1209</v>
      </c>
      <c r="DN19" s="32">
        <f t="shared" si="12"/>
        <v>229.45530461188082</v>
      </c>
      <c r="DO19" s="142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5</v>
      </c>
      <c r="G20" s="91">
        <v>75</v>
      </c>
      <c r="H20" s="44">
        <f t="shared" si="1"/>
        <v>52.816901408450704</v>
      </c>
      <c r="I20" s="44">
        <v>75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/>
      <c r="Y20" s="39" t="s">
        <v>156</v>
      </c>
      <c r="Z20" s="39"/>
      <c r="AA20" s="39"/>
      <c r="AB20" s="39"/>
      <c r="AC20" s="39"/>
      <c r="AD20" s="39"/>
      <c r="AE20" s="39">
        <v>4590107</v>
      </c>
      <c r="AF20" s="39"/>
      <c r="AG20" s="39"/>
      <c r="AH20" s="39"/>
      <c r="AI20" s="38">
        <f t="shared" si="8"/>
        <v>4787</v>
      </c>
      <c r="AJ20" s="38">
        <f t="shared" si="2"/>
        <v>4.7869999999999999</v>
      </c>
      <c r="AK20" s="38">
        <f t="shared" si="3"/>
        <v>114.88800000000001</v>
      </c>
      <c r="AL20" s="38"/>
      <c r="AM20" s="38"/>
      <c r="AN20" s="38"/>
      <c r="AO20" s="38">
        <f t="shared" si="4"/>
        <v>114.88800000000001</v>
      </c>
      <c r="AP20" s="37">
        <v>7.4</v>
      </c>
      <c r="AQ20" s="93">
        <f t="shared" si="9"/>
        <v>7.4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4">
        <v>1047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</v>
      </c>
      <c r="CK20" s="33">
        <f t="shared" si="6"/>
        <v>0.87983193277310923</v>
      </c>
      <c r="CL20" s="33"/>
      <c r="CM20" s="33"/>
      <c r="CN20" s="33"/>
      <c r="CO20" s="33"/>
      <c r="CP20" s="33"/>
      <c r="CQ20" s="33"/>
      <c r="CR20" s="39" t="s">
        <v>156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1161777</v>
      </c>
      <c r="DD20" s="32"/>
      <c r="DE20" s="32">
        <f t="shared" si="10"/>
        <v>1215</v>
      </c>
      <c r="DF20" s="32"/>
      <c r="DG20" s="32">
        <f t="shared" si="11"/>
        <v>1215</v>
      </c>
      <c r="DH20" s="32"/>
      <c r="DI20" s="32"/>
      <c r="DJ20" s="32"/>
      <c r="DK20" s="32"/>
      <c r="DL20" s="32"/>
      <c r="DM20" s="32">
        <f t="shared" si="7"/>
        <v>1215</v>
      </c>
      <c r="DN20" s="32">
        <f t="shared" si="12"/>
        <v>253.812408606643</v>
      </c>
      <c r="DO20" s="142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4</v>
      </c>
      <c r="G21" s="91">
        <v>74</v>
      </c>
      <c r="H21" s="44">
        <f t="shared" si="1"/>
        <v>52.112676056338032</v>
      </c>
      <c r="I21" s="44">
        <v>74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/>
      <c r="Y21" s="39" t="s">
        <v>156</v>
      </c>
      <c r="Z21" s="39"/>
      <c r="AA21" s="39"/>
      <c r="AB21" s="39"/>
      <c r="AC21" s="39"/>
      <c r="AD21" s="39"/>
      <c r="AE21" s="39">
        <v>4594829</v>
      </c>
      <c r="AF21" s="39"/>
      <c r="AG21" s="39"/>
      <c r="AH21" s="39"/>
      <c r="AI21" s="38">
        <f t="shared" si="8"/>
        <v>4722</v>
      </c>
      <c r="AJ21" s="38">
        <f t="shared" si="2"/>
        <v>4.7220000000000004</v>
      </c>
      <c r="AK21" s="38">
        <f t="shared" si="3"/>
        <v>113.328</v>
      </c>
      <c r="AL21" s="38"/>
      <c r="AM21" s="38"/>
      <c r="AN21" s="38"/>
      <c r="AO21" s="38">
        <f t="shared" si="4"/>
        <v>113.328</v>
      </c>
      <c r="AP21" s="37">
        <v>6.7</v>
      </c>
      <c r="AQ21" s="93">
        <f t="shared" si="9"/>
        <v>6.7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0</v>
      </c>
      <c r="BM21" s="34">
        <v>1047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</v>
      </c>
      <c r="CK21" s="33">
        <f t="shared" si="6"/>
        <v>0.87983193277310923</v>
      </c>
      <c r="CL21" s="33"/>
      <c r="CM21" s="33"/>
      <c r="CN21" s="33"/>
      <c r="CO21" s="33"/>
      <c r="CP21" s="33"/>
      <c r="CQ21" s="33"/>
      <c r="CR21" s="39" t="s">
        <v>156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1162983</v>
      </c>
      <c r="DD21" s="32"/>
      <c r="DE21" s="32">
        <f t="shared" si="10"/>
        <v>1206</v>
      </c>
      <c r="DF21" s="32"/>
      <c r="DG21" s="32">
        <f t="shared" si="11"/>
        <v>1206</v>
      </c>
      <c r="DH21" s="32"/>
      <c r="DI21" s="32"/>
      <c r="DJ21" s="32"/>
      <c r="DK21" s="32"/>
      <c r="DL21" s="32"/>
      <c r="DM21" s="32">
        <f t="shared" si="7"/>
        <v>1206</v>
      </c>
      <c r="DN21" s="32">
        <f t="shared" si="12"/>
        <v>255.40025412960608</v>
      </c>
      <c r="DO21" s="143">
        <v>1.1299999999999999</v>
      </c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4</v>
      </c>
      <c r="G22" s="91">
        <v>75</v>
      </c>
      <c r="H22" s="44">
        <f t="shared" si="1"/>
        <v>52.816901408450704</v>
      </c>
      <c r="I22" s="44">
        <v>74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/>
      <c r="Y22" s="39" t="s">
        <v>156</v>
      </c>
      <c r="Z22" s="39"/>
      <c r="AA22" s="39"/>
      <c r="AB22" s="39"/>
      <c r="AC22" s="39"/>
      <c r="AD22" s="39"/>
      <c r="AE22" s="39">
        <v>4599490</v>
      </c>
      <c r="AF22" s="39"/>
      <c r="AG22" s="39"/>
      <c r="AH22" s="39"/>
      <c r="AI22" s="38">
        <f t="shared" si="8"/>
        <v>4661</v>
      </c>
      <c r="AJ22" s="38">
        <f t="shared" si="2"/>
        <v>4.6609999999999996</v>
      </c>
      <c r="AK22" s="38">
        <f t="shared" si="3"/>
        <v>111.86399999999999</v>
      </c>
      <c r="AL22" s="38"/>
      <c r="AM22" s="38"/>
      <c r="AN22" s="38"/>
      <c r="AO22" s="38">
        <f t="shared" si="4"/>
        <v>111.86399999999999</v>
      </c>
      <c r="AP22" s="37">
        <v>6.1</v>
      </c>
      <c r="AQ22" s="93">
        <f t="shared" si="9"/>
        <v>6.1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0</v>
      </c>
      <c r="BM22" s="34">
        <v>1027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</v>
      </c>
      <c r="CK22" s="33">
        <f t="shared" si="6"/>
        <v>0.86302521008403366</v>
      </c>
      <c r="CL22" s="33"/>
      <c r="CM22" s="33"/>
      <c r="CN22" s="33"/>
      <c r="CO22" s="33"/>
      <c r="CP22" s="33"/>
      <c r="CQ22" s="33"/>
      <c r="CR22" s="39" t="s">
        <v>156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1164176</v>
      </c>
      <c r="DD22" s="32"/>
      <c r="DE22" s="32">
        <f t="shared" si="10"/>
        <v>1193</v>
      </c>
      <c r="DF22" s="32"/>
      <c r="DG22" s="32">
        <f t="shared" si="11"/>
        <v>1193</v>
      </c>
      <c r="DH22" s="32"/>
      <c r="DI22" s="32"/>
      <c r="DJ22" s="32"/>
      <c r="DK22" s="32"/>
      <c r="DL22" s="32"/>
      <c r="DM22" s="32">
        <f t="shared" si="7"/>
        <v>1193</v>
      </c>
      <c r="DN22" s="32">
        <f t="shared" si="12"/>
        <v>255.95365801330189</v>
      </c>
      <c r="DO22" s="142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3</v>
      </c>
      <c r="G23" s="91">
        <v>74</v>
      </c>
      <c r="H23" s="44">
        <f t="shared" si="1"/>
        <v>52.112676056338032</v>
      </c>
      <c r="I23" s="44">
        <v>73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/>
      <c r="Y23" s="39" t="s">
        <v>156</v>
      </c>
      <c r="Z23" s="39"/>
      <c r="AA23" s="39"/>
      <c r="AB23" s="39"/>
      <c r="AC23" s="39"/>
      <c r="AD23" s="39"/>
      <c r="AE23" s="39">
        <v>4603955</v>
      </c>
      <c r="AF23" s="39"/>
      <c r="AG23" s="39"/>
      <c r="AH23" s="39"/>
      <c r="AI23" s="38">
        <f t="shared" si="8"/>
        <v>4465</v>
      </c>
      <c r="AJ23" s="38">
        <f t="shared" si="2"/>
        <v>4.4649999999999999</v>
      </c>
      <c r="AK23" s="38">
        <f t="shared" si="3"/>
        <v>107.16</v>
      </c>
      <c r="AL23" s="38"/>
      <c r="AM23" s="38"/>
      <c r="AN23" s="38"/>
      <c r="AO23" s="38">
        <f t="shared" si="4"/>
        <v>107.16</v>
      </c>
      <c r="AP23" s="37">
        <v>5.5</v>
      </c>
      <c r="AQ23" s="93">
        <f t="shared" si="9"/>
        <v>5.5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0</v>
      </c>
      <c r="BM23" s="34">
        <v>1027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</v>
      </c>
      <c r="CK23" s="33">
        <f t="shared" si="6"/>
        <v>0.86302521008403366</v>
      </c>
      <c r="CL23" s="33"/>
      <c r="CM23" s="33"/>
      <c r="CN23" s="33"/>
      <c r="CO23" s="33"/>
      <c r="CP23" s="33"/>
      <c r="CQ23" s="33"/>
      <c r="CR23" s="39" t="s">
        <v>156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1165353</v>
      </c>
      <c r="DD23" s="32"/>
      <c r="DE23" s="32">
        <f t="shared" si="10"/>
        <v>1177</v>
      </c>
      <c r="DF23" s="32"/>
      <c r="DG23" s="32">
        <f t="shared" si="11"/>
        <v>1177</v>
      </c>
      <c r="DH23" s="32"/>
      <c r="DI23" s="32"/>
      <c r="DJ23" s="32"/>
      <c r="DK23" s="32"/>
      <c r="DL23" s="32"/>
      <c r="DM23" s="32">
        <f t="shared" si="7"/>
        <v>1177</v>
      </c>
      <c r="DN23" s="32">
        <f t="shared" si="12"/>
        <v>263.60582306830906</v>
      </c>
      <c r="DO23" s="142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3</v>
      </c>
      <c r="G24" s="91">
        <v>74</v>
      </c>
      <c r="H24" s="44">
        <f t="shared" si="1"/>
        <v>52.112676056338032</v>
      </c>
      <c r="I24" s="44">
        <v>73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/>
      <c r="Y24" s="39" t="s">
        <v>156</v>
      </c>
      <c r="Z24" s="39"/>
      <c r="AA24" s="39"/>
      <c r="AB24" s="39"/>
      <c r="AC24" s="39"/>
      <c r="AD24" s="39"/>
      <c r="AE24" s="39">
        <v>4608376</v>
      </c>
      <c r="AF24" s="39"/>
      <c r="AG24" s="39"/>
      <c r="AH24" s="39"/>
      <c r="AI24" s="38">
        <f t="shared" si="8"/>
        <v>4421</v>
      </c>
      <c r="AJ24" s="38">
        <f t="shared" si="2"/>
        <v>4.4210000000000003</v>
      </c>
      <c r="AK24" s="38">
        <f t="shared" si="3"/>
        <v>106.10400000000001</v>
      </c>
      <c r="AL24" s="38"/>
      <c r="AM24" s="38"/>
      <c r="AN24" s="38"/>
      <c r="AO24" s="38">
        <f t="shared" si="4"/>
        <v>106.10400000000001</v>
      </c>
      <c r="AP24" s="37">
        <v>4.9000000000000004</v>
      </c>
      <c r="AQ24" s="93">
        <f t="shared" si="9"/>
        <v>4.9000000000000004</v>
      </c>
      <c r="AR24" s="36"/>
      <c r="AS24" s="36"/>
      <c r="AT24" s="36"/>
      <c r="AU24" s="35" t="s">
        <v>164</v>
      </c>
      <c r="AV24" s="34">
        <v>1187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0</v>
      </c>
      <c r="BM24" s="34">
        <v>1027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0.99747899159663866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</v>
      </c>
      <c r="CK24" s="33">
        <f t="shared" si="6"/>
        <v>0.86302521008403366</v>
      </c>
      <c r="CL24" s="33"/>
      <c r="CM24" s="33"/>
      <c r="CN24" s="33"/>
      <c r="CO24" s="33"/>
      <c r="CP24" s="33"/>
      <c r="CQ24" s="33"/>
      <c r="CR24" s="39" t="s">
        <v>156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1166527</v>
      </c>
      <c r="DD24" s="32"/>
      <c r="DE24" s="32">
        <f t="shared" si="10"/>
        <v>1174</v>
      </c>
      <c r="DF24" s="32"/>
      <c r="DG24" s="32">
        <f t="shared" si="11"/>
        <v>1174</v>
      </c>
      <c r="DH24" s="32"/>
      <c r="DI24" s="32"/>
      <c r="DJ24" s="32"/>
      <c r="DK24" s="32"/>
      <c r="DL24" s="32"/>
      <c r="DM24" s="32">
        <f t="shared" si="7"/>
        <v>1174</v>
      </c>
      <c r="DN24" s="32">
        <f t="shared" si="12"/>
        <v>265.55078036643295</v>
      </c>
      <c r="DO24" s="142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3</v>
      </c>
      <c r="G25" s="91">
        <v>76</v>
      </c>
      <c r="H25" s="44">
        <f t="shared" si="1"/>
        <v>53.521126760563384</v>
      </c>
      <c r="I25" s="44">
        <v>74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/>
      <c r="Y25" s="39" t="s">
        <v>156</v>
      </c>
      <c r="Z25" s="39"/>
      <c r="AA25" s="39"/>
      <c r="AB25" s="39"/>
      <c r="AC25" s="39"/>
      <c r="AD25" s="39"/>
      <c r="AE25" s="39">
        <v>4612798</v>
      </c>
      <c r="AF25" s="39"/>
      <c r="AG25" s="39"/>
      <c r="AH25" s="39"/>
      <c r="AI25" s="38">
        <f t="shared" si="8"/>
        <v>4422</v>
      </c>
      <c r="AJ25" s="38">
        <f t="shared" si="2"/>
        <v>4.4219999999999997</v>
      </c>
      <c r="AK25" s="38">
        <f t="shared" si="3"/>
        <v>106.12799999999999</v>
      </c>
      <c r="AL25" s="38"/>
      <c r="AM25" s="38"/>
      <c r="AN25" s="38"/>
      <c r="AO25" s="38">
        <f t="shared" si="4"/>
        <v>106.12799999999999</v>
      </c>
      <c r="AP25" s="37">
        <v>4.5</v>
      </c>
      <c r="AQ25" s="93">
        <f t="shared" si="9"/>
        <v>4.5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0</v>
      </c>
      <c r="BM25" s="34">
        <v>1026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</v>
      </c>
      <c r="CK25" s="33">
        <f t="shared" si="6"/>
        <v>0.86218487394957988</v>
      </c>
      <c r="CL25" s="33"/>
      <c r="CM25" s="33"/>
      <c r="CN25" s="33"/>
      <c r="CO25" s="33"/>
      <c r="CP25" s="33"/>
      <c r="CQ25" s="33"/>
      <c r="CR25" s="39" t="s">
        <v>156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1167698</v>
      </c>
      <c r="DD25" s="32"/>
      <c r="DE25" s="32">
        <f t="shared" si="10"/>
        <v>1171</v>
      </c>
      <c r="DF25" s="32"/>
      <c r="DG25" s="32">
        <f t="shared" si="11"/>
        <v>1171</v>
      </c>
      <c r="DH25" s="32"/>
      <c r="DI25" s="32"/>
      <c r="DJ25" s="32"/>
      <c r="DK25" s="32"/>
      <c r="DL25" s="32"/>
      <c r="DM25" s="32">
        <f t="shared" si="7"/>
        <v>1171</v>
      </c>
      <c r="DN25" s="32">
        <f t="shared" si="12"/>
        <v>264.81230212573496</v>
      </c>
      <c r="DO25" s="143">
        <v>1</v>
      </c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-2</v>
      </c>
      <c r="G26" s="91">
        <v>76</v>
      </c>
      <c r="H26" s="44">
        <f t="shared" si="1"/>
        <v>53.521126760563384</v>
      </c>
      <c r="I26" s="44">
        <v>74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/>
      <c r="Y26" s="39" t="s">
        <v>156</v>
      </c>
      <c r="Z26" s="39"/>
      <c r="AA26" s="39"/>
      <c r="AB26" s="39"/>
      <c r="AC26" s="39"/>
      <c r="AD26" s="39"/>
      <c r="AE26" s="39">
        <v>4617220</v>
      </c>
      <c r="AF26" s="39"/>
      <c r="AG26" s="39"/>
      <c r="AH26" s="39"/>
      <c r="AI26" s="38">
        <f t="shared" si="8"/>
        <v>4422</v>
      </c>
      <c r="AJ26" s="38">
        <f t="shared" si="2"/>
        <v>4.4219999999999997</v>
      </c>
      <c r="AK26" s="38">
        <f t="shared" si="3"/>
        <v>106.12799999999999</v>
      </c>
      <c r="AL26" s="38"/>
      <c r="AM26" s="38"/>
      <c r="AN26" s="38"/>
      <c r="AO26" s="38">
        <f t="shared" si="4"/>
        <v>106.12799999999999</v>
      </c>
      <c r="AP26" s="37">
        <v>4.0999999999999996</v>
      </c>
      <c r="AQ26" s="93">
        <f t="shared" si="9"/>
        <v>4.0999999999999996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0</v>
      </c>
      <c r="BM26" s="34">
        <v>1007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</v>
      </c>
      <c r="CK26" s="33">
        <f t="shared" si="6"/>
        <v>0.84621848739495797</v>
      </c>
      <c r="CL26" s="33"/>
      <c r="CM26" s="33"/>
      <c r="CN26" s="33"/>
      <c r="CO26" s="33"/>
      <c r="CP26" s="33"/>
      <c r="CQ26" s="33"/>
      <c r="CR26" s="39" t="s">
        <v>156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1168835</v>
      </c>
      <c r="DD26" s="32"/>
      <c r="DE26" s="32">
        <f t="shared" si="10"/>
        <v>1137</v>
      </c>
      <c r="DF26" s="32"/>
      <c r="DG26" s="32">
        <f t="shared" si="11"/>
        <v>1137</v>
      </c>
      <c r="DH26" s="32"/>
      <c r="DI26" s="32"/>
      <c r="DJ26" s="32"/>
      <c r="DK26" s="32"/>
      <c r="DL26" s="32"/>
      <c r="DM26" s="32">
        <f t="shared" si="7"/>
        <v>1137</v>
      </c>
      <c r="DN26" s="32">
        <f t="shared" si="12"/>
        <v>257.12347354138399</v>
      </c>
      <c r="DO26" s="142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-2</v>
      </c>
      <c r="G27" s="91">
        <v>77</v>
      </c>
      <c r="H27" s="44">
        <f t="shared" si="1"/>
        <v>54.225352112676056</v>
      </c>
      <c r="I27" s="44">
        <v>75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/>
      <c r="Y27" s="39" t="s">
        <v>156</v>
      </c>
      <c r="Z27" s="39"/>
      <c r="AA27" s="39"/>
      <c r="AB27" s="39"/>
      <c r="AC27" s="39"/>
      <c r="AD27" s="39"/>
      <c r="AE27" s="39">
        <v>4621665</v>
      </c>
      <c r="AF27" s="39"/>
      <c r="AG27" s="39"/>
      <c r="AH27" s="39"/>
      <c r="AI27" s="38">
        <f t="shared" si="8"/>
        <v>4445</v>
      </c>
      <c r="AJ27" s="38">
        <f t="shared" si="2"/>
        <v>4.4450000000000003</v>
      </c>
      <c r="AK27" s="38">
        <f t="shared" si="3"/>
        <v>106.68</v>
      </c>
      <c r="AL27" s="38"/>
      <c r="AM27" s="38"/>
      <c r="AN27" s="38"/>
      <c r="AO27" s="38">
        <f t="shared" si="4"/>
        <v>106.68</v>
      </c>
      <c r="AP27" s="37">
        <v>3.7</v>
      </c>
      <c r="AQ27" s="93">
        <f t="shared" si="9"/>
        <v>3.7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0</v>
      </c>
      <c r="BM27" s="34">
        <v>1006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</v>
      </c>
      <c r="CK27" s="33">
        <f t="shared" si="6"/>
        <v>0.8453781512605042</v>
      </c>
      <c r="CL27" s="33"/>
      <c r="CM27" s="33"/>
      <c r="CN27" s="33"/>
      <c r="CO27" s="33"/>
      <c r="CP27" s="33"/>
      <c r="CQ27" s="33"/>
      <c r="CR27" s="39" t="s">
        <v>156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1169977</v>
      </c>
      <c r="DD27" s="32"/>
      <c r="DE27" s="32">
        <f t="shared" si="10"/>
        <v>1142</v>
      </c>
      <c r="DF27" s="32"/>
      <c r="DG27" s="32">
        <f t="shared" si="11"/>
        <v>1142</v>
      </c>
      <c r="DH27" s="32"/>
      <c r="DI27" s="32"/>
      <c r="DJ27" s="32"/>
      <c r="DK27" s="32"/>
      <c r="DL27" s="32"/>
      <c r="DM27" s="32">
        <f t="shared" si="7"/>
        <v>1142</v>
      </c>
      <c r="DN27" s="32">
        <f t="shared" si="12"/>
        <v>256.91788526434192</v>
      </c>
      <c r="DO27" s="142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-5</v>
      </c>
      <c r="G28" s="91">
        <v>75</v>
      </c>
      <c r="H28" s="44">
        <f t="shared" si="1"/>
        <v>52.816901408450704</v>
      </c>
      <c r="I28" s="44">
        <v>71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/>
      <c r="Y28" s="39" t="s">
        <v>156</v>
      </c>
      <c r="Z28" s="39"/>
      <c r="AA28" s="39"/>
      <c r="AB28" s="39"/>
      <c r="AC28" s="39"/>
      <c r="AD28" s="39"/>
      <c r="AE28" s="39">
        <v>4626070</v>
      </c>
      <c r="AF28" s="39"/>
      <c r="AG28" s="39"/>
      <c r="AH28" s="39"/>
      <c r="AI28" s="38">
        <f t="shared" si="8"/>
        <v>4405</v>
      </c>
      <c r="AJ28" s="38">
        <f t="shared" si="2"/>
        <v>4.4050000000000002</v>
      </c>
      <c r="AK28" s="38">
        <f t="shared" si="3"/>
        <v>105.72</v>
      </c>
      <c r="AL28" s="38"/>
      <c r="AM28" s="38"/>
      <c r="AN28" s="38"/>
      <c r="AO28" s="38">
        <f t="shared" si="4"/>
        <v>105.72</v>
      </c>
      <c r="AP28" s="37">
        <v>3.4</v>
      </c>
      <c r="AQ28" s="93">
        <f t="shared" si="9"/>
        <v>3.4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4">
        <v>1004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</v>
      </c>
      <c r="CK28" s="33">
        <f t="shared" si="6"/>
        <v>0.84369747899159664</v>
      </c>
      <c r="CL28" s="33"/>
      <c r="CM28" s="33"/>
      <c r="CN28" s="33"/>
      <c r="CO28" s="33"/>
      <c r="CP28" s="33"/>
      <c r="CQ28" s="33"/>
      <c r="CR28" s="39" t="s">
        <v>156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1171188</v>
      </c>
      <c r="DD28" s="32"/>
      <c r="DE28" s="32">
        <f t="shared" si="10"/>
        <v>1211</v>
      </c>
      <c r="DF28" s="32"/>
      <c r="DG28" s="32">
        <f t="shared" si="11"/>
        <v>1211</v>
      </c>
      <c r="DH28" s="32"/>
      <c r="DI28" s="32"/>
      <c r="DJ28" s="32"/>
      <c r="DK28" s="32"/>
      <c r="DL28" s="32"/>
      <c r="DM28" s="32">
        <f t="shared" si="7"/>
        <v>1211</v>
      </c>
      <c r="DN28" s="32">
        <f t="shared" si="12"/>
        <v>274.91486946651531</v>
      </c>
      <c r="DO28" s="142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-5</v>
      </c>
      <c r="G29" s="91">
        <v>74</v>
      </c>
      <c r="H29" s="44">
        <f t="shared" si="1"/>
        <v>52.112676056338032</v>
      </c>
      <c r="I29" s="44">
        <v>70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/>
      <c r="Y29" s="39" t="s">
        <v>156</v>
      </c>
      <c r="Z29" s="39"/>
      <c r="AA29" s="39"/>
      <c r="AB29" s="39"/>
      <c r="AC29" s="39"/>
      <c r="AD29" s="39"/>
      <c r="AE29" s="39">
        <v>4630400</v>
      </c>
      <c r="AF29" s="39"/>
      <c r="AG29" s="39"/>
      <c r="AH29" s="39"/>
      <c r="AI29" s="38">
        <f t="shared" si="8"/>
        <v>4330</v>
      </c>
      <c r="AJ29" s="38">
        <f t="shared" si="2"/>
        <v>4.33</v>
      </c>
      <c r="AK29" s="38">
        <f t="shared" si="3"/>
        <v>103.92</v>
      </c>
      <c r="AL29" s="38"/>
      <c r="AM29" s="38"/>
      <c r="AN29" s="38"/>
      <c r="AO29" s="38">
        <f t="shared" si="4"/>
        <v>103.92</v>
      </c>
      <c r="AP29" s="37">
        <v>3.1</v>
      </c>
      <c r="AQ29" s="93">
        <f t="shared" si="9"/>
        <v>3.1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0</v>
      </c>
      <c r="BM29" s="34">
        <v>1006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</v>
      </c>
      <c r="CK29" s="33">
        <f t="shared" si="6"/>
        <v>0.8453781512605042</v>
      </c>
      <c r="CL29" s="33"/>
      <c r="CM29" s="33"/>
      <c r="CN29" s="33"/>
      <c r="CO29" s="33"/>
      <c r="CP29" s="33"/>
      <c r="CQ29" s="33"/>
      <c r="CR29" s="39" t="s">
        <v>156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1172288</v>
      </c>
      <c r="DD29" s="32"/>
      <c r="DE29" s="32">
        <f t="shared" si="10"/>
        <v>1100</v>
      </c>
      <c r="DF29" s="32"/>
      <c r="DG29" s="32">
        <f t="shared" si="11"/>
        <v>1100</v>
      </c>
      <c r="DH29" s="32"/>
      <c r="DI29" s="32"/>
      <c r="DJ29" s="32"/>
      <c r="DK29" s="32"/>
      <c r="DL29" s="32"/>
      <c r="DM29" s="32">
        <f t="shared" si="7"/>
        <v>1100</v>
      </c>
      <c r="DN29" s="32">
        <f t="shared" si="12"/>
        <v>254.04157043879908</v>
      </c>
      <c r="DO29" s="143">
        <v>0.88</v>
      </c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-5</v>
      </c>
      <c r="G30" s="91">
        <v>73</v>
      </c>
      <c r="H30" s="44">
        <f t="shared" si="1"/>
        <v>51.408450704225352</v>
      </c>
      <c r="I30" s="44">
        <v>69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/>
      <c r="Y30" s="39" t="s">
        <v>156</v>
      </c>
      <c r="Z30" s="39"/>
      <c r="AA30" s="39"/>
      <c r="AB30" s="39"/>
      <c r="AC30" s="39"/>
      <c r="AD30" s="39"/>
      <c r="AE30" s="39">
        <v>4634940</v>
      </c>
      <c r="AF30" s="39"/>
      <c r="AG30" s="39"/>
      <c r="AH30" s="39"/>
      <c r="AI30" s="38">
        <f t="shared" si="8"/>
        <v>4540</v>
      </c>
      <c r="AJ30" s="38">
        <f t="shared" si="2"/>
        <v>4.54</v>
      </c>
      <c r="AK30" s="38">
        <f t="shared" si="3"/>
        <v>108.96000000000001</v>
      </c>
      <c r="AL30" s="38"/>
      <c r="AM30" s="38"/>
      <c r="AN30" s="38"/>
      <c r="AO30" s="38">
        <f t="shared" si="4"/>
        <v>108.96000000000001</v>
      </c>
      <c r="AP30" s="37">
        <v>2.7</v>
      </c>
      <c r="AQ30" s="93">
        <f t="shared" si="9"/>
        <v>2.7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4">
        <v>1007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</v>
      </c>
      <c r="CK30" s="33">
        <f t="shared" si="6"/>
        <v>0.84621848739495797</v>
      </c>
      <c r="CL30" s="33"/>
      <c r="CM30" s="33"/>
      <c r="CN30" s="33"/>
      <c r="CO30" s="33"/>
      <c r="CP30" s="33"/>
      <c r="CQ30" s="33"/>
      <c r="CR30" s="39" t="s">
        <v>156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1173448</v>
      </c>
      <c r="DD30" s="32"/>
      <c r="DE30" s="32">
        <f t="shared" si="10"/>
        <v>1160</v>
      </c>
      <c r="DF30" s="32"/>
      <c r="DG30" s="32">
        <f t="shared" si="11"/>
        <v>1160</v>
      </c>
      <c r="DH30" s="32"/>
      <c r="DI30" s="32"/>
      <c r="DJ30" s="32"/>
      <c r="DK30" s="32"/>
      <c r="DL30" s="32"/>
      <c r="DM30" s="32">
        <f t="shared" si="7"/>
        <v>1160</v>
      </c>
      <c r="DN30" s="32">
        <f t="shared" si="12"/>
        <v>255.50660792951541</v>
      </c>
      <c r="DO30" s="142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-5</v>
      </c>
      <c r="G31" s="91">
        <v>72</v>
      </c>
      <c r="H31" s="44">
        <f t="shared" si="1"/>
        <v>50.70422535211268</v>
      </c>
      <c r="I31" s="44">
        <v>67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/>
      <c r="Y31" s="39" t="s">
        <v>156</v>
      </c>
      <c r="Z31" s="39"/>
      <c r="AA31" s="39"/>
      <c r="AB31" s="39"/>
      <c r="AC31" s="39"/>
      <c r="AD31" s="39"/>
      <c r="AE31" s="39">
        <v>4639304</v>
      </c>
      <c r="AF31" s="39"/>
      <c r="AG31" s="39"/>
      <c r="AH31" s="39"/>
      <c r="AI31" s="38">
        <f t="shared" si="8"/>
        <v>4364</v>
      </c>
      <c r="AJ31" s="38">
        <f t="shared" si="2"/>
        <v>4.3639999999999999</v>
      </c>
      <c r="AK31" s="38">
        <f t="shared" si="3"/>
        <v>104.73599999999999</v>
      </c>
      <c r="AL31" s="38"/>
      <c r="AM31" s="38"/>
      <c r="AN31" s="38"/>
      <c r="AO31" s="38">
        <f t="shared" si="4"/>
        <v>104.73599999999999</v>
      </c>
      <c r="AP31" s="37">
        <v>2.4</v>
      </c>
      <c r="AQ31" s="93">
        <f t="shared" si="9"/>
        <v>2.4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>
        <v>1006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</v>
      </c>
      <c r="CK31" s="33">
        <f t="shared" si="6"/>
        <v>0.8453781512605042</v>
      </c>
      <c r="CL31" s="33"/>
      <c r="CM31" s="33"/>
      <c r="CN31" s="33"/>
      <c r="CO31" s="33"/>
      <c r="CP31" s="33"/>
      <c r="CQ31" s="33"/>
      <c r="CR31" s="39" t="s">
        <v>156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1174589</v>
      </c>
      <c r="DD31" s="32"/>
      <c r="DE31" s="32">
        <f t="shared" si="10"/>
        <v>1141</v>
      </c>
      <c r="DF31" s="32"/>
      <c r="DG31" s="32">
        <f t="shared" si="11"/>
        <v>1141</v>
      </c>
      <c r="DH31" s="32"/>
      <c r="DI31" s="32"/>
      <c r="DJ31" s="32"/>
      <c r="DK31" s="32"/>
      <c r="DL31" s="32"/>
      <c r="DM31" s="32">
        <f t="shared" si="7"/>
        <v>1141</v>
      </c>
      <c r="DN31" s="32">
        <f t="shared" si="12"/>
        <v>261.45737855178737</v>
      </c>
      <c r="DO31" s="142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-5</v>
      </c>
      <c r="G32" s="91">
        <v>73</v>
      </c>
      <c r="H32" s="44">
        <f t="shared" si="1"/>
        <v>51.408450704225352</v>
      </c>
      <c r="I32" s="44">
        <v>69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/>
      <c r="Y32" s="39" t="s">
        <v>156</v>
      </c>
      <c r="Z32" s="39"/>
      <c r="AA32" s="39"/>
      <c r="AB32" s="39"/>
      <c r="AC32" s="39"/>
      <c r="AD32" s="39"/>
      <c r="AE32" s="39">
        <v>4643740</v>
      </c>
      <c r="AF32" s="39"/>
      <c r="AG32" s="39"/>
      <c r="AH32" s="39"/>
      <c r="AI32" s="38">
        <f t="shared" si="8"/>
        <v>4436</v>
      </c>
      <c r="AJ32" s="38">
        <f t="shared" si="2"/>
        <v>4.4359999999999999</v>
      </c>
      <c r="AK32" s="38">
        <f t="shared" si="3"/>
        <v>106.464</v>
      </c>
      <c r="AL32" s="38"/>
      <c r="AM32" s="38"/>
      <c r="AN32" s="38"/>
      <c r="AO32" s="38">
        <f t="shared" si="4"/>
        <v>106.464</v>
      </c>
      <c r="AP32" s="37">
        <v>2</v>
      </c>
      <c r="AQ32" s="93">
        <f t="shared" si="9"/>
        <v>2</v>
      </c>
      <c r="AR32" s="36"/>
      <c r="AS32" s="36"/>
      <c r="AT32" s="36"/>
      <c r="AU32" s="35" t="s">
        <v>164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1007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</v>
      </c>
      <c r="CK32" s="33">
        <f t="shared" si="6"/>
        <v>0.84621848739495797</v>
      </c>
      <c r="CL32" s="33"/>
      <c r="CM32" s="33"/>
      <c r="CN32" s="33"/>
      <c r="CO32" s="33"/>
      <c r="CP32" s="33"/>
      <c r="CQ32" s="33"/>
      <c r="CR32" s="39" t="s">
        <v>156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1175745</v>
      </c>
      <c r="DD32" s="32"/>
      <c r="DE32" s="32">
        <f t="shared" si="10"/>
        <v>1156</v>
      </c>
      <c r="DF32" s="32"/>
      <c r="DG32" s="32">
        <f t="shared" si="11"/>
        <v>1156</v>
      </c>
      <c r="DH32" s="32"/>
      <c r="DI32" s="32"/>
      <c r="DJ32" s="32"/>
      <c r="DK32" s="32"/>
      <c r="DL32" s="32"/>
      <c r="DM32" s="32">
        <f t="shared" si="7"/>
        <v>1156</v>
      </c>
      <c r="DN32" s="32">
        <f t="shared" si="12"/>
        <v>260.59513074842198</v>
      </c>
      <c r="DO32" s="142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-3</v>
      </c>
      <c r="G33" s="91">
        <v>74</v>
      </c>
      <c r="H33" s="44">
        <f t="shared" si="1"/>
        <v>52.112676056338032</v>
      </c>
      <c r="I33" s="44">
        <v>72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/>
      <c r="Y33" s="39" t="s">
        <v>156</v>
      </c>
      <c r="Z33" s="39"/>
      <c r="AA33" s="39"/>
      <c r="AB33" s="39"/>
      <c r="AC33" s="39"/>
      <c r="AD33" s="39"/>
      <c r="AE33" s="39">
        <v>4648432</v>
      </c>
      <c r="AF33" s="39"/>
      <c r="AG33" s="39"/>
      <c r="AH33" s="39"/>
      <c r="AI33" s="38">
        <f t="shared" si="8"/>
        <v>4692</v>
      </c>
      <c r="AJ33" s="38">
        <f t="shared" si="2"/>
        <v>4.6920000000000002</v>
      </c>
      <c r="AK33" s="38">
        <f t="shared" si="3"/>
        <v>112.608</v>
      </c>
      <c r="AL33" s="38"/>
      <c r="AM33" s="38"/>
      <c r="AN33" s="38"/>
      <c r="AO33" s="38">
        <f t="shared" si="4"/>
        <v>112.608</v>
      </c>
      <c r="AP33" s="37">
        <v>2</v>
      </c>
      <c r="AQ33" s="93">
        <f t="shared" si="9"/>
        <v>2</v>
      </c>
      <c r="AR33" s="36"/>
      <c r="AS33" s="36"/>
      <c r="AT33" s="36"/>
      <c r="AU33" s="35" t="s">
        <v>164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1007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</v>
      </c>
      <c r="CK33" s="33">
        <f t="shared" si="6"/>
        <v>0.84621848739495797</v>
      </c>
      <c r="CL33" s="33"/>
      <c r="CM33" s="33"/>
      <c r="CN33" s="33"/>
      <c r="CO33" s="33"/>
      <c r="CP33" s="33"/>
      <c r="CQ33" s="33"/>
      <c r="CR33" s="39" t="s">
        <v>156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1176898</v>
      </c>
      <c r="DD33" s="32"/>
      <c r="DE33" s="32">
        <f t="shared" si="10"/>
        <v>1153</v>
      </c>
      <c r="DF33" s="32"/>
      <c r="DG33" s="32">
        <f t="shared" si="11"/>
        <v>1153</v>
      </c>
      <c r="DH33" s="32"/>
      <c r="DI33" s="32"/>
      <c r="DJ33" s="32"/>
      <c r="DK33" s="32"/>
      <c r="DL33" s="32"/>
      <c r="DM33" s="32">
        <f t="shared" si="7"/>
        <v>1153</v>
      </c>
      <c r="DN33" s="32">
        <f t="shared" si="12"/>
        <v>245.73742540494459</v>
      </c>
      <c r="DO33" s="143">
        <v>0.98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-2</v>
      </c>
      <c r="G34" s="91">
        <v>72</v>
      </c>
      <c r="H34" s="44">
        <f t="shared" si="1"/>
        <v>50.70422535211268</v>
      </c>
      <c r="I34" s="44">
        <v>70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/>
      <c r="Y34" s="39" t="s">
        <v>156</v>
      </c>
      <c r="Z34" s="39"/>
      <c r="AA34" s="39"/>
      <c r="AB34" s="39"/>
      <c r="AC34" s="39"/>
      <c r="AD34" s="39"/>
      <c r="AE34" s="39">
        <v>4652453</v>
      </c>
      <c r="AF34" s="39"/>
      <c r="AG34" s="39"/>
      <c r="AH34" s="39"/>
      <c r="AI34" s="38">
        <f t="shared" si="8"/>
        <v>4021</v>
      </c>
      <c r="AJ34" s="38">
        <f t="shared" si="2"/>
        <v>4.0209999999999999</v>
      </c>
      <c r="AK34" s="38">
        <f t="shared" si="3"/>
        <v>96.503999999999991</v>
      </c>
      <c r="AL34" s="38"/>
      <c r="AM34" s="38"/>
      <c r="AN34" s="38"/>
      <c r="AO34" s="38">
        <f t="shared" si="4"/>
        <v>96.503999999999991</v>
      </c>
      <c r="AP34" s="37">
        <v>2.5</v>
      </c>
      <c r="AQ34" s="93">
        <f t="shared" si="9"/>
        <v>2.5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9" t="s">
        <v>156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1177954</v>
      </c>
      <c r="DD34" s="32"/>
      <c r="DE34" s="32">
        <f t="shared" si="10"/>
        <v>1056</v>
      </c>
      <c r="DF34" s="32"/>
      <c r="DG34" s="32">
        <f t="shared" si="11"/>
        <v>1056</v>
      </c>
      <c r="DH34" s="32"/>
      <c r="DI34" s="32"/>
      <c r="DJ34" s="32"/>
      <c r="DK34" s="32"/>
      <c r="DL34" s="32"/>
      <c r="DM34" s="32">
        <f t="shared" si="7"/>
        <v>1056</v>
      </c>
      <c r="DN34" s="32">
        <f t="shared" si="12"/>
        <v>262.62123849788611</v>
      </c>
      <c r="DO34" s="142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-1</v>
      </c>
      <c r="G35" s="91">
        <v>75</v>
      </c>
      <c r="H35" s="44">
        <f t="shared" si="1"/>
        <v>52.816901408450704</v>
      </c>
      <c r="I35" s="44">
        <v>73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/>
      <c r="Y35" s="39" t="s">
        <v>156</v>
      </c>
      <c r="Z35" s="39"/>
      <c r="AA35" s="39"/>
      <c r="AB35" s="39"/>
      <c r="AC35" s="39"/>
      <c r="AD35" s="39"/>
      <c r="AE35" s="39">
        <v>4656704</v>
      </c>
      <c r="AF35" s="39"/>
      <c r="AG35" s="39"/>
      <c r="AH35" s="39"/>
      <c r="AI35" s="38">
        <f t="shared" si="8"/>
        <v>4251</v>
      </c>
      <c r="AJ35" s="38">
        <f t="shared" si="2"/>
        <v>4.2510000000000003</v>
      </c>
      <c r="AK35" s="38">
        <f t="shared" si="3"/>
        <v>102.024</v>
      </c>
      <c r="AL35" s="38"/>
      <c r="AM35" s="38"/>
      <c r="AN35" s="38"/>
      <c r="AO35" s="38">
        <f t="shared" si="4"/>
        <v>102.024</v>
      </c>
      <c r="AP35" s="37">
        <v>3.3</v>
      </c>
      <c r="AQ35" s="93">
        <f t="shared" si="9"/>
        <v>3.3</v>
      </c>
      <c r="AR35" s="36"/>
      <c r="AS35" s="36"/>
      <c r="AT35" s="36"/>
      <c r="AU35" s="35" t="s">
        <v>157</v>
      </c>
      <c r="AV35" s="34">
        <v>1188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0.99831932773109244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9" t="s">
        <v>156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1179034</v>
      </c>
      <c r="DD35" s="32"/>
      <c r="DE35" s="32">
        <f t="shared" si="10"/>
        <v>1080</v>
      </c>
      <c r="DF35" s="32"/>
      <c r="DG35" s="32">
        <f t="shared" si="11"/>
        <v>1080</v>
      </c>
      <c r="DH35" s="32"/>
      <c r="DI35" s="32"/>
      <c r="DJ35" s="32"/>
      <c r="DK35" s="32"/>
      <c r="DL35" s="32"/>
      <c r="DM35" s="32">
        <f t="shared" si="7"/>
        <v>1080</v>
      </c>
      <c r="DN35" s="32">
        <f t="shared" si="12"/>
        <v>254.0578687367678</v>
      </c>
      <c r="DO35" s="142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0.91666666666666663</v>
      </c>
      <c r="G36" s="28">
        <f t="shared" si="13"/>
        <v>74.458333333333329</v>
      </c>
      <c r="H36" s="28">
        <f t="shared" si="13"/>
        <v>52.435446009389665</v>
      </c>
      <c r="I36" s="28">
        <f t="shared" si="13"/>
        <v>72.375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107187</v>
      </c>
      <c r="AJ36" s="28">
        <f>SUM(AJ12:AJ35)</f>
        <v>107.18700000000003</v>
      </c>
      <c r="AK36" s="28">
        <f>AVERAGE(AK12:AK35)</f>
        <v>107.187</v>
      </c>
      <c r="AL36" s="28"/>
      <c r="AM36" s="28"/>
      <c r="AN36" s="28"/>
      <c r="AO36" s="28"/>
      <c r="AP36" s="28">
        <f>AVERAGE(AP12:AP35)</f>
        <v>5.3125</v>
      </c>
      <c r="AQ36" s="94">
        <f>AVERAGE(AQ12:AQ35)</f>
        <v>5.3125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27472</v>
      </c>
      <c r="DF36" s="28"/>
      <c r="DG36" s="28">
        <f>SUM(DG12:DG35)</f>
        <v>27472</v>
      </c>
      <c r="DH36" s="28"/>
      <c r="DI36" s="28"/>
      <c r="DJ36" s="28"/>
      <c r="DK36" s="28"/>
      <c r="DL36" s="28"/>
      <c r="DM36" s="28">
        <f t="shared" si="7"/>
        <v>27472</v>
      </c>
      <c r="DN36" s="28">
        <f t="shared" si="12"/>
        <v>256.29973784134262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221</v>
      </c>
      <c r="D39" s="218"/>
      <c r="E39" s="218"/>
      <c r="F39" s="219"/>
    </row>
    <row r="40" spans="2:127" x14ac:dyDescent="0.35">
      <c r="B40" s="22" t="s">
        <v>2</v>
      </c>
      <c r="C40" s="217" t="s">
        <v>212</v>
      </c>
      <c r="D40" s="214"/>
      <c r="E40" s="214"/>
      <c r="F40" s="215"/>
    </row>
    <row r="41" spans="2:127" x14ac:dyDescent="0.35">
      <c r="B41" s="22" t="s">
        <v>1</v>
      </c>
      <c r="C41" s="217" t="s">
        <v>222</v>
      </c>
      <c r="D41" s="218"/>
      <c r="E41" s="218"/>
      <c r="F41" s="219"/>
    </row>
    <row r="43" spans="2:127" x14ac:dyDescent="0.35">
      <c r="B43" s="21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219</v>
      </c>
      <c r="C44" s="9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2:127" x14ac:dyDescent="0.35">
      <c r="B45" s="96" t="s">
        <v>154</v>
      </c>
      <c r="C45" s="124"/>
      <c r="D45" s="140"/>
      <c r="E45" s="140"/>
      <c r="F45" s="140"/>
      <c r="G45" s="140"/>
      <c r="H45" s="140"/>
      <c r="I45" s="140"/>
      <c r="J45" s="1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41" t="s">
        <v>158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196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6" t="s">
        <v>194</v>
      </c>
      <c r="C51" s="11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35">
      <c r="B52" s="115" t="s">
        <v>162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35">
      <c r="B53" s="107" t="s">
        <v>220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35">
      <c r="B54" s="107" t="s">
        <v>168</v>
      </c>
    </row>
    <row r="55" spans="2:26" x14ac:dyDescent="0.35">
      <c r="B55" s="206" t="s">
        <v>169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</row>
    <row r="56" spans="2:26" x14ac:dyDescent="0.35">
      <c r="B56" s="206" t="s">
        <v>170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144"/>
    </row>
    <row r="57" spans="2:26" x14ac:dyDescent="0.35">
      <c r="B57" s="207" t="s">
        <v>171</v>
      </c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</row>
    <row r="58" spans="2:26" x14ac:dyDescent="0.35">
      <c r="B58" s="208" t="s">
        <v>214</v>
      </c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</row>
    <row r="59" spans="2:26" x14ac:dyDescent="0.35">
      <c r="B59" s="108" t="s">
        <v>175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  <row r="60" spans="2:26" x14ac:dyDescent="0.35">
      <c r="B60" s="109" t="s">
        <v>226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</sheetData>
  <protectedRanges>
    <protectedRange sqref="AD10:AD11" name="Range1_11_1_1_1_2_2_1_2"/>
    <protectedRange sqref="AE10:AE11" name="Range1_11_1_1_1_2_2_1_2_1_2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4"/>
  </protectedRanges>
  <mergeCells count="51">
    <mergeCell ref="B55:Y55"/>
    <mergeCell ref="B57:Y57"/>
    <mergeCell ref="B56:Y56"/>
    <mergeCell ref="B58:Y58"/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U12:U35" xr:uid="{00000000-0002-0000-0900-000000000000}">
      <formula1>$DT$9:$DT$20</formula1>
    </dataValidation>
    <dataValidation type="list" allowBlank="1" showInputMessage="1" showErrorMessage="1" sqref="DT31:DU31" xr:uid="{00000000-0002-0000-0900-000001000000}">
      <formula1>$BA$25:$BA$29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B2:DW60"/>
  <sheetViews>
    <sheetView topLeftCell="A31" zoomScale="90" zoomScaleNormal="90" workbookViewId="0">
      <selection activeCell="C38" sqref="C38:F38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43354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'10'!AE35</f>
        <v>4656704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'10'!DC35</f>
        <v>1179034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2</v>
      </c>
      <c r="G12" s="91">
        <v>71</v>
      </c>
      <c r="H12" s="44">
        <f t="shared" ref="H12:H35" si="1">G12/1.42</f>
        <v>50</v>
      </c>
      <c r="I12" s="44">
        <v>69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/>
      <c r="Y12" s="39" t="s">
        <v>156</v>
      </c>
      <c r="Z12" s="39"/>
      <c r="AA12" s="39"/>
      <c r="AB12" s="39"/>
      <c r="AC12" s="39"/>
      <c r="AD12" s="39"/>
      <c r="AE12" s="39">
        <v>4661151</v>
      </c>
      <c r="AF12" s="39"/>
      <c r="AG12" s="39"/>
      <c r="AH12" s="39"/>
      <c r="AI12" s="38">
        <f>IF(ISBLANK(AE12),"-",AE12-AE10)</f>
        <v>4447</v>
      </c>
      <c r="AJ12" s="38">
        <f t="shared" ref="AJ12:AJ35" si="2">AI12/1000</f>
        <v>4.4470000000000001</v>
      </c>
      <c r="AK12" s="38">
        <f t="shared" ref="AK12:AK35" si="3">AJ12*24</f>
        <v>106.72800000000001</v>
      </c>
      <c r="AL12" s="38"/>
      <c r="AM12" s="38"/>
      <c r="AN12" s="38"/>
      <c r="AO12" s="38">
        <f t="shared" ref="AO12:AO35" si="4">AK12</f>
        <v>106.72800000000001</v>
      </c>
      <c r="AP12" s="37">
        <v>4.3</v>
      </c>
      <c r="AQ12" s="93">
        <v>4.3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9" t="s">
        <v>156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1180127</v>
      </c>
      <c r="DD12" s="32"/>
      <c r="DE12" s="32">
        <f>IF(ISBLANK(DC12),"-",DC12-DC10)</f>
        <v>1093</v>
      </c>
      <c r="DF12" s="32"/>
      <c r="DG12" s="32">
        <f>DC12-DC10</f>
        <v>1093</v>
      </c>
      <c r="DH12" s="32"/>
      <c r="DI12" s="32"/>
      <c r="DJ12" s="32"/>
      <c r="DK12" s="32"/>
      <c r="DL12" s="32"/>
      <c r="DM12" s="32">
        <f t="shared" ref="DM12:DM36" si="7">DE12</f>
        <v>1093</v>
      </c>
      <c r="DN12" s="32">
        <f>DM12/AJ12</f>
        <v>245.78367438722734</v>
      </c>
      <c r="DO12" s="142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3</v>
      </c>
      <c r="G13" s="91">
        <v>72</v>
      </c>
      <c r="H13" s="44">
        <f t="shared" si="1"/>
        <v>50.70422535211268</v>
      </c>
      <c r="I13" s="44">
        <v>70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/>
      <c r="Y13" s="39" t="s">
        <v>156</v>
      </c>
      <c r="Z13" s="39"/>
      <c r="AA13" s="39"/>
      <c r="AB13" s="39"/>
      <c r="AC13" s="39"/>
      <c r="AD13" s="39"/>
      <c r="AE13" s="39">
        <v>4665331</v>
      </c>
      <c r="AF13" s="39"/>
      <c r="AG13" s="39"/>
      <c r="AH13" s="39"/>
      <c r="AI13" s="38">
        <f t="shared" ref="AI13:AI35" si="8">IF(ISBLANK(AE13),"-",AE13-AE12)</f>
        <v>4180</v>
      </c>
      <c r="AJ13" s="38">
        <f t="shared" si="2"/>
        <v>4.18</v>
      </c>
      <c r="AK13" s="38">
        <f t="shared" si="3"/>
        <v>100.32</v>
      </c>
      <c r="AL13" s="38"/>
      <c r="AM13" s="38"/>
      <c r="AN13" s="38"/>
      <c r="AO13" s="38">
        <f t="shared" si="4"/>
        <v>100.32</v>
      </c>
      <c r="AP13" s="37">
        <v>5.7</v>
      </c>
      <c r="AQ13" s="93">
        <f t="shared" ref="AQ13:AQ35" si="9">AP13</f>
        <v>5.7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9" t="s">
        <v>156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1181228</v>
      </c>
      <c r="DD13" s="32"/>
      <c r="DE13" s="32">
        <f t="shared" ref="DE13:DE35" si="10">IF(ISBLANK(DC13),"-",DC13-DC12)</f>
        <v>1101</v>
      </c>
      <c r="DF13" s="32"/>
      <c r="DG13" s="32">
        <f t="shared" ref="DG13:DG35" si="11">DC13-DC12</f>
        <v>1101</v>
      </c>
      <c r="DH13" s="32"/>
      <c r="DI13" s="32"/>
      <c r="DJ13" s="32"/>
      <c r="DK13" s="32"/>
      <c r="DL13" s="32"/>
      <c r="DM13" s="32">
        <f t="shared" si="7"/>
        <v>1101</v>
      </c>
      <c r="DN13" s="32">
        <f t="shared" ref="DN13:DN36" si="12">DM13/AJ13</f>
        <v>263.39712918660291</v>
      </c>
      <c r="DO13" s="143">
        <v>1.05</v>
      </c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4</v>
      </c>
      <c r="G14" s="91">
        <v>73</v>
      </c>
      <c r="H14" s="44">
        <f t="shared" si="1"/>
        <v>51.408450704225352</v>
      </c>
      <c r="I14" s="44">
        <v>71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/>
      <c r="Y14" s="39" t="s">
        <v>156</v>
      </c>
      <c r="Z14" s="39"/>
      <c r="AA14" s="39"/>
      <c r="AB14" s="39"/>
      <c r="AC14" s="39"/>
      <c r="AD14" s="39"/>
      <c r="AE14" s="39">
        <v>4669515</v>
      </c>
      <c r="AF14" s="39"/>
      <c r="AG14" s="39"/>
      <c r="AH14" s="39"/>
      <c r="AI14" s="38">
        <f t="shared" si="8"/>
        <v>4184</v>
      </c>
      <c r="AJ14" s="38">
        <f t="shared" si="2"/>
        <v>4.1840000000000002</v>
      </c>
      <c r="AK14" s="38">
        <f t="shared" si="3"/>
        <v>100.416</v>
      </c>
      <c r="AL14" s="38"/>
      <c r="AM14" s="38"/>
      <c r="AN14" s="38"/>
      <c r="AO14" s="38">
        <f t="shared" si="4"/>
        <v>100.416</v>
      </c>
      <c r="AP14" s="37">
        <v>7.2</v>
      </c>
      <c r="AQ14" s="93">
        <f t="shared" si="9"/>
        <v>7.2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9" t="s">
        <v>156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1182312</v>
      </c>
      <c r="DD14" s="32"/>
      <c r="DE14" s="32">
        <f t="shared" si="10"/>
        <v>1084</v>
      </c>
      <c r="DF14" s="32"/>
      <c r="DG14" s="32">
        <f t="shared" si="11"/>
        <v>1084</v>
      </c>
      <c r="DH14" s="32"/>
      <c r="DI14" s="32"/>
      <c r="DJ14" s="32"/>
      <c r="DK14" s="32"/>
      <c r="DL14" s="32"/>
      <c r="DM14" s="32">
        <f t="shared" si="7"/>
        <v>1084</v>
      </c>
      <c r="DN14" s="32">
        <f t="shared" si="12"/>
        <v>259.08221797323137</v>
      </c>
      <c r="DO14" s="142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4</v>
      </c>
      <c r="G15" s="91">
        <v>72</v>
      </c>
      <c r="H15" s="44">
        <f t="shared" si="1"/>
        <v>50.70422535211268</v>
      </c>
      <c r="I15" s="44">
        <v>70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/>
      <c r="Y15" s="39" t="s">
        <v>156</v>
      </c>
      <c r="Z15" s="39"/>
      <c r="AA15" s="39"/>
      <c r="AB15" s="39"/>
      <c r="AC15" s="39"/>
      <c r="AD15" s="39"/>
      <c r="AE15" s="39">
        <v>4673297</v>
      </c>
      <c r="AF15" s="39"/>
      <c r="AG15" s="39"/>
      <c r="AH15" s="39"/>
      <c r="AI15" s="38">
        <f t="shared" si="8"/>
        <v>3782</v>
      </c>
      <c r="AJ15" s="38">
        <f t="shared" si="2"/>
        <v>3.782</v>
      </c>
      <c r="AK15" s="38">
        <f t="shared" si="3"/>
        <v>90.768000000000001</v>
      </c>
      <c r="AL15" s="38"/>
      <c r="AM15" s="38"/>
      <c r="AN15" s="38"/>
      <c r="AO15" s="38">
        <f t="shared" si="4"/>
        <v>90.768000000000001</v>
      </c>
      <c r="AP15" s="37">
        <v>8.5</v>
      </c>
      <c r="AQ15" s="93">
        <f t="shared" si="9"/>
        <v>8.5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9" t="s">
        <v>156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1183404</v>
      </c>
      <c r="DD15" s="32"/>
      <c r="DE15" s="32">
        <f t="shared" si="10"/>
        <v>1092</v>
      </c>
      <c r="DF15" s="32"/>
      <c r="DG15" s="32">
        <f t="shared" si="11"/>
        <v>1092</v>
      </c>
      <c r="DH15" s="32"/>
      <c r="DI15" s="32"/>
      <c r="DJ15" s="32"/>
      <c r="DK15" s="32"/>
      <c r="DL15" s="32"/>
      <c r="DM15" s="32">
        <f t="shared" si="7"/>
        <v>1092</v>
      </c>
      <c r="DN15" s="32">
        <f t="shared" si="12"/>
        <v>288.73611845584344</v>
      </c>
      <c r="DO15" s="142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6</v>
      </c>
      <c r="G16" s="91">
        <v>78</v>
      </c>
      <c r="H16" s="44">
        <f t="shared" si="1"/>
        <v>54.929577464788736</v>
      </c>
      <c r="I16" s="44">
        <v>76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/>
      <c r="Y16" s="39" t="s">
        <v>156</v>
      </c>
      <c r="Z16" s="39"/>
      <c r="AA16" s="39"/>
      <c r="AB16" s="39"/>
      <c r="AC16" s="39"/>
      <c r="AD16" s="39"/>
      <c r="AE16" s="39">
        <v>4677718</v>
      </c>
      <c r="AF16" s="39"/>
      <c r="AG16" s="39"/>
      <c r="AH16" s="39"/>
      <c r="AI16" s="38">
        <f t="shared" si="8"/>
        <v>4421</v>
      </c>
      <c r="AJ16" s="38">
        <f t="shared" si="2"/>
        <v>4.4210000000000003</v>
      </c>
      <c r="AK16" s="38">
        <f t="shared" si="3"/>
        <v>106.10400000000001</v>
      </c>
      <c r="AL16" s="38"/>
      <c r="AM16" s="38"/>
      <c r="AN16" s="38"/>
      <c r="AO16" s="38">
        <f t="shared" si="4"/>
        <v>106.10400000000001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9" t="s">
        <v>156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1184543</v>
      </c>
      <c r="DD16" s="32"/>
      <c r="DE16" s="32">
        <f t="shared" si="10"/>
        <v>1139</v>
      </c>
      <c r="DF16" s="32"/>
      <c r="DG16" s="32">
        <f t="shared" si="11"/>
        <v>1139</v>
      </c>
      <c r="DH16" s="32"/>
      <c r="DI16" s="32"/>
      <c r="DJ16" s="32"/>
      <c r="DK16" s="32"/>
      <c r="DL16" s="32"/>
      <c r="DM16" s="32">
        <f t="shared" si="7"/>
        <v>1139</v>
      </c>
      <c r="DN16" s="32">
        <f t="shared" si="12"/>
        <v>257.63401945261251</v>
      </c>
      <c r="DO16" s="142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6</v>
      </c>
      <c r="G17" s="91">
        <v>75</v>
      </c>
      <c r="H17" s="44">
        <f t="shared" si="1"/>
        <v>52.816901408450704</v>
      </c>
      <c r="I17" s="44">
        <v>72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/>
      <c r="Y17" s="39" t="s">
        <v>156</v>
      </c>
      <c r="Z17" s="39"/>
      <c r="AA17" s="39"/>
      <c r="AB17" s="39"/>
      <c r="AC17" s="39"/>
      <c r="AD17" s="39"/>
      <c r="AE17" s="39">
        <v>4682486</v>
      </c>
      <c r="AF17" s="39"/>
      <c r="AG17" s="39"/>
      <c r="AH17" s="39"/>
      <c r="AI17" s="38">
        <f t="shared" si="8"/>
        <v>4768</v>
      </c>
      <c r="AJ17" s="38">
        <f t="shared" si="2"/>
        <v>4.7679999999999998</v>
      </c>
      <c r="AK17" s="38">
        <f t="shared" si="3"/>
        <v>114.43199999999999</v>
      </c>
      <c r="AL17" s="38"/>
      <c r="AM17" s="38"/>
      <c r="AN17" s="38"/>
      <c r="AO17" s="38">
        <f t="shared" si="4"/>
        <v>114.43199999999999</v>
      </c>
      <c r="AP17" s="37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9" t="s">
        <v>156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1185664</v>
      </c>
      <c r="DD17" s="32"/>
      <c r="DE17" s="32">
        <f t="shared" si="10"/>
        <v>1121</v>
      </c>
      <c r="DF17" s="32"/>
      <c r="DG17" s="32">
        <f t="shared" si="11"/>
        <v>1121</v>
      </c>
      <c r="DH17" s="32"/>
      <c r="DI17" s="32"/>
      <c r="DJ17" s="32"/>
      <c r="DK17" s="32"/>
      <c r="DL17" s="32"/>
      <c r="DM17" s="32">
        <f t="shared" si="7"/>
        <v>1121</v>
      </c>
      <c r="DN17" s="32">
        <f t="shared" si="12"/>
        <v>235.10906040268458</v>
      </c>
      <c r="DO17" s="143"/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6</v>
      </c>
      <c r="G18" s="91">
        <v>77</v>
      </c>
      <c r="H18" s="44">
        <f t="shared" si="1"/>
        <v>54.225352112676056</v>
      </c>
      <c r="I18" s="44">
        <v>74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/>
      <c r="Y18" s="39" t="s">
        <v>156</v>
      </c>
      <c r="Z18" s="39"/>
      <c r="AA18" s="39"/>
      <c r="AB18" s="39"/>
      <c r="AC18" s="39"/>
      <c r="AD18" s="39"/>
      <c r="AE18" s="39">
        <v>4687188</v>
      </c>
      <c r="AF18" s="39"/>
      <c r="AG18" s="39"/>
      <c r="AH18" s="39"/>
      <c r="AI18" s="38">
        <f t="shared" si="8"/>
        <v>4702</v>
      </c>
      <c r="AJ18" s="38">
        <f t="shared" si="2"/>
        <v>4.702</v>
      </c>
      <c r="AK18" s="38">
        <f t="shared" si="3"/>
        <v>112.848</v>
      </c>
      <c r="AL18" s="38"/>
      <c r="AM18" s="38"/>
      <c r="AN18" s="38"/>
      <c r="AO18" s="38">
        <f t="shared" si="4"/>
        <v>112.848</v>
      </c>
      <c r="AP18" s="37">
        <v>9</v>
      </c>
      <c r="AQ18" s="93">
        <f t="shared" si="9"/>
        <v>9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1017</v>
      </c>
      <c r="BM18" s="34">
        <v>0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0.85462184873949576</v>
      </c>
      <c r="CK18" s="33">
        <f t="shared" si="6"/>
        <v>0</v>
      </c>
      <c r="CL18" s="33"/>
      <c r="CM18" s="33"/>
      <c r="CN18" s="33"/>
      <c r="CO18" s="33"/>
      <c r="CP18" s="33"/>
      <c r="CQ18" s="33"/>
      <c r="CR18" s="39" t="s">
        <v>156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1186808</v>
      </c>
      <c r="DD18" s="32"/>
      <c r="DE18" s="32">
        <f t="shared" si="10"/>
        <v>1144</v>
      </c>
      <c r="DF18" s="32"/>
      <c r="DG18" s="32">
        <f t="shared" si="11"/>
        <v>1144</v>
      </c>
      <c r="DH18" s="32"/>
      <c r="DI18" s="32"/>
      <c r="DJ18" s="32"/>
      <c r="DK18" s="32"/>
      <c r="DL18" s="32"/>
      <c r="DM18" s="32">
        <f t="shared" si="7"/>
        <v>1144</v>
      </c>
      <c r="DN18" s="32">
        <f t="shared" si="12"/>
        <v>243.30072309655466</v>
      </c>
      <c r="DO18" s="142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5</v>
      </c>
      <c r="G19" s="91">
        <v>76</v>
      </c>
      <c r="H19" s="44">
        <f t="shared" si="1"/>
        <v>53.521126760563384</v>
      </c>
      <c r="I19" s="44">
        <v>71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/>
      <c r="Y19" s="39" t="s">
        <v>156</v>
      </c>
      <c r="Z19" s="39"/>
      <c r="AA19" s="39"/>
      <c r="AB19" s="39"/>
      <c r="AC19" s="39"/>
      <c r="AD19" s="39"/>
      <c r="AE19" s="39">
        <v>4692440</v>
      </c>
      <c r="AF19" s="39"/>
      <c r="AG19" s="39"/>
      <c r="AH19" s="39"/>
      <c r="AI19" s="38">
        <f t="shared" si="8"/>
        <v>5252</v>
      </c>
      <c r="AJ19" s="38">
        <f t="shared" si="2"/>
        <v>5.2519999999999998</v>
      </c>
      <c r="AK19" s="38">
        <f t="shared" si="3"/>
        <v>126.048</v>
      </c>
      <c r="AL19" s="38"/>
      <c r="AM19" s="38"/>
      <c r="AN19" s="38"/>
      <c r="AO19" s="38">
        <f t="shared" si="4"/>
        <v>126.048</v>
      </c>
      <c r="AP19" s="37">
        <v>8.4</v>
      </c>
      <c r="AQ19" s="93">
        <f t="shared" si="9"/>
        <v>8.4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1016</v>
      </c>
      <c r="BM19" s="34">
        <v>0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0.85378151260504198</v>
      </c>
      <c r="CK19" s="33">
        <f t="shared" si="6"/>
        <v>0</v>
      </c>
      <c r="CL19" s="33"/>
      <c r="CM19" s="33"/>
      <c r="CN19" s="33"/>
      <c r="CO19" s="33"/>
      <c r="CP19" s="33"/>
      <c r="CQ19" s="33"/>
      <c r="CR19" s="39" t="s">
        <v>156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1187994</v>
      </c>
      <c r="DD19" s="32"/>
      <c r="DE19" s="32">
        <f t="shared" si="10"/>
        <v>1186</v>
      </c>
      <c r="DF19" s="32"/>
      <c r="DG19" s="32">
        <f t="shared" si="11"/>
        <v>1186</v>
      </c>
      <c r="DH19" s="32"/>
      <c r="DI19" s="32"/>
      <c r="DJ19" s="32"/>
      <c r="DK19" s="32"/>
      <c r="DL19" s="32"/>
      <c r="DM19" s="32">
        <f t="shared" si="7"/>
        <v>1186</v>
      </c>
      <c r="DN19" s="32">
        <f t="shared" si="12"/>
        <v>225.81873571972582</v>
      </c>
      <c r="DO19" s="142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5</v>
      </c>
      <c r="G20" s="91">
        <v>75</v>
      </c>
      <c r="H20" s="44">
        <f t="shared" si="1"/>
        <v>52.816901408450704</v>
      </c>
      <c r="I20" s="44">
        <v>71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/>
      <c r="Y20" s="39" t="s">
        <v>156</v>
      </c>
      <c r="Z20" s="39"/>
      <c r="AA20" s="39"/>
      <c r="AB20" s="39"/>
      <c r="AC20" s="39"/>
      <c r="AD20" s="39"/>
      <c r="AE20" s="39">
        <v>4697136</v>
      </c>
      <c r="AF20" s="39"/>
      <c r="AG20" s="39"/>
      <c r="AH20" s="39"/>
      <c r="AI20" s="38">
        <f t="shared" si="8"/>
        <v>4696</v>
      </c>
      <c r="AJ20" s="38">
        <f t="shared" si="2"/>
        <v>4.6959999999999997</v>
      </c>
      <c r="AK20" s="38">
        <f t="shared" si="3"/>
        <v>112.70399999999999</v>
      </c>
      <c r="AL20" s="38"/>
      <c r="AM20" s="38"/>
      <c r="AN20" s="38"/>
      <c r="AO20" s="38">
        <f t="shared" si="4"/>
        <v>112.70399999999999</v>
      </c>
      <c r="AP20" s="37">
        <v>7.9</v>
      </c>
      <c r="AQ20" s="93">
        <f t="shared" si="9"/>
        <v>7.9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1017</v>
      </c>
      <c r="BM20" s="34">
        <v>0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0.85462184873949576</v>
      </c>
      <c r="CK20" s="33">
        <f t="shared" si="6"/>
        <v>0</v>
      </c>
      <c r="CL20" s="33"/>
      <c r="CM20" s="33"/>
      <c r="CN20" s="33"/>
      <c r="CO20" s="33"/>
      <c r="CP20" s="33"/>
      <c r="CQ20" s="33"/>
      <c r="CR20" s="39" t="s">
        <v>156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1189186</v>
      </c>
      <c r="DD20" s="32"/>
      <c r="DE20" s="32">
        <f t="shared" si="10"/>
        <v>1192</v>
      </c>
      <c r="DF20" s="32"/>
      <c r="DG20" s="32">
        <f t="shared" si="11"/>
        <v>1192</v>
      </c>
      <c r="DH20" s="32"/>
      <c r="DI20" s="32"/>
      <c r="DJ20" s="32"/>
      <c r="DK20" s="32"/>
      <c r="DL20" s="32"/>
      <c r="DM20" s="32">
        <f t="shared" si="7"/>
        <v>1192</v>
      </c>
      <c r="DN20" s="32">
        <f t="shared" si="12"/>
        <v>253.83304940374788</v>
      </c>
      <c r="DO20" s="142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5</v>
      </c>
      <c r="G21" s="91">
        <v>74</v>
      </c>
      <c r="H21" s="44">
        <f t="shared" si="1"/>
        <v>52.112676056338032</v>
      </c>
      <c r="I21" s="44">
        <v>70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/>
      <c r="Y21" s="39" t="s">
        <v>156</v>
      </c>
      <c r="Z21" s="39"/>
      <c r="AA21" s="39"/>
      <c r="AB21" s="39"/>
      <c r="AC21" s="39"/>
      <c r="AD21" s="39"/>
      <c r="AE21" s="39">
        <v>4701865</v>
      </c>
      <c r="AF21" s="39"/>
      <c r="AG21" s="39"/>
      <c r="AH21" s="39"/>
      <c r="AI21" s="38">
        <f t="shared" si="8"/>
        <v>4729</v>
      </c>
      <c r="AJ21" s="38">
        <f t="shared" si="2"/>
        <v>4.7290000000000001</v>
      </c>
      <c r="AK21" s="38">
        <f t="shared" si="3"/>
        <v>113.49600000000001</v>
      </c>
      <c r="AL21" s="38"/>
      <c r="AM21" s="38"/>
      <c r="AN21" s="38"/>
      <c r="AO21" s="38">
        <f t="shared" si="4"/>
        <v>113.49600000000001</v>
      </c>
      <c r="AP21" s="37">
        <v>7.3</v>
      </c>
      <c r="AQ21" s="93">
        <f t="shared" si="9"/>
        <v>7.3</v>
      </c>
      <c r="AR21" s="36"/>
      <c r="AS21" s="36"/>
      <c r="AT21" s="36"/>
      <c r="AU21" s="35" t="s">
        <v>164</v>
      </c>
      <c r="AV21" s="34">
        <v>1188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1018</v>
      </c>
      <c r="BM21" s="34">
        <v>0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0.99831932773109244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0.85546218487394954</v>
      </c>
      <c r="CK21" s="33">
        <f t="shared" si="6"/>
        <v>0</v>
      </c>
      <c r="CL21" s="33"/>
      <c r="CM21" s="33"/>
      <c r="CN21" s="33"/>
      <c r="CO21" s="33"/>
      <c r="CP21" s="33"/>
      <c r="CQ21" s="33"/>
      <c r="CR21" s="39" t="s">
        <v>156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1190374</v>
      </c>
      <c r="DD21" s="32"/>
      <c r="DE21" s="32">
        <f t="shared" si="10"/>
        <v>1188</v>
      </c>
      <c r="DF21" s="32"/>
      <c r="DG21" s="32">
        <f t="shared" si="11"/>
        <v>1188</v>
      </c>
      <c r="DH21" s="32"/>
      <c r="DI21" s="32"/>
      <c r="DJ21" s="32"/>
      <c r="DK21" s="32"/>
      <c r="DL21" s="32"/>
      <c r="DM21" s="32">
        <f t="shared" si="7"/>
        <v>1188</v>
      </c>
      <c r="DN21" s="32">
        <f t="shared" si="12"/>
        <v>251.21590188200466</v>
      </c>
      <c r="DO21" s="143"/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4</v>
      </c>
      <c r="G22" s="91">
        <v>75</v>
      </c>
      <c r="H22" s="44">
        <f t="shared" si="1"/>
        <v>52.816901408450704</v>
      </c>
      <c r="I22" s="44">
        <v>70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/>
      <c r="Y22" s="39" t="s">
        <v>156</v>
      </c>
      <c r="Z22" s="39"/>
      <c r="AA22" s="39"/>
      <c r="AB22" s="39"/>
      <c r="AC22" s="39"/>
      <c r="AD22" s="39"/>
      <c r="AE22" s="39">
        <v>4706382</v>
      </c>
      <c r="AF22" s="39"/>
      <c r="AG22" s="39"/>
      <c r="AH22" s="39"/>
      <c r="AI22" s="38">
        <f t="shared" si="8"/>
        <v>4517</v>
      </c>
      <c r="AJ22" s="38">
        <f t="shared" si="2"/>
        <v>4.5170000000000003</v>
      </c>
      <c r="AK22" s="38">
        <f t="shared" si="3"/>
        <v>108.40800000000002</v>
      </c>
      <c r="AL22" s="38"/>
      <c r="AM22" s="38"/>
      <c r="AN22" s="38"/>
      <c r="AO22" s="38">
        <f t="shared" si="4"/>
        <v>108.40800000000002</v>
      </c>
      <c r="AP22" s="37">
        <v>6.7</v>
      </c>
      <c r="AQ22" s="93">
        <f t="shared" si="9"/>
        <v>6.7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1017</v>
      </c>
      <c r="BM22" s="34">
        <v>0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0.85462184873949576</v>
      </c>
      <c r="CK22" s="33">
        <f t="shared" si="6"/>
        <v>0</v>
      </c>
      <c r="CL22" s="33"/>
      <c r="CM22" s="33"/>
      <c r="CN22" s="33"/>
      <c r="CO22" s="33"/>
      <c r="CP22" s="33"/>
      <c r="CQ22" s="33"/>
      <c r="CR22" s="39" t="s">
        <v>156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1191570</v>
      </c>
      <c r="DD22" s="32"/>
      <c r="DE22" s="32">
        <f t="shared" si="10"/>
        <v>1196</v>
      </c>
      <c r="DF22" s="32"/>
      <c r="DG22" s="32">
        <f t="shared" si="11"/>
        <v>1196</v>
      </c>
      <c r="DH22" s="32"/>
      <c r="DI22" s="32"/>
      <c r="DJ22" s="32"/>
      <c r="DK22" s="32"/>
      <c r="DL22" s="32"/>
      <c r="DM22" s="32">
        <f t="shared" si="7"/>
        <v>1196</v>
      </c>
      <c r="DN22" s="32">
        <f t="shared" si="12"/>
        <v>264.77750719504093</v>
      </c>
      <c r="DO22" s="142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4</v>
      </c>
      <c r="G23" s="91">
        <v>75</v>
      </c>
      <c r="H23" s="44">
        <f t="shared" si="1"/>
        <v>52.816901408450704</v>
      </c>
      <c r="I23" s="44">
        <v>70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/>
      <c r="Y23" s="39" t="s">
        <v>156</v>
      </c>
      <c r="Z23" s="39"/>
      <c r="AA23" s="39"/>
      <c r="AB23" s="39"/>
      <c r="AC23" s="39"/>
      <c r="AD23" s="39"/>
      <c r="AE23" s="39">
        <v>4710695</v>
      </c>
      <c r="AF23" s="39"/>
      <c r="AG23" s="39"/>
      <c r="AH23" s="39"/>
      <c r="AI23" s="38">
        <f t="shared" si="8"/>
        <v>4313</v>
      </c>
      <c r="AJ23" s="38">
        <f t="shared" si="2"/>
        <v>4.3129999999999997</v>
      </c>
      <c r="AK23" s="38">
        <f t="shared" si="3"/>
        <v>103.512</v>
      </c>
      <c r="AL23" s="38"/>
      <c r="AM23" s="38"/>
      <c r="AN23" s="38"/>
      <c r="AO23" s="38">
        <f t="shared" si="4"/>
        <v>103.512</v>
      </c>
      <c r="AP23" s="37">
        <v>6.2</v>
      </c>
      <c r="AQ23" s="93">
        <f t="shared" si="9"/>
        <v>6.2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1017</v>
      </c>
      <c r="BM23" s="34">
        <v>0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0.85462184873949576</v>
      </c>
      <c r="CK23" s="33">
        <f t="shared" si="6"/>
        <v>0</v>
      </c>
      <c r="CL23" s="33"/>
      <c r="CM23" s="33"/>
      <c r="CN23" s="33"/>
      <c r="CO23" s="33"/>
      <c r="CP23" s="33"/>
      <c r="CQ23" s="33"/>
      <c r="CR23" s="39" t="s">
        <v>156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1192740</v>
      </c>
      <c r="DD23" s="32"/>
      <c r="DE23" s="32">
        <f t="shared" si="10"/>
        <v>1170</v>
      </c>
      <c r="DF23" s="32"/>
      <c r="DG23" s="32">
        <f t="shared" si="11"/>
        <v>1170</v>
      </c>
      <c r="DH23" s="32"/>
      <c r="DI23" s="32"/>
      <c r="DJ23" s="32"/>
      <c r="DK23" s="32"/>
      <c r="DL23" s="32"/>
      <c r="DM23" s="32">
        <f t="shared" si="7"/>
        <v>1170</v>
      </c>
      <c r="DN23" s="32">
        <f t="shared" si="12"/>
        <v>271.27289589612798</v>
      </c>
      <c r="DO23" s="142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4</v>
      </c>
      <c r="G24" s="91">
        <v>75</v>
      </c>
      <c r="H24" s="44">
        <f t="shared" si="1"/>
        <v>52.816901408450704</v>
      </c>
      <c r="I24" s="44">
        <v>68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/>
      <c r="Y24" s="39" t="s">
        <v>156</v>
      </c>
      <c r="Z24" s="39"/>
      <c r="AA24" s="39"/>
      <c r="AB24" s="39"/>
      <c r="AC24" s="39"/>
      <c r="AD24" s="39"/>
      <c r="AE24" s="39">
        <v>4715053</v>
      </c>
      <c r="AF24" s="39"/>
      <c r="AG24" s="39"/>
      <c r="AH24" s="39"/>
      <c r="AI24" s="38">
        <f t="shared" si="8"/>
        <v>4358</v>
      </c>
      <c r="AJ24" s="38">
        <f t="shared" si="2"/>
        <v>4.3579999999999997</v>
      </c>
      <c r="AK24" s="38">
        <f t="shared" si="3"/>
        <v>104.59199999999998</v>
      </c>
      <c r="AL24" s="38"/>
      <c r="AM24" s="38"/>
      <c r="AN24" s="38"/>
      <c r="AO24" s="38">
        <f t="shared" si="4"/>
        <v>104.59199999999998</v>
      </c>
      <c r="AP24" s="37">
        <v>5.7</v>
      </c>
      <c r="AQ24" s="93">
        <f t="shared" si="9"/>
        <v>5.7</v>
      </c>
      <c r="AR24" s="36"/>
      <c r="AS24" s="36"/>
      <c r="AT24" s="36"/>
      <c r="AU24" s="35" t="s">
        <v>164</v>
      </c>
      <c r="AV24" s="34">
        <v>1187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1016</v>
      </c>
      <c r="BM24" s="34">
        <v>0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0.99747899159663866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0.85378151260504198</v>
      </c>
      <c r="CK24" s="33">
        <f t="shared" si="6"/>
        <v>0</v>
      </c>
      <c r="CL24" s="33"/>
      <c r="CM24" s="33"/>
      <c r="CN24" s="33"/>
      <c r="CO24" s="33"/>
      <c r="CP24" s="33"/>
      <c r="CQ24" s="33"/>
      <c r="CR24" s="39" t="s">
        <v>156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1193908</v>
      </c>
      <c r="DD24" s="32"/>
      <c r="DE24" s="32">
        <f t="shared" si="10"/>
        <v>1168</v>
      </c>
      <c r="DF24" s="32"/>
      <c r="DG24" s="32">
        <f t="shared" si="11"/>
        <v>1168</v>
      </c>
      <c r="DH24" s="32"/>
      <c r="DI24" s="32"/>
      <c r="DJ24" s="32"/>
      <c r="DK24" s="32"/>
      <c r="DL24" s="32"/>
      <c r="DM24" s="32">
        <f t="shared" si="7"/>
        <v>1168</v>
      </c>
      <c r="DN24" s="32">
        <f t="shared" si="12"/>
        <v>268.0128499311611</v>
      </c>
      <c r="DO24" s="142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4</v>
      </c>
      <c r="G25" s="91">
        <v>75</v>
      </c>
      <c r="H25" s="44">
        <f t="shared" si="1"/>
        <v>52.816901408450704</v>
      </c>
      <c r="I25" s="44">
        <v>68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/>
      <c r="Y25" s="39" t="s">
        <v>156</v>
      </c>
      <c r="Z25" s="39"/>
      <c r="AA25" s="39"/>
      <c r="AB25" s="39"/>
      <c r="AC25" s="39"/>
      <c r="AD25" s="39"/>
      <c r="AE25" s="39">
        <v>4719730</v>
      </c>
      <c r="AF25" s="39"/>
      <c r="AG25" s="39"/>
      <c r="AH25" s="39"/>
      <c r="AI25" s="38">
        <f t="shared" si="8"/>
        <v>4677</v>
      </c>
      <c r="AJ25" s="38">
        <f t="shared" si="2"/>
        <v>4.6769999999999996</v>
      </c>
      <c r="AK25" s="38">
        <f t="shared" si="3"/>
        <v>112.24799999999999</v>
      </c>
      <c r="AL25" s="38"/>
      <c r="AM25" s="38"/>
      <c r="AN25" s="38"/>
      <c r="AO25" s="38">
        <f t="shared" si="4"/>
        <v>112.24799999999999</v>
      </c>
      <c r="AP25" s="37">
        <v>5.2</v>
      </c>
      <c r="AQ25" s="93">
        <f t="shared" si="9"/>
        <v>5.2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1016</v>
      </c>
      <c r="BM25" s="34">
        <v>0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0.85378151260504198</v>
      </c>
      <c r="CK25" s="33">
        <f t="shared" si="6"/>
        <v>0</v>
      </c>
      <c r="CL25" s="33"/>
      <c r="CM25" s="33"/>
      <c r="CN25" s="33"/>
      <c r="CO25" s="33"/>
      <c r="CP25" s="33"/>
      <c r="CQ25" s="33"/>
      <c r="CR25" s="39" t="s">
        <v>156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1195156</v>
      </c>
      <c r="DD25" s="32"/>
      <c r="DE25" s="32">
        <f t="shared" si="10"/>
        <v>1248</v>
      </c>
      <c r="DF25" s="32"/>
      <c r="DG25" s="32">
        <f t="shared" si="11"/>
        <v>1248</v>
      </c>
      <c r="DH25" s="32"/>
      <c r="DI25" s="32"/>
      <c r="DJ25" s="32"/>
      <c r="DK25" s="32"/>
      <c r="DL25" s="32"/>
      <c r="DM25" s="32">
        <f t="shared" si="7"/>
        <v>1248</v>
      </c>
      <c r="DN25" s="32">
        <f t="shared" si="12"/>
        <v>266.83771648492626</v>
      </c>
      <c r="DO25" s="143">
        <v>1.02</v>
      </c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4</v>
      </c>
      <c r="G26" s="91">
        <v>76</v>
      </c>
      <c r="H26" s="44">
        <f t="shared" si="1"/>
        <v>53.521126760563384</v>
      </c>
      <c r="I26" s="44">
        <v>69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/>
      <c r="Y26" s="39" t="s">
        <v>156</v>
      </c>
      <c r="Z26" s="39"/>
      <c r="AA26" s="39"/>
      <c r="AB26" s="39"/>
      <c r="AC26" s="39"/>
      <c r="AD26" s="39"/>
      <c r="AE26" s="39">
        <v>4723853</v>
      </c>
      <c r="AF26" s="39"/>
      <c r="AG26" s="39"/>
      <c r="AH26" s="39"/>
      <c r="AI26" s="38">
        <f t="shared" si="8"/>
        <v>4123</v>
      </c>
      <c r="AJ26" s="38">
        <f t="shared" si="2"/>
        <v>4.1230000000000002</v>
      </c>
      <c r="AK26" s="38">
        <f t="shared" si="3"/>
        <v>98.951999999999998</v>
      </c>
      <c r="AL26" s="38"/>
      <c r="AM26" s="38"/>
      <c r="AN26" s="38"/>
      <c r="AO26" s="38">
        <f t="shared" si="4"/>
        <v>98.951999999999998</v>
      </c>
      <c r="AP26" s="37">
        <v>4.8</v>
      </c>
      <c r="AQ26" s="93">
        <f t="shared" si="9"/>
        <v>4.8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1005</v>
      </c>
      <c r="BM26" s="34">
        <v>0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0.84453781512605042</v>
      </c>
      <c r="CK26" s="33">
        <f t="shared" si="6"/>
        <v>0</v>
      </c>
      <c r="CL26" s="33"/>
      <c r="CM26" s="33"/>
      <c r="CN26" s="33"/>
      <c r="CO26" s="33"/>
      <c r="CP26" s="33"/>
      <c r="CQ26" s="33"/>
      <c r="CR26" s="39" t="s">
        <v>156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1196270</v>
      </c>
      <c r="DD26" s="32"/>
      <c r="DE26" s="32">
        <f t="shared" si="10"/>
        <v>1114</v>
      </c>
      <c r="DF26" s="32"/>
      <c r="DG26" s="32">
        <f t="shared" si="11"/>
        <v>1114</v>
      </c>
      <c r="DH26" s="32"/>
      <c r="DI26" s="32"/>
      <c r="DJ26" s="32"/>
      <c r="DK26" s="32"/>
      <c r="DL26" s="32"/>
      <c r="DM26" s="32">
        <f t="shared" si="7"/>
        <v>1114</v>
      </c>
      <c r="DN26" s="32">
        <f t="shared" si="12"/>
        <v>270.19160805238903</v>
      </c>
      <c r="DO26" s="142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0</v>
      </c>
      <c r="G27" s="91">
        <v>76</v>
      </c>
      <c r="H27" s="44">
        <f t="shared" si="1"/>
        <v>53.521126760563384</v>
      </c>
      <c r="I27" s="44">
        <v>69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/>
      <c r="Y27" s="39" t="s">
        <v>156</v>
      </c>
      <c r="Z27" s="39"/>
      <c r="AA27" s="39"/>
      <c r="AB27" s="39"/>
      <c r="AC27" s="39"/>
      <c r="AD27" s="39"/>
      <c r="AE27" s="39">
        <v>4728265</v>
      </c>
      <c r="AF27" s="39"/>
      <c r="AG27" s="39"/>
      <c r="AH27" s="39"/>
      <c r="AI27" s="38">
        <f t="shared" si="8"/>
        <v>4412</v>
      </c>
      <c r="AJ27" s="38">
        <f t="shared" si="2"/>
        <v>4.4119999999999999</v>
      </c>
      <c r="AK27" s="38">
        <f t="shared" si="3"/>
        <v>105.88800000000001</v>
      </c>
      <c r="AL27" s="38"/>
      <c r="AM27" s="38"/>
      <c r="AN27" s="38"/>
      <c r="AO27" s="38">
        <f t="shared" si="4"/>
        <v>105.88800000000001</v>
      </c>
      <c r="AP27" s="37">
        <v>4.5</v>
      </c>
      <c r="AQ27" s="93">
        <f t="shared" si="9"/>
        <v>4.5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1004</v>
      </c>
      <c r="BM27" s="34">
        <v>0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0.84369747899159664</v>
      </c>
      <c r="CK27" s="33">
        <f t="shared" si="6"/>
        <v>0</v>
      </c>
      <c r="CL27" s="33"/>
      <c r="CM27" s="33"/>
      <c r="CN27" s="33"/>
      <c r="CO27" s="33"/>
      <c r="CP27" s="33"/>
      <c r="CQ27" s="33"/>
      <c r="CR27" s="39" t="s">
        <v>156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1197416</v>
      </c>
      <c r="DD27" s="32"/>
      <c r="DE27" s="32">
        <f t="shared" si="10"/>
        <v>1146</v>
      </c>
      <c r="DF27" s="32"/>
      <c r="DG27" s="32">
        <f t="shared" si="11"/>
        <v>1146</v>
      </c>
      <c r="DH27" s="32"/>
      <c r="DI27" s="32"/>
      <c r="DJ27" s="32"/>
      <c r="DK27" s="32"/>
      <c r="DL27" s="32"/>
      <c r="DM27" s="32">
        <f t="shared" si="7"/>
        <v>1146</v>
      </c>
      <c r="DN27" s="32">
        <f t="shared" si="12"/>
        <v>259.74614687216683</v>
      </c>
      <c r="DO27" s="142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-2</v>
      </c>
      <c r="G28" s="91">
        <v>74</v>
      </c>
      <c r="H28" s="44">
        <f t="shared" si="1"/>
        <v>52.112676056338032</v>
      </c>
      <c r="I28" s="44">
        <v>68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/>
      <c r="Y28" s="39" t="s">
        <v>156</v>
      </c>
      <c r="Z28" s="39"/>
      <c r="AA28" s="39"/>
      <c r="AB28" s="39"/>
      <c r="AC28" s="39"/>
      <c r="AD28" s="39"/>
      <c r="AE28" s="39">
        <v>4732660</v>
      </c>
      <c r="AF28" s="39"/>
      <c r="AG28" s="39"/>
      <c r="AH28" s="39"/>
      <c r="AI28" s="38">
        <f t="shared" si="8"/>
        <v>4395</v>
      </c>
      <c r="AJ28" s="38">
        <f t="shared" si="2"/>
        <v>4.3949999999999996</v>
      </c>
      <c r="AK28" s="38">
        <f t="shared" si="3"/>
        <v>105.47999999999999</v>
      </c>
      <c r="AL28" s="38"/>
      <c r="AM28" s="38"/>
      <c r="AN28" s="38"/>
      <c r="AO28" s="38">
        <f t="shared" si="4"/>
        <v>105.47999999999999</v>
      </c>
      <c r="AP28" s="37">
        <v>4.0999999999999996</v>
      </c>
      <c r="AQ28" s="93">
        <f t="shared" si="9"/>
        <v>4.0999999999999996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1006</v>
      </c>
      <c r="BM28" s="34">
        <v>0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0.8453781512605042</v>
      </c>
      <c r="CK28" s="33">
        <f t="shared" si="6"/>
        <v>0</v>
      </c>
      <c r="CL28" s="33"/>
      <c r="CM28" s="33"/>
      <c r="CN28" s="33"/>
      <c r="CO28" s="33"/>
      <c r="CP28" s="33"/>
      <c r="CQ28" s="33"/>
      <c r="CR28" s="39" t="s">
        <v>156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1198776</v>
      </c>
      <c r="DD28" s="32"/>
      <c r="DE28" s="32">
        <f t="shared" si="10"/>
        <v>1360</v>
      </c>
      <c r="DF28" s="32"/>
      <c r="DG28" s="32">
        <f t="shared" si="11"/>
        <v>1360</v>
      </c>
      <c r="DH28" s="32"/>
      <c r="DI28" s="32"/>
      <c r="DJ28" s="32"/>
      <c r="DK28" s="32"/>
      <c r="DL28" s="32"/>
      <c r="DM28" s="32">
        <f t="shared" si="7"/>
        <v>1360</v>
      </c>
      <c r="DN28" s="32">
        <f t="shared" si="12"/>
        <v>309.44254835039823</v>
      </c>
      <c r="DO28" s="142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-5</v>
      </c>
      <c r="G29" s="91">
        <v>74</v>
      </c>
      <c r="H29" s="44">
        <f t="shared" si="1"/>
        <v>52.112676056338032</v>
      </c>
      <c r="I29" s="44">
        <v>68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/>
      <c r="Y29" s="39" t="s">
        <v>156</v>
      </c>
      <c r="Z29" s="39"/>
      <c r="AA29" s="39"/>
      <c r="AB29" s="39"/>
      <c r="AC29" s="39"/>
      <c r="AD29" s="39"/>
      <c r="AE29" s="39">
        <v>4738950</v>
      </c>
      <c r="AF29" s="39"/>
      <c r="AG29" s="39"/>
      <c r="AH29" s="39"/>
      <c r="AI29" s="38">
        <f t="shared" si="8"/>
        <v>6290</v>
      </c>
      <c r="AJ29" s="38">
        <f t="shared" si="2"/>
        <v>6.29</v>
      </c>
      <c r="AK29" s="38">
        <f t="shared" si="3"/>
        <v>150.96</v>
      </c>
      <c r="AL29" s="38"/>
      <c r="AM29" s="38"/>
      <c r="AN29" s="38"/>
      <c r="AO29" s="38">
        <f t="shared" si="4"/>
        <v>150.96</v>
      </c>
      <c r="AP29" s="37">
        <v>3.7</v>
      </c>
      <c r="AQ29" s="93">
        <f t="shared" si="9"/>
        <v>3.7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1005</v>
      </c>
      <c r="BM29" s="34">
        <v>0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0.84453781512605042</v>
      </c>
      <c r="CK29" s="33">
        <f t="shared" si="6"/>
        <v>0</v>
      </c>
      <c r="CL29" s="33"/>
      <c r="CM29" s="33"/>
      <c r="CN29" s="33"/>
      <c r="CO29" s="33"/>
      <c r="CP29" s="33"/>
      <c r="CQ29" s="33"/>
      <c r="CR29" s="39" t="s">
        <v>156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1199730</v>
      </c>
      <c r="DD29" s="32"/>
      <c r="DE29" s="32">
        <f t="shared" si="10"/>
        <v>954</v>
      </c>
      <c r="DF29" s="32"/>
      <c r="DG29" s="32">
        <f t="shared" si="11"/>
        <v>954</v>
      </c>
      <c r="DH29" s="32"/>
      <c r="DI29" s="32"/>
      <c r="DJ29" s="32"/>
      <c r="DK29" s="32"/>
      <c r="DL29" s="32"/>
      <c r="DM29" s="32">
        <f t="shared" si="7"/>
        <v>954</v>
      </c>
      <c r="DN29" s="32">
        <f t="shared" si="12"/>
        <v>151.66931637519872</v>
      </c>
      <c r="DO29" s="143">
        <v>0.8</v>
      </c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-5</v>
      </c>
      <c r="G30" s="91">
        <v>73</v>
      </c>
      <c r="H30" s="44">
        <f t="shared" si="1"/>
        <v>51.408450704225352</v>
      </c>
      <c r="I30" s="44">
        <v>68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/>
      <c r="Y30" s="39" t="s">
        <v>156</v>
      </c>
      <c r="Z30" s="39"/>
      <c r="AA30" s="39"/>
      <c r="AB30" s="39"/>
      <c r="AC30" s="39"/>
      <c r="AD30" s="39"/>
      <c r="AE30" s="39">
        <v>4741380</v>
      </c>
      <c r="AF30" s="39"/>
      <c r="AG30" s="39"/>
      <c r="AH30" s="39"/>
      <c r="AI30" s="38">
        <f t="shared" si="8"/>
        <v>2430</v>
      </c>
      <c r="AJ30" s="38">
        <f t="shared" si="2"/>
        <v>2.4300000000000002</v>
      </c>
      <c r="AK30" s="38">
        <f t="shared" si="3"/>
        <v>58.320000000000007</v>
      </c>
      <c r="AL30" s="38"/>
      <c r="AM30" s="38"/>
      <c r="AN30" s="38"/>
      <c r="AO30" s="38">
        <f t="shared" si="4"/>
        <v>58.320000000000007</v>
      </c>
      <c r="AP30" s="37">
        <v>3.4</v>
      </c>
      <c r="AQ30" s="93">
        <f t="shared" si="9"/>
        <v>3.4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1006</v>
      </c>
      <c r="BM30" s="34">
        <v>0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0.8453781512605042</v>
      </c>
      <c r="CK30" s="33">
        <f t="shared" si="6"/>
        <v>0</v>
      </c>
      <c r="CL30" s="33"/>
      <c r="CM30" s="33"/>
      <c r="CN30" s="33"/>
      <c r="CO30" s="33"/>
      <c r="CP30" s="33"/>
      <c r="CQ30" s="33"/>
      <c r="CR30" s="39" t="s">
        <v>156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1200914</v>
      </c>
      <c r="DD30" s="32"/>
      <c r="DE30" s="32">
        <f t="shared" si="10"/>
        <v>1184</v>
      </c>
      <c r="DF30" s="32"/>
      <c r="DG30" s="32">
        <f t="shared" si="11"/>
        <v>1184</v>
      </c>
      <c r="DH30" s="32"/>
      <c r="DI30" s="32"/>
      <c r="DJ30" s="32"/>
      <c r="DK30" s="32"/>
      <c r="DL30" s="32"/>
      <c r="DM30" s="32">
        <f t="shared" si="7"/>
        <v>1184</v>
      </c>
      <c r="DN30" s="32">
        <f t="shared" si="12"/>
        <v>487.24279835390945</v>
      </c>
      <c r="DO30" s="142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-5</v>
      </c>
      <c r="G31" s="91">
        <v>73</v>
      </c>
      <c r="H31" s="44">
        <f t="shared" si="1"/>
        <v>51.408450704225352</v>
      </c>
      <c r="I31" s="44">
        <v>68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/>
      <c r="Y31" s="39" t="s">
        <v>156</v>
      </c>
      <c r="Z31" s="39"/>
      <c r="AA31" s="39"/>
      <c r="AB31" s="39"/>
      <c r="AC31" s="39"/>
      <c r="AD31" s="39"/>
      <c r="AE31" s="39">
        <v>4745640</v>
      </c>
      <c r="AF31" s="39"/>
      <c r="AG31" s="39"/>
      <c r="AH31" s="39"/>
      <c r="AI31" s="38">
        <f t="shared" si="8"/>
        <v>4260</v>
      </c>
      <c r="AJ31" s="38">
        <f t="shared" si="2"/>
        <v>4.26</v>
      </c>
      <c r="AK31" s="38">
        <f t="shared" si="3"/>
        <v>102.24</v>
      </c>
      <c r="AL31" s="38"/>
      <c r="AM31" s="38"/>
      <c r="AN31" s="38"/>
      <c r="AO31" s="38">
        <f t="shared" si="4"/>
        <v>102.24</v>
      </c>
      <c r="AP31" s="37">
        <v>2.9</v>
      </c>
      <c r="AQ31" s="93">
        <f t="shared" si="9"/>
        <v>2.9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1007</v>
      </c>
      <c r="BM31" s="34">
        <v>0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0.84621848739495797</v>
      </c>
      <c r="CK31" s="33">
        <f t="shared" si="6"/>
        <v>0</v>
      </c>
      <c r="CL31" s="33"/>
      <c r="CM31" s="33"/>
      <c r="CN31" s="33"/>
      <c r="CO31" s="33"/>
      <c r="CP31" s="33"/>
      <c r="CQ31" s="33"/>
      <c r="CR31" s="39" t="s">
        <v>156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1202053</v>
      </c>
      <c r="DD31" s="32"/>
      <c r="DE31" s="32">
        <f t="shared" si="10"/>
        <v>1139</v>
      </c>
      <c r="DF31" s="32"/>
      <c r="DG31" s="32">
        <f t="shared" si="11"/>
        <v>1139</v>
      </c>
      <c r="DH31" s="32"/>
      <c r="DI31" s="32"/>
      <c r="DJ31" s="32"/>
      <c r="DK31" s="32"/>
      <c r="DL31" s="32"/>
      <c r="DM31" s="32">
        <f t="shared" si="7"/>
        <v>1139</v>
      </c>
      <c r="DN31" s="32">
        <f t="shared" si="12"/>
        <v>267.37089201877933</v>
      </c>
      <c r="DO31" s="142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-5</v>
      </c>
      <c r="G32" s="91">
        <v>75</v>
      </c>
      <c r="H32" s="44">
        <f t="shared" si="1"/>
        <v>52.816901408450704</v>
      </c>
      <c r="I32" s="44">
        <v>68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/>
      <c r="Y32" s="39" t="s">
        <v>156</v>
      </c>
      <c r="Z32" s="39"/>
      <c r="AA32" s="39"/>
      <c r="AB32" s="39"/>
      <c r="AC32" s="39"/>
      <c r="AD32" s="39"/>
      <c r="AE32" s="39">
        <v>4749860</v>
      </c>
      <c r="AF32" s="39"/>
      <c r="AG32" s="39"/>
      <c r="AH32" s="39"/>
      <c r="AI32" s="38">
        <f t="shared" si="8"/>
        <v>4220</v>
      </c>
      <c r="AJ32" s="38">
        <f t="shared" si="2"/>
        <v>4.22</v>
      </c>
      <c r="AK32" s="38">
        <f t="shared" si="3"/>
        <v>101.28</v>
      </c>
      <c r="AL32" s="38"/>
      <c r="AM32" s="38"/>
      <c r="AN32" s="38"/>
      <c r="AO32" s="38">
        <f t="shared" si="4"/>
        <v>101.28</v>
      </c>
      <c r="AP32" s="37">
        <v>2.7</v>
      </c>
      <c r="AQ32" s="93">
        <f t="shared" si="9"/>
        <v>2.7</v>
      </c>
      <c r="AR32" s="36"/>
      <c r="AS32" s="36"/>
      <c r="AT32" s="36"/>
      <c r="AU32" s="35" t="s">
        <v>164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1015</v>
      </c>
      <c r="BM32" s="34">
        <v>0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0.8529411764705882</v>
      </c>
      <c r="CK32" s="33">
        <f t="shared" si="6"/>
        <v>0</v>
      </c>
      <c r="CL32" s="33"/>
      <c r="CM32" s="33"/>
      <c r="CN32" s="33"/>
      <c r="CO32" s="33"/>
      <c r="CP32" s="33"/>
      <c r="CQ32" s="33"/>
      <c r="CR32" s="39" t="s">
        <v>156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1203196</v>
      </c>
      <c r="DD32" s="32"/>
      <c r="DE32" s="32">
        <f t="shared" si="10"/>
        <v>1143</v>
      </c>
      <c r="DF32" s="32"/>
      <c r="DG32" s="32">
        <f t="shared" si="11"/>
        <v>1143</v>
      </c>
      <c r="DH32" s="32"/>
      <c r="DI32" s="32"/>
      <c r="DJ32" s="32"/>
      <c r="DK32" s="32"/>
      <c r="DL32" s="32"/>
      <c r="DM32" s="32">
        <f t="shared" si="7"/>
        <v>1143</v>
      </c>
      <c r="DN32" s="32">
        <f t="shared" si="12"/>
        <v>270.85308056872037</v>
      </c>
      <c r="DO32" s="142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-4</v>
      </c>
      <c r="G33" s="91">
        <v>75</v>
      </c>
      <c r="H33" s="44">
        <f t="shared" si="1"/>
        <v>52.816901408450704</v>
      </c>
      <c r="I33" s="44">
        <v>73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/>
      <c r="Y33" s="39" t="s">
        <v>156</v>
      </c>
      <c r="Z33" s="39"/>
      <c r="AA33" s="39"/>
      <c r="AB33" s="39"/>
      <c r="AC33" s="39"/>
      <c r="AD33" s="39"/>
      <c r="AE33" s="39">
        <v>4754302</v>
      </c>
      <c r="AF33" s="39"/>
      <c r="AG33" s="39"/>
      <c r="AH33" s="39"/>
      <c r="AI33" s="38">
        <f t="shared" si="8"/>
        <v>4442</v>
      </c>
      <c r="AJ33" s="38">
        <f t="shared" si="2"/>
        <v>4.4420000000000002</v>
      </c>
      <c r="AK33" s="38">
        <f t="shared" si="3"/>
        <v>106.608</v>
      </c>
      <c r="AL33" s="38"/>
      <c r="AM33" s="38"/>
      <c r="AN33" s="38"/>
      <c r="AO33" s="38">
        <f t="shared" si="4"/>
        <v>106.608</v>
      </c>
      <c r="AP33" s="37">
        <v>2.4</v>
      </c>
      <c r="AQ33" s="93">
        <f t="shared" si="9"/>
        <v>2.4</v>
      </c>
      <c r="AR33" s="36"/>
      <c r="AS33" s="36"/>
      <c r="AT33" s="36"/>
      <c r="AU33" s="35" t="s">
        <v>164</v>
      </c>
      <c r="AV33" s="34">
        <v>1188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1025</v>
      </c>
      <c r="BM33" s="34">
        <v>0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0.99831932773109244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0.8613445378151261</v>
      </c>
      <c r="CK33" s="33">
        <f t="shared" si="6"/>
        <v>0</v>
      </c>
      <c r="CL33" s="33"/>
      <c r="CM33" s="33"/>
      <c r="CN33" s="33"/>
      <c r="CO33" s="33"/>
      <c r="CP33" s="33"/>
      <c r="CQ33" s="33"/>
      <c r="CR33" s="39" t="s">
        <v>156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1204333</v>
      </c>
      <c r="DD33" s="32"/>
      <c r="DE33" s="32">
        <f t="shared" si="10"/>
        <v>1137</v>
      </c>
      <c r="DF33" s="32"/>
      <c r="DG33" s="32">
        <f t="shared" si="11"/>
        <v>1137</v>
      </c>
      <c r="DH33" s="32"/>
      <c r="DI33" s="32"/>
      <c r="DJ33" s="32"/>
      <c r="DK33" s="32"/>
      <c r="DL33" s="32"/>
      <c r="DM33" s="32">
        <f t="shared" si="7"/>
        <v>1137</v>
      </c>
      <c r="DN33" s="32">
        <f t="shared" si="12"/>
        <v>255.96578117964879</v>
      </c>
      <c r="DO33" s="143">
        <v>0.85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-2</v>
      </c>
      <c r="G34" s="91">
        <v>73</v>
      </c>
      <c r="H34" s="44">
        <f t="shared" si="1"/>
        <v>51.408450704225352</v>
      </c>
      <c r="I34" s="44">
        <v>71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/>
      <c r="Y34" s="39" t="s">
        <v>156</v>
      </c>
      <c r="Z34" s="39"/>
      <c r="AA34" s="39"/>
      <c r="AB34" s="39"/>
      <c r="AC34" s="39"/>
      <c r="AD34" s="39"/>
      <c r="AE34" s="39">
        <v>4758350</v>
      </c>
      <c r="AF34" s="39"/>
      <c r="AG34" s="39"/>
      <c r="AH34" s="39"/>
      <c r="AI34" s="38">
        <f t="shared" si="8"/>
        <v>4048</v>
      </c>
      <c r="AJ34" s="38">
        <f t="shared" si="2"/>
        <v>4.048</v>
      </c>
      <c r="AK34" s="38">
        <f t="shared" si="3"/>
        <v>97.152000000000001</v>
      </c>
      <c r="AL34" s="38"/>
      <c r="AM34" s="38"/>
      <c r="AN34" s="38"/>
      <c r="AO34" s="38">
        <f t="shared" si="4"/>
        <v>97.152000000000001</v>
      </c>
      <c r="AP34" s="37">
        <v>3</v>
      </c>
      <c r="AQ34" s="93">
        <f t="shared" si="9"/>
        <v>3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9" t="s">
        <v>156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1205423</v>
      </c>
      <c r="DD34" s="32"/>
      <c r="DE34" s="32">
        <f t="shared" si="10"/>
        <v>1090</v>
      </c>
      <c r="DF34" s="32"/>
      <c r="DG34" s="32">
        <f t="shared" si="11"/>
        <v>1090</v>
      </c>
      <c r="DH34" s="32"/>
      <c r="DI34" s="32"/>
      <c r="DJ34" s="32"/>
      <c r="DK34" s="32"/>
      <c r="DL34" s="32"/>
      <c r="DM34" s="32">
        <f t="shared" si="7"/>
        <v>1090</v>
      </c>
      <c r="DN34" s="32">
        <f t="shared" si="12"/>
        <v>269.26877470355731</v>
      </c>
      <c r="DO34" s="142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-1</v>
      </c>
      <c r="G35" s="91">
        <v>75</v>
      </c>
      <c r="H35" s="44">
        <f t="shared" si="1"/>
        <v>52.816901408450704</v>
      </c>
      <c r="I35" s="44">
        <v>73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/>
      <c r="Y35" s="39" t="s">
        <v>156</v>
      </c>
      <c r="Z35" s="39"/>
      <c r="AA35" s="39"/>
      <c r="AB35" s="39"/>
      <c r="AC35" s="39"/>
      <c r="AD35" s="39"/>
      <c r="AE35" s="39">
        <v>4762854</v>
      </c>
      <c r="AF35" s="39"/>
      <c r="AG35" s="39"/>
      <c r="AH35" s="39"/>
      <c r="AI35" s="38">
        <f t="shared" si="8"/>
        <v>4504</v>
      </c>
      <c r="AJ35" s="38">
        <f t="shared" si="2"/>
        <v>4.5039999999999996</v>
      </c>
      <c r="AK35" s="38">
        <f t="shared" si="3"/>
        <v>108.09599999999999</v>
      </c>
      <c r="AL35" s="38"/>
      <c r="AM35" s="38"/>
      <c r="AN35" s="38"/>
      <c r="AO35" s="38">
        <f t="shared" si="4"/>
        <v>108.09599999999999</v>
      </c>
      <c r="AP35" s="37">
        <v>3.6</v>
      </c>
      <c r="AQ35" s="93">
        <f t="shared" si="9"/>
        <v>3.6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9" t="s">
        <v>156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1206532</v>
      </c>
      <c r="DD35" s="32"/>
      <c r="DE35" s="32">
        <f t="shared" si="10"/>
        <v>1109</v>
      </c>
      <c r="DF35" s="32"/>
      <c r="DG35" s="32">
        <f t="shared" si="11"/>
        <v>1109</v>
      </c>
      <c r="DH35" s="32"/>
      <c r="DI35" s="32"/>
      <c r="DJ35" s="32"/>
      <c r="DK35" s="32"/>
      <c r="DL35" s="32"/>
      <c r="DM35" s="32">
        <f t="shared" si="7"/>
        <v>1109</v>
      </c>
      <c r="DN35" s="32">
        <f t="shared" si="12"/>
        <v>246.22557726465365</v>
      </c>
      <c r="DO35" s="142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1.5416666666666667</v>
      </c>
      <c r="G36" s="28">
        <f t="shared" si="13"/>
        <v>74.458333333333329</v>
      </c>
      <c r="H36" s="28">
        <f t="shared" si="13"/>
        <v>52.435446009389672</v>
      </c>
      <c r="I36" s="28">
        <f t="shared" si="13"/>
        <v>70.208333333333329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106150</v>
      </c>
      <c r="AJ36" s="28">
        <f>SUM(AJ12:AJ35)</f>
        <v>106.15000000000002</v>
      </c>
      <c r="AK36" s="28">
        <f>AVERAGE(AK12:AK35)</f>
        <v>106.14999999999999</v>
      </c>
      <c r="AL36" s="28"/>
      <c r="AM36" s="28"/>
      <c r="AN36" s="28"/>
      <c r="AO36" s="28"/>
      <c r="AP36" s="28">
        <f>AVERAGE(AP12:AP35)</f>
        <v>5.6750000000000007</v>
      </c>
      <c r="AQ36" s="94">
        <f>AVERAGE(AQ12:AQ35)</f>
        <v>5.6750000000000007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27498</v>
      </c>
      <c r="DF36" s="28"/>
      <c r="DG36" s="28">
        <f>SUM(DG12:DG35)</f>
        <v>27498</v>
      </c>
      <c r="DH36" s="28"/>
      <c r="DI36" s="28"/>
      <c r="DJ36" s="28"/>
      <c r="DK36" s="28"/>
      <c r="DL36" s="28"/>
      <c r="DM36" s="28">
        <f t="shared" si="7"/>
        <v>27498</v>
      </c>
      <c r="DN36" s="28">
        <f t="shared" si="12"/>
        <v>259.04851625058876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224</v>
      </c>
      <c r="D39" s="218"/>
      <c r="E39" s="218"/>
      <c r="F39" s="219"/>
    </row>
    <row r="40" spans="2:127" x14ac:dyDescent="0.35">
      <c r="B40" s="22" t="s">
        <v>2</v>
      </c>
      <c r="C40" s="217" t="s">
        <v>212</v>
      </c>
      <c r="D40" s="214"/>
      <c r="E40" s="214"/>
      <c r="F40" s="215"/>
    </row>
    <row r="41" spans="2:127" x14ac:dyDescent="0.35">
      <c r="B41" s="22" t="s">
        <v>1</v>
      </c>
      <c r="C41" s="217" t="s">
        <v>222</v>
      </c>
      <c r="D41" s="218"/>
      <c r="E41" s="218"/>
      <c r="F41" s="219"/>
    </row>
    <row r="43" spans="2:127" x14ac:dyDescent="0.35">
      <c r="B43" s="97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230</v>
      </c>
      <c r="C44" s="9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</row>
    <row r="45" spans="2:127" x14ac:dyDescent="0.35">
      <c r="B45" s="96" t="s">
        <v>154</v>
      </c>
      <c r="C45" s="11"/>
      <c r="D45" s="140"/>
      <c r="E45" s="140"/>
      <c r="F45" s="140"/>
      <c r="G45" s="140"/>
      <c r="H45" s="140"/>
      <c r="I45" s="140"/>
      <c r="J45" s="1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41" t="s">
        <v>227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223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6" t="s">
        <v>163</v>
      </c>
      <c r="C51" s="11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35">
      <c r="B52" s="115" t="s">
        <v>162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35">
      <c r="B53" s="107" t="s">
        <v>225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35">
      <c r="B54" s="107" t="s">
        <v>168</v>
      </c>
      <c r="C54" s="9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  <c r="Z54" s="4"/>
    </row>
    <row r="55" spans="2:26" x14ac:dyDescent="0.35">
      <c r="B55" s="206" t="s">
        <v>169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4"/>
    </row>
    <row r="56" spans="2:26" x14ac:dyDescent="0.35">
      <c r="B56" s="206" t="s">
        <v>170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4"/>
    </row>
    <row r="57" spans="2:26" x14ac:dyDescent="0.35">
      <c r="B57" s="207" t="s">
        <v>171</v>
      </c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</row>
    <row r="58" spans="2:26" x14ac:dyDescent="0.35">
      <c r="B58" s="208" t="s">
        <v>218</v>
      </c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</row>
    <row r="59" spans="2:26" x14ac:dyDescent="0.35">
      <c r="B59" s="108" t="s">
        <v>175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  <row r="60" spans="2:26" x14ac:dyDescent="0.35">
      <c r="B60" s="109" t="s">
        <v>226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</sheetData>
  <protectedRanges>
    <protectedRange sqref="AD10:AD11" name="Range1_11_1_1_1_2_2_1_2"/>
    <protectedRange sqref="AE10:AE11" name="Range1_11_1_1_1_2_2_1_2_1_2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4"/>
  </protectedRanges>
  <mergeCells count="51">
    <mergeCell ref="B55:Y55"/>
    <mergeCell ref="B56:Y56"/>
    <mergeCell ref="B57:Y57"/>
    <mergeCell ref="B58:Y58"/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DT31:DU31" xr:uid="{00000000-0002-0000-0A00-000000000000}">
      <formula1>$BA$25:$BA$29</formula1>
    </dataValidation>
    <dataValidation type="list" allowBlank="1" showInputMessage="1" showErrorMessage="1" sqref="U12:U35" xr:uid="{00000000-0002-0000-0A00-000001000000}">
      <formula1>$DT$9:$DT$20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B2:DW61"/>
  <sheetViews>
    <sheetView topLeftCell="A41" zoomScaleNormal="100" workbookViewId="0">
      <selection activeCell="B57" sqref="B57:Y57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43355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'11'!AE35</f>
        <v>4762854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'11'!DC35</f>
        <v>1206532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2</v>
      </c>
      <c r="G12" s="91">
        <v>70</v>
      </c>
      <c r="H12" s="44">
        <f t="shared" ref="H12:H35" si="1">G12/1.42</f>
        <v>49.295774647887328</v>
      </c>
      <c r="I12" s="44">
        <v>68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/>
      <c r="Y12" s="39" t="s">
        <v>156</v>
      </c>
      <c r="Z12" s="39"/>
      <c r="AA12" s="39"/>
      <c r="AB12" s="39"/>
      <c r="AC12" s="39"/>
      <c r="AD12" s="39"/>
      <c r="AE12" s="39">
        <v>4766650</v>
      </c>
      <c r="AF12" s="39"/>
      <c r="AG12" s="39"/>
      <c r="AH12" s="39"/>
      <c r="AI12" s="38">
        <f>IF(ISBLANK(AE12),"-",AE12-AE10)</f>
        <v>3796</v>
      </c>
      <c r="AJ12" s="38">
        <f t="shared" ref="AJ12:AJ35" si="2">AI12/1000</f>
        <v>3.7959999999999998</v>
      </c>
      <c r="AK12" s="38">
        <f t="shared" ref="AK12:AK35" si="3">AJ12*24</f>
        <v>91.103999999999999</v>
      </c>
      <c r="AL12" s="38"/>
      <c r="AM12" s="38"/>
      <c r="AN12" s="38"/>
      <c r="AO12" s="38">
        <f t="shared" ref="AO12:AO35" si="4">AK12</f>
        <v>91.103999999999999</v>
      </c>
      <c r="AP12" s="93">
        <v>4.8</v>
      </c>
      <c r="AQ12" s="93">
        <f>AP12</f>
        <v>4.8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9" t="s">
        <v>156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1207617</v>
      </c>
      <c r="DD12" s="32"/>
      <c r="DE12" s="32">
        <f>IF(ISBLANK(DC12),"-",DC12-DC10)</f>
        <v>1085</v>
      </c>
      <c r="DF12" s="32"/>
      <c r="DG12" s="32">
        <f>DC12-DC10</f>
        <v>1085</v>
      </c>
      <c r="DH12" s="32"/>
      <c r="DI12" s="32"/>
      <c r="DJ12" s="32"/>
      <c r="DK12" s="32"/>
      <c r="DL12" s="32"/>
      <c r="DM12" s="32">
        <f t="shared" ref="DM12:DM36" si="7">DE12</f>
        <v>1085</v>
      </c>
      <c r="DN12" s="32">
        <f>DM12/AJ12</f>
        <v>285.82718651211803</v>
      </c>
      <c r="DO12" s="31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3</v>
      </c>
      <c r="G13" s="91">
        <v>72</v>
      </c>
      <c r="H13" s="44">
        <f t="shared" si="1"/>
        <v>50.70422535211268</v>
      </c>
      <c r="I13" s="44">
        <v>70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/>
      <c r="Y13" s="39" t="s">
        <v>156</v>
      </c>
      <c r="Z13" s="39"/>
      <c r="AA13" s="39"/>
      <c r="AB13" s="39"/>
      <c r="AC13" s="39"/>
      <c r="AD13" s="39"/>
      <c r="AE13" s="39">
        <v>4770543</v>
      </c>
      <c r="AF13" s="39"/>
      <c r="AG13" s="39"/>
      <c r="AH13" s="39"/>
      <c r="AI13" s="38">
        <f t="shared" ref="AI13:AI35" si="8">IF(ISBLANK(AE13),"-",AE13-AE12)</f>
        <v>3893</v>
      </c>
      <c r="AJ13" s="38">
        <f t="shared" si="2"/>
        <v>3.8929999999999998</v>
      </c>
      <c r="AK13" s="38">
        <f t="shared" si="3"/>
        <v>93.431999999999988</v>
      </c>
      <c r="AL13" s="38"/>
      <c r="AM13" s="38"/>
      <c r="AN13" s="38"/>
      <c r="AO13" s="38">
        <f t="shared" si="4"/>
        <v>93.431999999999988</v>
      </c>
      <c r="AP13" s="93">
        <v>6.2</v>
      </c>
      <c r="AQ13" s="93">
        <f t="shared" ref="AQ13:AQ35" si="9">AP13</f>
        <v>6.2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9" t="s">
        <v>156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1208730</v>
      </c>
      <c r="DD13" s="32"/>
      <c r="DE13" s="32">
        <f t="shared" ref="DE13:DE35" si="10">IF(ISBLANK(DC13),"-",DC13-DC12)</f>
        <v>1113</v>
      </c>
      <c r="DF13" s="32"/>
      <c r="DG13" s="32">
        <f t="shared" ref="DG13:DG35" si="11">DC13-DC12</f>
        <v>1113</v>
      </c>
      <c r="DH13" s="32"/>
      <c r="DI13" s="32"/>
      <c r="DJ13" s="32"/>
      <c r="DK13" s="32"/>
      <c r="DL13" s="32"/>
      <c r="DM13" s="32">
        <f t="shared" si="7"/>
        <v>1113</v>
      </c>
      <c r="DN13" s="32">
        <f t="shared" ref="DN13:DN36" si="12">DM13/AJ13</f>
        <v>285.897765219625</v>
      </c>
      <c r="DO13" s="143">
        <v>1.03</v>
      </c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3</v>
      </c>
      <c r="G14" s="91">
        <v>73</v>
      </c>
      <c r="H14" s="44">
        <f t="shared" si="1"/>
        <v>51.408450704225352</v>
      </c>
      <c r="I14" s="44">
        <v>71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/>
      <c r="Y14" s="39" t="s">
        <v>156</v>
      </c>
      <c r="Z14" s="39"/>
      <c r="AA14" s="39"/>
      <c r="AB14" s="39"/>
      <c r="AC14" s="39"/>
      <c r="AD14" s="39"/>
      <c r="AE14" s="39">
        <v>4775018</v>
      </c>
      <c r="AF14" s="39"/>
      <c r="AG14" s="39"/>
      <c r="AH14" s="39"/>
      <c r="AI14" s="38">
        <f t="shared" si="8"/>
        <v>4475</v>
      </c>
      <c r="AJ14" s="38">
        <f t="shared" si="2"/>
        <v>4.4749999999999996</v>
      </c>
      <c r="AK14" s="38">
        <f t="shared" si="3"/>
        <v>107.39999999999999</v>
      </c>
      <c r="AL14" s="38"/>
      <c r="AM14" s="38"/>
      <c r="AN14" s="38"/>
      <c r="AO14" s="38">
        <f t="shared" si="4"/>
        <v>107.39999999999999</v>
      </c>
      <c r="AP14" s="93">
        <v>8.4</v>
      </c>
      <c r="AQ14" s="93">
        <f t="shared" si="9"/>
        <v>8.4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9" t="s">
        <v>156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1209830</v>
      </c>
      <c r="DD14" s="32"/>
      <c r="DE14" s="32">
        <f t="shared" si="10"/>
        <v>1100</v>
      </c>
      <c r="DF14" s="32"/>
      <c r="DG14" s="32">
        <f t="shared" si="11"/>
        <v>1100</v>
      </c>
      <c r="DH14" s="32"/>
      <c r="DI14" s="32"/>
      <c r="DJ14" s="32"/>
      <c r="DK14" s="32"/>
      <c r="DL14" s="32"/>
      <c r="DM14" s="32">
        <f t="shared" si="7"/>
        <v>1100</v>
      </c>
      <c r="DN14" s="32">
        <f t="shared" si="12"/>
        <v>245.81005586592181</v>
      </c>
      <c r="DO14" s="142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4</v>
      </c>
      <c r="G15" s="91">
        <v>72</v>
      </c>
      <c r="H15" s="44">
        <f t="shared" si="1"/>
        <v>50.70422535211268</v>
      </c>
      <c r="I15" s="44">
        <v>70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/>
      <c r="Y15" s="39" t="s">
        <v>156</v>
      </c>
      <c r="Z15" s="39"/>
      <c r="AA15" s="39"/>
      <c r="AB15" s="39"/>
      <c r="AC15" s="39"/>
      <c r="AD15" s="39"/>
      <c r="AE15" s="39">
        <v>4779434</v>
      </c>
      <c r="AF15" s="39"/>
      <c r="AG15" s="39"/>
      <c r="AH15" s="39"/>
      <c r="AI15" s="38">
        <f t="shared" si="8"/>
        <v>4416</v>
      </c>
      <c r="AJ15" s="38">
        <f t="shared" si="2"/>
        <v>4.4160000000000004</v>
      </c>
      <c r="AK15" s="38">
        <f t="shared" si="3"/>
        <v>105.98400000000001</v>
      </c>
      <c r="AL15" s="38"/>
      <c r="AM15" s="38"/>
      <c r="AN15" s="38"/>
      <c r="AO15" s="38">
        <f t="shared" si="4"/>
        <v>105.98400000000001</v>
      </c>
      <c r="AP15" s="93">
        <v>9.1</v>
      </c>
      <c r="AQ15" s="93">
        <f t="shared" si="9"/>
        <v>9.1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9" t="s">
        <v>156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1210936</v>
      </c>
      <c r="DD15" s="32"/>
      <c r="DE15" s="32">
        <f t="shared" si="10"/>
        <v>1106</v>
      </c>
      <c r="DF15" s="32"/>
      <c r="DG15" s="32">
        <f t="shared" si="11"/>
        <v>1106</v>
      </c>
      <c r="DH15" s="32"/>
      <c r="DI15" s="32"/>
      <c r="DJ15" s="32"/>
      <c r="DK15" s="32"/>
      <c r="DL15" s="32"/>
      <c r="DM15" s="32">
        <f t="shared" si="7"/>
        <v>1106</v>
      </c>
      <c r="DN15" s="32">
        <f t="shared" si="12"/>
        <v>250.45289855072463</v>
      </c>
      <c r="DO15" s="142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7</v>
      </c>
      <c r="G16" s="91">
        <v>78</v>
      </c>
      <c r="H16" s="44">
        <f t="shared" si="1"/>
        <v>54.929577464788736</v>
      </c>
      <c r="I16" s="44">
        <v>76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/>
      <c r="Y16" s="39" t="s">
        <v>156</v>
      </c>
      <c r="Z16" s="39"/>
      <c r="AA16" s="39"/>
      <c r="AB16" s="39"/>
      <c r="AC16" s="39"/>
      <c r="AD16" s="39"/>
      <c r="AE16" s="39">
        <v>4784017</v>
      </c>
      <c r="AF16" s="39"/>
      <c r="AG16" s="39"/>
      <c r="AH16" s="39"/>
      <c r="AI16" s="38">
        <f t="shared" si="8"/>
        <v>4583</v>
      </c>
      <c r="AJ16" s="38">
        <f t="shared" si="2"/>
        <v>4.5830000000000002</v>
      </c>
      <c r="AK16" s="38">
        <f t="shared" si="3"/>
        <v>109.992</v>
      </c>
      <c r="AL16" s="38"/>
      <c r="AM16" s="38"/>
      <c r="AN16" s="38"/>
      <c r="AO16" s="38">
        <f t="shared" si="4"/>
        <v>109.992</v>
      </c>
      <c r="AP16" s="93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9" t="s">
        <v>156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1212011</v>
      </c>
      <c r="DD16" s="32"/>
      <c r="DE16" s="32">
        <f t="shared" si="10"/>
        <v>1075</v>
      </c>
      <c r="DF16" s="32"/>
      <c r="DG16" s="32">
        <f t="shared" si="11"/>
        <v>1075</v>
      </c>
      <c r="DH16" s="32"/>
      <c r="DI16" s="32"/>
      <c r="DJ16" s="32"/>
      <c r="DK16" s="32"/>
      <c r="DL16" s="32"/>
      <c r="DM16" s="32">
        <f t="shared" si="7"/>
        <v>1075</v>
      </c>
      <c r="DN16" s="32">
        <f t="shared" si="12"/>
        <v>234.56251363735544</v>
      </c>
      <c r="DO16" s="142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7</v>
      </c>
      <c r="G17" s="91">
        <v>74</v>
      </c>
      <c r="H17" s="44">
        <f t="shared" si="1"/>
        <v>52.112676056338032</v>
      </c>
      <c r="I17" s="44">
        <v>70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/>
      <c r="Y17" s="39" t="s">
        <v>156</v>
      </c>
      <c r="Z17" s="39"/>
      <c r="AA17" s="39"/>
      <c r="AB17" s="39"/>
      <c r="AC17" s="39"/>
      <c r="AD17" s="39"/>
      <c r="AE17" s="39">
        <v>4789176</v>
      </c>
      <c r="AF17" s="39"/>
      <c r="AG17" s="39"/>
      <c r="AH17" s="39"/>
      <c r="AI17" s="38">
        <f t="shared" si="8"/>
        <v>5159</v>
      </c>
      <c r="AJ17" s="38">
        <f t="shared" si="2"/>
        <v>5.1589999999999998</v>
      </c>
      <c r="AK17" s="38">
        <f t="shared" si="3"/>
        <v>123.816</v>
      </c>
      <c r="AL17" s="38"/>
      <c r="AM17" s="38"/>
      <c r="AN17" s="38"/>
      <c r="AO17" s="38">
        <f t="shared" si="4"/>
        <v>123.816</v>
      </c>
      <c r="AP17" s="93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9" t="s">
        <v>156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1213098</v>
      </c>
      <c r="DD17" s="32"/>
      <c r="DE17" s="32">
        <f t="shared" si="10"/>
        <v>1087</v>
      </c>
      <c r="DF17" s="32"/>
      <c r="DG17" s="32">
        <f t="shared" si="11"/>
        <v>1087</v>
      </c>
      <c r="DH17" s="32"/>
      <c r="DI17" s="32"/>
      <c r="DJ17" s="32"/>
      <c r="DK17" s="32"/>
      <c r="DL17" s="32"/>
      <c r="DM17" s="32">
        <f t="shared" si="7"/>
        <v>1087</v>
      </c>
      <c r="DN17" s="32">
        <f t="shared" si="12"/>
        <v>210.69974801318085</v>
      </c>
      <c r="DO17" s="143">
        <v>1.04</v>
      </c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6</v>
      </c>
      <c r="G18" s="91">
        <v>76</v>
      </c>
      <c r="H18" s="44">
        <f t="shared" si="1"/>
        <v>53.521126760563384</v>
      </c>
      <c r="I18" s="44">
        <v>70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/>
      <c r="Y18" s="39" t="s">
        <v>156</v>
      </c>
      <c r="Z18" s="39"/>
      <c r="AA18" s="39"/>
      <c r="AB18" s="39"/>
      <c r="AC18" s="39"/>
      <c r="AD18" s="39"/>
      <c r="AE18" s="39">
        <v>4794418</v>
      </c>
      <c r="AF18" s="39"/>
      <c r="AG18" s="39"/>
      <c r="AH18" s="39"/>
      <c r="AI18" s="38">
        <f t="shared" si="8"/>
        <v>5242</v>
      </c>
      <c r="AJ18" s="38">
        <f t="shared" si="2"/>
        <v>5.242</v>
      </c>
      <c r="AK18" s="38">
        <f t="shared" si="3"/>
        <v>125.80799999999999</v>
      </c>
      <c r="AL18" s="38"/>
      <c r="AM18" s="38"/>
      <c r="AN18" s="38"/>
      <c r="AO18" s="38">
        <f t="shared" si="4"/>
        <v>125.80799999999999</v>
      </c>
      <c r="AP18" s="93">
        <v>9</v>
      </c>
      <c r="AQ18" s="93">
        <f t="shared" si="9"/>
        <v>9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0</v>
      </c>
      <c r="BM18" s="34">
        <v>1016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</v>
      </c>
      <c r="CK18" s="33">
        <f t="shared" si="6"/>
        <v>0.85378151260504198</v>
      </c>
      <c r="CL18" s="33"/>
      <c r="CM18" s="33"/>
      <c r="CN18" s="33"/>
      <c r="CO18" s="33"/>
      <c r="CP18" s="33"/>
      <c r="CQ18" s="33"/>
      <c r="CR18" s="39" t="s">
        <v>156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1214300</v>
      </c>
      <c r="DD18" s="32"/>
      <c r="DE18" s="32">
        <f t="shared" si="10"/>
        <v>1202</v>
      </c>
      <c r="DF18" s="32"/>
      <c r="DG18" s="32">
        <f t="shared" si="11"/>
        <v>1202</v>
      </c>
      <c r="DH18" s="32"/>
      <c r="DI18" s="32"/>
      <c r="DJ18" s="32"/>
      <c r="DK18" s="32"/>
      <c r="DL18" s="32"/>
      <c r="DM18" s="32">
        <f t="shared" si="7"/>
        <v>1202</v>
      </c>
      <c r="DN18" s="32">
        <f t="shared" si="12"/>
        <v>229.30179320869897</v>
      </c>
      <c r="DO18" s="142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6</v>
      </c>
      <c r="G19" s="91">
        <v>75</v>
      </c>
      <c r="H19" s="44">
        <f t="shared" si="1"/>
        <v>52.816901408450704</v>
      </c>
      <c r="I19" s="44">
        <v>70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/>
      <c r="Y19" s="39" t="s">
        <v>156</v>
      </c>
      <c r="Z19" s="39"/>
      <c r="AA19" s="39"/>
      <c r="AB19" s="39"/>
      <c r="AC19" s="39"/>
      <c r="AD19" s="39"/>
      <c r="AE19" s="39">
        <v>4799702</v>
      </c>
      <c r="AF19" s="39"/>
      <c r="AG19" s="39"/>
      <c r="AH19" s="39"/>
      <c r="AI19" s="38">
        <f t="shared" si="8"/>
        <v>5284</v>
      </c>
      <c r="AJ19" s="38">
        <f t="shared" si="2"/>
        <v>5.2839999999999998</v>
      </c>
      <c r="AK19" s="38">
        <f t="shared" si="3"/>
        <v>126.816</v>
      </c>
      <c r="AL19" s="38"/>
      <c r="AM19" s="38"/>
      <c r="AN19" s="38"/>
      <c r="AO19" s="38">
        <f t="shared" si="4"/>
        <v>126.816</v>
      </c>
      <c r="AP19" s="93">
        <v>8.4</v>
      </c>
      <c r="AQ19" s="93">
        <f t="shared" si="9"/>
        <v>8.4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0</v>
      </c>
      <c r="BM19" s="34">
        <v>1017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</v>
      </c>
      <c r="CK19" s="33">
        <f t="shared" si="6"/>
        <v>0.85462184873949576</v>
      </c>
      <c r="CL19" s="33"/>
      <c r="CM19" s="33"/>
      <c r="CN19" s="33"/>
      <c r="CO19" s="33"/>
      <c r="CP19" s="33"/>
      <c r="CQ19" s="33"/>
      <c r="CR19" s="39" t="s">
        <v>156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1215418</v>
      </c>
      <c r="DD19" s="32"/>
      <c r="DE19" s="32">
        <f t="shared" si="10"/>
        <v>1118</v>
      </c>
      <c r="DF19" s="32"/>
      <c r="DG19" s="32">
        <f t="shared" si="11"/>
        <v>1118</v>
      </c>
      <c r="DH19" s="32"/>
      <c r="DI19" s="32"/>
      <c r="DJ19" s="32"/>
      <c r="DK19" s="32"/>
      <c r="DL19" s="32"/>
      <c r="DM19" s="32">
        <f t="shared" si="7"/>
        <v>1118</v>
      </c>
      <c r="DN19" s="32">
        <f t="shared" si="12"/>
        <v>211.58213474640425</v>
      </c>
      <c r="DO19" s="142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5</v>
      </c>
      <c r="G20" s="91">
        <v>75</v>
      </c>
      <c r="H20" s="44">
        <f t="shared" si="1"/>
        <v>52.816901408450704</v>
      </c>
      <c r="I20" s="44">
        <v>70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/>
      <c r="Y20" s="39" t="s">
        <v>156</v>
      </c>
      <c r="Z20" s="39"/>
      <c r="AA20" s="39"/>
      <c r="AB20" s="39"/>
      <c r="AC20" s="39"/>
      <c r="AD20" s="39"/>
      <c r="AE20" s="39">
        <v>4805174</v>
      </c>
      <c r="AF20" s="39"/>
      <c r="AG20" s="39"/>
      <c r="AH20" s="39"/>
      <c r="AI20" s="38">
        <f t="shared" si="8"/>
        <v>5472</v>
      </c>
      <c r="AJ20" s="38">
        <f t="shared" si="2"/>
        <v>5.4720000000000004</v>
      </c>
      <c r="AK20" s="38">
        <f t="shared" si="3"/>
        <v>131.328</v>
      </c>
      <c r="AL20" s="38"/>
      <c r="AM20" s="38"/>
      <c r="AN20" s="38"/>
      <c r="AO20" s="38">
        <f t="shared" si="4"/>
        <v>131.328</v>
      </c>
      <c r="AP20" s="93">
        <v>7.7</v>
      </c>
      <c r="AQ20" s="93">
        <f t="shared" si="9"/>
        <v>7.7</v>
      </c>
      <c r="AR20" s="36"/>
      <c r="AS20" s="36"/>
      <c r="AT20" s="36"/>
      <c r="AU20" s="35" t="s">
        <v>164</v>
      </c>
      <c r="AV20" s="34">
        <v>1186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4">
        <v>1016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0.99663865546218489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</v>
      </c>
      <c r="CK20" s="33">
        <f t="shared" si="6"/>
        <v>0.85378151260504198</v>
      </c>
      <c r="CL20" s="33"/>
      <c r="CM20" s="33"/>
      <c r="CN20" s="33"/>
      <c r="CO20" s="33"/>
      <c r="CP20" s="33"/>
      <c r="CQ20" s="33"/>
      <c r="CR20" s="39" t="s">
        <v>156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1216652</v>
      </c>
      <c r="DD20" s="32"/>
      <c r="DE20" s="32">
        <f t="shared" si="10"/>
        <v>1234</v>
      </c>
      <c r="DF20" s="32"/>
      <c r="DG20" s="32">
        <f t="shared" si="11"/>
        <v>1234</v>
      </c>
      <c r="DH20" s="32"/>
      <c r="DI20" s="32"/>
      <c r="DJ20" s="32"/>
      <c r="DK20" s="32"/>
      <c r="DL20" s="32"/>
      <c r="DM20" s="32">
        <f t="shared" si="7"/>
        <v>1234</v>
      </c>
      <c r="DN20" s="32">
        <f t="shared" si="12"/>
        <v>225.51169590643272</v>
      </c>
      <c r="DO20" s="142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5</v>
      </c>
      <c r="G21" s="91">
        <v>76</v>
      </c>
      <c r="H21" s="44">
        <f t="shared" si="1"/>
        <v>53.521126760563384</v>
      </c>
      <c r="I21" s="44">
        <v>70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/>
      <c r="Y21" s="39" t="s">
        <v>156</v>
      </c>
      <c r="Z21" s="39"/>
      <c r="AA21" s="39"/>
      <c r="AB21" s="39"/>
      <c r="AC21" s="39"/>
      <c r="AD21" s="39"/>
      <c r="AE21" s="39">
        <v>4809718</v>
      </c>
      <c r="AF21" s="39"/>
      <c r="AG21" s="39"/>
      <c r="AH21" s="39"/>
      <c r="AI21" s="38">
        <f t="shared" si="8"/>
        <v>4544</v>
      </c>
      <c r="AJ21" s="38">
        <f t="shared" si="2"/>
        <v>4.5439999999999996</v>
      </c>
      <c r="AK21" s="38">
        <f t="shared" si="3"/>
        <v>109.05599999999998</v>
      </c>
      <c r="AL21" s="38"/>
      <c r="AM21" s="38"/>
      <c r="AN21" s="38"/>
      <c r="AO21" s="38">
        <f t="shared" si="4"/>
        <v>109.05599999999998</v>
      </c>
      <c r="AP21" s="93">
        <v>7.2</v>
      </c>
      <c r="AQ21" s="93">
        <f t="shared" si="9"/>
        <v>7.2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0</v>
      </c>
      <c r="BM21" s="34">
        <v>1017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</v>
      </c>
      <c r="CK21" s="33">
        <f t="shared" si="6"/>
        <v>0.85462184873949576</v>
      </c>
      <c r="CL21" s="33"/>
      <c r="CM21" s="33"/>
      <c r="CN21" s="33"/>
      <c r="CO21" s="33"/>
      <c r="CP21" s="33"/>
      <c r="CQ21" s="33"/>
      <c r="CR21" s="39" t="s">
        <v>156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1217816</v>
      </c>
      <c r="DD21" s="32"/>
      <c r="DE21" s="32">
        <f t="shared" si="10"/>
        <v>1164</v>
      </c>
      <c r="DF21" s="32"/>
      <c r="DG21" s="32">
        <f t="shared" si="11"/>
        <v>1164</v>
      </c>
      <c r="DH21" s="32"/>
      <c r="DI21" s="32"/>
      <c r="DJ21" s="32"/>
      <c r="DK21" s="32"/>
      <c r="DL21" s="32"/>
      <c r="DM21" s="32">
        <f t="shared" si="7"/>
        <v>1164</v>
      </c>
      <c r="DN21" s="32">
        <f t="shared" si="12"/>
        <v>256.16197183098592</v>
      </c>
      <c r="DO21" s="143">
        <v>1.07</v>
      </c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4</v>
      </c>
      <c r="G22" s="91">
        <v>75</v>
      </c>
      <c r="H22" s="44">
        <f t="shared" si="1"/>
        <v>52.816901408450704</v>
      </c>
      <c r="I22" s="44">
        <v>69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/>
      <c r="Y22" s="39" t="s">
        <v>156</v>
      </c>
      <c r="Z22" s="39"/>
      <c r="AA22" s="39"/>
      <c r="AB22" s="39"/>
      <c r="AC22" s="39"/>
      <c r="AD22" s="39"/>
      <c r="AE22" s="39">
        <v>4814853</v>
      </c>
      <c r="AF22" s="39"/>
      <c r="AG22" s="39"/>
      <c r="AH22" s="39"/>
      <c r="AI22" s="38">
        <f t="shared" si="8"/>
        <v>5135</v>
      </c>
      <c r="AJ22" s="38">
        <f t="shared" si="2"/>
        <v>5.1349999999999998</v>
      </c>
      <c r="AK22" s="38">
        <f t="shared" si="3"/>
        <v>123.24</v>
      </c>
      <c r="AL22" s="38"/>
      <c r="AM22" s="38"/>
      <c r="AN22" s="38"/>
      <c r="AO22" s="38">
        <f t="shared" si="4"/>
        <v>123.24</v>
      </c>
      <c r="AP22" s="93">
        <v>6.6</v>
      </c>
      <c r="AQ22" s="93">
        <f t="shared" si="9"/>
        <v>6.6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0</v>
      </c>
      <c r="BM22" s="34">
        <v>1017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</v>
      </c>
      <c r="CK22" s="33">
        <f t="shared" si="6"/>
        <v>0.85462184873949576</v>
      </c>
      <c r="CL22" s="33"/>
      <c r="CM22" s="33"/>
      <c r="CN22" s="33"/>
      <c r="CO22" s="33"/>
      <c r="CP22" s="33"/>
      <c r="CQ22" s="33"/>
      <c r="CR22" s="39" t="s">
        <v>156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1219050</v>
      </c>
      <c r="DD22" s="32"/>
      <c r="DE22" s="32">
        <f t="shared" si="10"/>
        <v>1234</v>
      </c>
      <c r="DF22" s="32"/>
      <c r="DG22" s="32">
        <f t="shared" si="11"/>
        <v>1234</v>
      </c>
      <c r="DH22" s="32"/>
      <c r="DI22" s="32"/>
      <c r="DJ22" s="32"/>
      <c r="DK22" s="32"/>
      <c r="DL22" s="32"/>
      <c r="DM22" s="32">
        <f t="shared" si="7"/>
        <v>1234</v>
      </c>
      <c r="DN22" s="32">
        <f t="shared" si="12"/>
        <v>240.3115871470302</v>
      </c>
      <c r="DO22" s="142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4</v>
      </c>
      <c r="G23" s="91">
        <v>75</v>
      </c>
      <c r="H23" s="44">
        <f t="shared" si="1"/>
        <v>52.816901408450704</v>
      </c>
      <c r="I23" s="44">
        <v>69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/>
      <c r="Y23" s="39" t="s">
        <v>156</v>
      </c>
      <c r="Z23" s="39"/>
      <c r="AA23" s="39"/>
      <c r="AB23" s="39"/>
      <c r="AC23" s="39"/>
      <c r="AD23" s="39"/>
      <c r="AE23" s="39">
        <v>4819311</v>
      </c>
      <c r="AF23" s="39"/>
      <c r="AG23" s="39"/>
      <c r="AH23" s="39"/>
      <c r="AI23" s="38">
        <f t="shared" si="8"/>
        <v>4458</v>
      </c>
      <c r="AJ23" s="38">
        <f t="shared" si="2"/>
        <v>4.4580000000000002</v>
      </c>
      <c r="AK23" s="38">
        <f t="shared" si="3"/>
        <v>106.992</v>
      </c>
      <c r="AL23" s="38"/>
      <c r="AM23" s="38"/>
      <c r="AN23" s="38"/>
      <c r="AO23" s="38">
        <f t="shared" si="4"/>
        <v>106.992</v>
      </c>
      <c r="AP23" s="93">
        <v>6</v>
      </c>
      <c r="AQ23" s="93">
        <f t="shared" si="9"/>
        <v>6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0</v>
      </c>
      <c r="BM23" s="34">
        <v>1017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</v>
      </c>
      <c r="CK23" s="33">
        <f t="shared" si="6"/>
        <v>0.85462184873949576</v>
      </c>
      <c r="CL23" s="33"/>
      <c r="CM23" s="33"/>
      <c r="CN23" s="33"/>
      <c r="CO23" s="33"/>
      <c r="CP23" s="33"/>
      <c r="CQ23" s="33"/>
      <c r="CR23" s="39" t="s">
        <v>156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1220198</v>
      </c>
      <c r="DD23" s="32"/>
      <c r="DE23" s="32">
        <f t="shared" si="10"/>
        <v>1148</v>
      </c>
      <c r="DF23" s="32"/>
      <c r="DG23" s="32">
        <f t="shared" si="11"/>
        <v>1148</v>
      </c>
      <c r="DH23" s="32"/>
      <c r="DI23" s="32"/>
      <c r="DJ23" s="32"/>
      <c r="DK23" s="32"/>
      <c r="DL23" s="32"/>
      <c r="DM23" s="32">
        <f t="shared" si="7"/>
        <v>1148</v>
      </c>
      <c r="DN23" s="32">
        <f t="shared" si="12"/>
        <v>257.51458052938534</v>
      </c>
      <c r="DO23" s="142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4</v>
      </c>
      <c r="G24" s="91">
        <v>75</v>
      </c>
      <c r="H24" s="44">
        <f t="shared" si="1"/>
        <v>52.816901408450704</v>
      </c>
      <c r="I24" s="44">
        <v>68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/>
      <c r="Y24" s="39" t="s">
        <v>156</v>
      </c>
      <c r="Z24" s="39"/>
      <c r="AA24" s="39"/>
      <c r="AB24" s="39"/>
      <c r="AC24" s="39"/>
      <c r="AD24" s="39"/>
      <c r="AE24" s="39">
        <v>4823816</v>
      </c>
      <c r="AF24" s="39"/>
      <c r="AG24" s="39"/>
      <c r="AH24" s="39"/>
      <c r="AI24" s="38">
        <f t="shared" si="8"/>
        <v>4505</v>
      </c>
      <c r="AJ24" s="38">
        <f t="shared" si="2"/>
        <v>4.5049999999999999</v>
      </c>
      <c r="AK24" s="38">
        <f t="shared" si="3"/>
        <v>108.12</v>
      </c>
      <c r="AL24" s="38"/>
      <c r="AM24" s="38"/>
      <c r="AN24" s="38"/>
      <c r="AO24" s="38">
        <f t="shared" si="4"/>
        <v>108.12</v>
      </c>
      <c r="AP24" s="93">
        <v>5.5</v>
      </c>
      <c r="AQ24" s="93">
        <f t="shared" si="9"/>
        <v>5.5</v>
      </c>
      <c r="AR24" s="36"/>
      <c r="AS24" s="36"/>
      <c r="AT24" s="36"/>
      <c r="AU24" s="35" t="s">
        <v>164</v>
      </c>
      <c r="AV24" s="34">
        <v>1187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0</v>
      </c>
      <c r="BM24" s="34">
        <v>1016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0.99747899159663866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</v>
      </c>
      <c r="CK24" s="33">
        <f t="shared" si="6"/>
        <v>0.85378151260504198</v>
      </c>
      <c r="CL24" s="33"/>
      <c r="CM24" s="33"/>
      <c r="CN24" s="33"/>
      <c r="CO24" s="33"/>
      <c r="CP24" s="33"/>
      <c r="CQ24" s="33"/>
      <c r="CR24" s="39" t="s">
        <v>156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1221364</v>
      </c>
      <c r="DD24" s="32"/>
      <c r="DE24" s="32">
        <f t="shared" si="10"/>
        <v>1166</v>
      </c>
      <c r="DF24" s="32"/>
      <c r="DG24" s="32">
        <f t="shared" si="11"/>
        <v>1166</v>
      </c>
      <c r="DH24" s="32"/>
      <c r="DI24" s="32"/>
      <c r="DJ24" s="32"/>
      <c r="DK24" s="32"/>
      <c r="DL24" s="32"/>
      <c r="DM24" s="32">
        <f t="shared" si="7"/>
        <v>1166</v>
      </c>
      <c r="DN24" s="32">
        <f t="shared" si="12"/>
        <v>258.8235294117647</v>
      </c>
      <c r="DO24" s="142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4</v>
      </c>
      <c r="G25" s="91">
        <v>75</v>
      </c>
      <c r="H25" s="44">
        <f t="shared" si="1"/>
        <v>52.816901408450704</v>
      </c>
      <c r="I25" s="44">
        <v>68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/>
      <c r="Y25" s="39" t="s">
        <v>156</v>
      </c>
      <c r="Z25" s="39"/>
      <c r="AA25" s="39"/>
      <c r="AB25" s="39"/>
      <c r="AC25" s="39"/>
      <c r="AD25" s="39"/>
      <c r="AE25" s="39">
        <v>4829010</v>
      </c>
      <c r="AF25" s="39"/>
      <c r="AG25" s="39"/>
      <c r="AH25" s="39"/>
      <c r="AI25" s="38">
        <f t="shared" si="8"/>
        <v>5194</v>
      </c>
      <c r="AJ25" s="38">
        <f t="shared" si="2"/>
        <v>5.194</v>
      </c>
      <c r="AK25" s="38">
        <f t="shared" si="3"/>
        <v>124.65600000000001</v>
      </c>
      <c r="AL25" s="38"/>
      <c r="AM25" s="38"/>
      <c r="AN25" s="38"/>
      <c r="AO25" s="38">
        <f t="shared" si="4"/>
        <v>124.65600000000001</v>
      </c>
      <c r="AP25" s="93">
        <v>5.0999999999999996</v>
      </c>
      <c r="AQ25" s="93">
        <f t="shared" si="9"/>
        <v>5.0999999999999996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0</v>
      </c>
      <c r="BM25" s="34">
        <v>1016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</v>
      </c>
      <c r="CK25" s="33">
        <f t="shared" si="6"/>
        <v>0.85378151260504198</v>
      </c>
      <c r="CL25" s="33"/>
      <c r="CM25" s="33"/>
      <c r="CN25" s="33"/>
      <c r="CO25" s="33"/>
      <c r="CP25" s="33"/>
      <c r="CQ25" s="33"/>
      <c r="CR25" s="39" t="s">
        <v>156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1222662</v>
      </c>
      <c r="DD25" s="32"/>
      <c r="DE25" s="32">
        <f t="shared" si="10"/>
        <v>1298</v>
      </c>
      <c r="DF25" s="32"/>
      <c r="DG25" s="32">
        <f t="shared" si="11"/>
        <v>1298</v>
      </c>
      <c r="DH25" s="32"/>
      <c r="DI25" s="32"/>
      <c r="DJ25" s="32"/>
      <c r="DK25" s="32"/>
      <c r="DL25" s="32"/>
      <c r="DM25" s="32">
        <f t="shared" si="7"/>
        <v>1298</v>
      </c>
      <c r="DN25" s="32">
        <f t="shared" si="12"/>
        <v>249.90373507893725</v>
      </c>
      <c r="DO25" s="143">
        <v>1.02</v>
      </c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0</v>
      </c>
      <c r="G26" s="91">
        <v>76</v>
      </c>
      <c r="H26" s="44">
        <f t="shared" si="1"/>
        <v>53.521126760563384</v>
      </c>
      <c r="I26" s="44">
        <v>69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/>
      <c r="Y26" s="39" t="s">
        <v>156</v>
      </c>
      <c r="Z26" s="39"/>
      <c r="AA26" s="39"/>
      <c r="AB26" s="39"/>
      <c r="AC26" s="39"/>
      <c r="AD26" s="39"/>
      <c r="AE26" s="39">
        <v>4833816</v>
      </c>
      <c r="AF26" s="39"/>
      <c r="AG26" s="39"/>
      <c r="AH26" s="39"/>
      <c r="AI26" s="38">
        <f t="shared" si="8"/>
        <v>4806</v>
      </c>
      <c r="AJ26" s="38">
        <f t="shared" si="2"/>
        <v>4.806</v>
      </c>
      <c r="AK26" s="38">
        <f t="shared" si="3"/>
        <v>115.34399999999999</v>
      </c>
      <c r="AL26" s="38"/>
      <c r="AM26" s="38"/>
      <c r="AN26" s="38"/>
      <c r="AO26" s="38">
        <f t="shared" si="4"/>
        <v>115.34399999999999</v>
      </c>
      <c r="AP26" s="93">
        <v>4.7</v>
      </c>
      <c r="AQ26" s="93">
        <f t="shared" si="9"/>
        <v>4.7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0</v>
      </c>
      <c r="BM26" s="34">
        <v>1005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</v>
      </c>
      <c r="CK26" s="33">
        <f t="shared" si="6"/>
        <v>0.84453781512605042</v>
      </c>
      <c r="CL26" s="33"/>
      <c r="CM26" s="33"/>
      <c r="CN26" s="33"/>
      <c r="CO26" s="33"/>
      <c r="CP26" s="33"/>
      <c r="CQ26" s="33"/>
      <c r="CR26" s="39" t="s">
        <v>156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1223714</v>
      </c>
      <c r="DD26" s="32"/>
      <c r="DE26" s="32">
        <f t="shared" si="10"/>
        <v>1052</v>
      </c>
      <c r="DF26" s="32"/>
      <c r="DG26" s="32">
        <f t="shared" si="11"/>
        <v>1052</v>
      </c>
      <c r="DH26" s="32"/>
      <c r="DI26" s="32"/>
      <c r="DJ26" s="32"/>
      <c r="DK26" s="32"/>
      <c r="DL26" s="32"/>
      <c r="DM26" s="32">
        <f t="shared" si="7"/>
        <v>1052</v>
      </c>
      <c r="DN26" s="32">
        <f t="shared" si="12"/>
        <v>218.8930503537245</v>
      </c>
      <c r="DO26" s="142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0</v>
      </c>
      <c r="G27" s="91">
        <v>76</v>
      </c>
      <c r="H27" s="44">
        <f t="shared" si="1"/>
        <v>53.521126760563384</v>
      </c>
      <c r="I27" s="44">
        <v>69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/>
      <c r="Y27" s="39" t="s">
        <v>156</v>
      </c>
      <c r="Z27" s="39"/>
      <c r="AA27" s="39"/>
      <c r="AB27" s="39"/>
      <c r="AC27" s="39"/>
      <c r="AD27" s="39"/>
      <c r="AE27" s="39">
        <v>4838788</v>
      </c>
      <c r="AF27" s="39"/>
      <c r="AG27" s="39"/>
      <c r="AH27" s="39"/>
      <c r="AI27" s="38">
        <f t="shared" si="8"/>
        <v>4972</v>
      </c>
      <c r="AJ27" s="38">
        <f t="shared" si="2"/>
        <v>4.9720000000000004</v>
      </c>
      <c r="AK27" s="38">
        <f t="shared" si="3"/>
        <v>119.328</v>
      </c>
      <c r="AL27" s="38"/>
      <c r="AM27" s="38"/>
      <c r="AN27" s="38"/>
      <c r="AO27" s="38">
        <f t="shared" si="4"/>
        <v>119.328</v>
      </c>
      <c r="AP27" s="93">
        <v>4.4000000000000004</v>
      </c>
      <c r="AQ27" s="93">
        <f t="shared" si="9"/>
        <v>4.4000000000000004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0</v>
      </c>
      <c r="BM27" s="34">
        <v>1006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</v>
      </c>
      <c r="CK27" s="33">
        <f t="shared" si="6"/>
        <v>0.8453781512605042</v>
      </c>
      <c r="CL27" s="33"/>
      <c r="CM27" s="33"/>
      <c r="CN27" s="33"/>
      <c r="CO27" s="33"/>
      <c r="CP27" s="33"/>
      <c r="CQ27" s="33"/>
      <c r="CR27" s="39" t="s">
        <v>156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1224872</v>
      </c>
      <c r="DD27" s="32"/>
      <c r="DE27" s="32">
        <f t="shared" si="10"/>
        <v>1158</v>
      </c>
      <c r="DF27" s="32"/>
      <c r="DG27" s="32">
        <f t="shared" si="11"/>
        <v>1158</v>
      </c>
      <c r="DH27" s="32"/>
      <c r="DI27" s="32"/>
      <c r="DJ27" s="32"/>
      <c r="DK27" s="32"/>
      <c r="DL27" s="32"/>
      <c r="DM27" s="32">
        <f t="shared" si="7"/>
        <v>1158</v>
      </c>
      <c r="DN27" s="32">
        <f t="shared" si="12"/>
        <v>232.90426387771518</v>
      </c>
      <c r="DO27" s="142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-1</v>
      </c>
      <c r="G28" s="91">
        <v>75</v>
      </c>
      <c r="H28" s="44">
        <f t="shared" si="1"/>
        <v>52.816901408450704</v>
      </c>
      <c r="I28" s="44">
        <v>68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/>
      <c r="Y28" s="39" t="s">
        <v>156</v>
      </c>
      <c r="Z28" s="39"/>
      <c r="AA28" s="39"/>
      <c r="AB28" s="39"/>
      <c r="AC28" s="39"/>
      <c r="AD28" s="39"/>
      <c r="AE28" s="39">
        <v>4843590</v>
      </c>
      <c r="AF28" s="39"/>
      <c r="AG28" s="39"/>
      <c r="AH28" s="39"/>
      <c r="AI28" s="38">
        <f t="shared" si="8"/>
        <v>4802</v>
      </c>
      <c r="AJ28" s="38">
        <f t="shared" si="2"/>
        <v>4.8019999999999996</v>
      </c>
      <c r="AK28" s="38">
        <f t="shared" si="3"/>
        <v>115.24799999999999</v>
      </c>
      <c r="AL28" s="38"/>
      <c r="AM28" s="38"/>
      <c r="AN28" s="38"/>
      <c r="AO28" s="38">
        <f t="shared" si="4"/>
        <v>115.24799999999999</v>
      </c>
      <c r="AP28" s="93">
        <v>3.9</v>
      </c>
      <c r="AQ28" s="93">
        <f t="shared" si="9"/>
        <v>3.9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4">
        <v>1005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</v>
      </c>
      <c r="CK28" s="33">
        <f t="shared" si="6"/>
        <v>0.84453781512605042</v>
      </c>
      <c r="CL28" s="33"/>
      <c r="CM28" s="33"/>
      <c r="CN28" s="33"/>
      <c r="CO28" s="33"/>
      <c r="CP28" s="33"/>
      <c r="CQ28" s="33"/>
      <c r="CR28" s="39" t="s">
        <v>156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1226030</v>
      </c>
      <c r="DD28" s="32"/>
      <c r="DE28" s="32">
        <f t="shared" si="10"/>
        <v>1158</v>
      </c>
      <c r="DF28" s="32"/>
      <c r="DG28" s="32">
        <f t="shared" si="11"/>
        <v>1158</v>
      </c>
      <c r="DH28" s="32"/>
      <c r="DI28" s="32"/>
      <c r="DJ28" s="32"/>
      <c r="DK28" s="32"/>
      <c r="DL28" s="32"/>
      <c r="DM28" s="32">
        <f t="shared" si="7"/>
        <v>1158</v>
      </c>
      <c r="DN28" s="32">
        <f t="shared" si="12"/>
        <v>241.14952103290298</v>
      </c>
      <c r="DO28" s="142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-1</v>
      </c>
      <c r="G29" s="91">
        <v>74</v>
      </c>
      <c r="H29" s="44">
        <f t="shared" si="1"/>
        <v>52.112676056338032</v>
      </c>
      <c r="I29" s="44">
        <v>68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/>
      <c r="Y29" s="39" t="s">
        <v>156</v>
      </c>
      <c r="Z29" s="39"/>
      <c r="AA29" s="39"/>
      <c r="AB29" s="39"/>
      <c r="AC29" s="39"/>
      <c r="AD29" s="39"/>
      <c r="AE29" s="39">
        <v>4848265</v>
      </c>
      <c r="AF29" s="39"/>
      <c r="AG29" s="39"/>
      <c r="AH29" s="39"/>
      <c r="AI29" s="38">
        <f t="shared" si="8"/>
        <v>4675</v>
      </c>
      <c r="AJ29" s="38">
        <f t="shared" si="2"/>
        <v>4.6749999999999998</v>
      </c>
      <c r="AK29" s="38">
        <f t="shared" si="3"/>
        <v>112.19999999999999</v>
      </c>
      <c r="AL29" s="38"/>
      <c r="AM29" s="38"/>
      <c r="AN29" s="38"/>
      <c r="AO29" s="38">
        <f t="shared" si="4"/>
        <v>112.19999999999999</v>
      </c>
      <c r="AP29" s="93">
        <v>3.6</v>
      </c>
      <c r="AQ29" s="93">
        <f t="shared" si="9"/>
        <v>3.6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0</v>
      </c>
      <c r="BM29" s="34">
        <v>1006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</v>
      </c>
      <c r="CK29" s="33">
        <f t="shared" si="6"/>
        <v>0.8453781512605042</v>
      </c>
      <c r="CL29" s="33"/>
      <c r="CM29" s="33"/>
      <c r="CN29" s="33"/>
      <c r="CO29" s="33"/>
      <c r="CP29" s="33"/>
      <c r="CQ29" s="33"/>
      <c r="CR29" s="39" t="s">
        <v>156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1227216</v>
      </c>
      <c r="DD29" s="32"/>
      <c r="DE29" s="32">
        <f t="shared" si="10"/>
        <v>1186</v>
      </c>
      <c r="DF29" s="32"/>
      <c r="DG29" s="32">
        <f t="shared" si="11"/>
        <v>1186</v>
      </c>
      <c r="DH29" s="32"/>
      <c r="DI29" s="32"/>
      <c r="DJ29" s="32"/>
      <c r="DK29" s="32"/>
      <c r="DL29" s="32"/>
      <c r="DM29" s="32">
        <f t="shared" si="7"/>
        <v>1186</v>
      </c>
      <c r="DN29" s="32">
        <f t="shared" si="12"/>
        <v>253.68983957219251</v>
      </c>
      <c r="DO29" s="143">
        <v>0.87</v>
      </c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-5</v>
      </c>
      <c r="G30" s="91">
        <v>74</v>
      </c>
      <c r="H30" s="44">
        <f t="shared" si="1"/>
        <v>52.112676056338032</v>
      </c>
      <c r="I30" s="44">
        <v>68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/>
      <c r="Y30" s="39" t="s">
        <v>156</v>
      </c>
      <c r="Z30" s="39"/>
      <c r="AA30" s="39"/>
      <c r="AB30" s="39"/>
      <c r="AC30" s="39"/>
      <c r="AD30" s="39"/>
      <c r="AE30" s="39">
        <v>4852765</v>
      </c>
      <c r="AF30" s="39"/>
      <c r="AG30" s="39"/>
      <c r="AH30" s="39"/>
      <c r="AI30" s="38">
        <f t="shared" si="8"/>
        <v>4500</v>
      </c>
      <c r="AJ30" s="38">
        <f t="shared" si="2"/>
        <v>4.5</v>
      </c>
      <c r="AK30" s="38">
        <f t="shared" si="3"/>
        <v>108</v>
      </c>
      <c r="AL30" s="38"/>
      <c r="AM30" s="38"/>
      <c r="AN30" s="38"/>
      <c r="AO30" s="38">
        <f t="shared" si="4"/>
        <v>108</v>
      </c>
      <c r="AP30" s="93">
        <v>3.2</v>
      </c>
      <c r="AQ30" s="93">
        <f t="shared" si="9"/>
        <v>3.2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4">
        <v>1006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</v>
      </c>
      <c r="CK30" s="33">
        <f t="shared" si="6"/>
        <v>0.8453781512605042</v>
      </c>
      <c r="CL30" s="33"/>
      <c r="CM30" s="33"/>
      <c r="CN30" s="33"/>
      <c r="CO30" s="33"/>
      <c r="CP30" s="33"/>
      <c r="CQ30" s="33"/>
      <c r="CR30" s="39" t="s">
        <v>156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1228370</v>
      </c>
      <c r="DD30" s="32"/>
      <c r="DE30" s="32">
        <f t="shared" si="10"/>
        <v>1154</v>
      </c>
      <c r="DF30" s="32"/>
      <c r="DG30" s="32">
        <f t="shared" si="11"/>
        <v>1154</v>
      </c>
      <c r="DH30" s="32"/>
      <c r="DI30" s="32"/>
      <c r="DJ30" s="32"/>
      <c r="DK30" s="32"/>
      <c r="DL30" s="32"/>
      <c r="DM30" s="32">
        <f t="shared" si="7"/>
        <v>1154</v>
      </c>
      <c r="DN30" s="32">
        <f t="shared" si="12"/>
        <v>256.44444444444446</v>
      </c>
      <c r="DO30" s="142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-5</v>
      </c>
      <c r="G31" s="91">
        <v>73</v>
      </c>
      <c r="H31" s="44">
        <f t="shared" si="1"/>
        <v>51.408450704225352</v>
      </c>
      <c r="I31" s="44">
        <v>67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/>
      <c r="Y31" s="39" t="s">
        <v>156</v>
      </c>
      <c r="Z31" s="39"/>
      <c r="AA31" s="39"/>
      <c r="AB31" s="39"/>
      <c r="AC31" s="39"/>
      <c r="AD31" s="39"/>
      <c r="AE31" s="39">
        <v>4857410</v>
      </c>
      <c r="AF31" s="39"/>
      <c r="AG31" s="39"/>
      <c r="AH31" s="39"/>
      <c r="AI31" s="38">
        <f t="shared" si="8"/>
        <v>4645</v>
      </c>
      <c r="AJ31" s="38">
        <f t="shared" si="2"/>
        <v>4.6449999999999996</v>
      </c>
      <c r="AK31" s="38">
        <f t="shared" si="3"/>
        <v>111.47999999999999</v>
      </c>
      <c r="AL31" s="38"/>
      <c r="AM31" s="38"/>
      <c r="AN31" s="38"/>
      <c r="AO31" s="38">
        <f t="shared" si="4"/>
        <v>111.47999999999999</v>
      </c>
      <c r="AP31" s="93">
        <v>2.9</v>
      </c>
      <c r="AQ31" s="93">
        <f t="shared" si="9"/>
        <v>2.9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>
        <v>1005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</v>
      </c>
      <c r="CK31" s="33">
        <f t="shared" si="6"/>
        <v>0.84453781512605042</v>
      </c>
      <c r="CL31" s="33"/>
      <c r="CM31" s="33"/>
      <c r="CN31" s="33"/>
      <c r="CO31" s="33"/>
      <c r="CP31" s="33"/>
      <c r="CQ31" s="33"/>
      <c r="CR31" s="39" t="s">
        <v>156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1229511</v>
      </c>
      <c r="DD31" s="32"/>
      <c r="DE31" s="32">
        <f t="shared" si="10"/>
        <v>1141</v>
      </c>
      <c r="DF31" s="32"/>
      <c r="DG31" s="32">
        <f t="shared" si="11"/>
        <v>1141</v>
      </c>
      <c r="DH31" s="32"/>
      <c r="DI31" s="32"/>
      <c r="DJ31" s="32"/>
      <c r="DK31" s="32"/>
      <c r="DL31" s="32"/>
      <c r="DM31" s="32">
        <f t="shared" si="7"/>
        <v>1141</v>
      </c>
      <c r="DN31" s="32">
        <f t="shared" si="12"/>
        <v>245.64047362755653</v>
      </c>
      <c r="DO31" s="142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-5</v>
      </c>
      <c r="G32" s="91">
        <v>74</v>
      </c>
      <c r="H32" s="44">
        <f t="shared" si="1"/>
        <v>52.112676056338032</v>
      </c>
      <c r="I32" s="44">
        <v>68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/>
      <c r="Y32" s="39" t="s">
        <v>156</v>
      </c>
      <c r="Z32" s="39"/>
      <c r="AA32" s="39"/>
      <c r="AB32" s="39"/>
      <c r="AC32" s="39"/>
      <c r="AD32" s="39"/>
      <c r="AE32" s="39">
        <v>4862195</v>
      </c>
      <c r="AF32" s="39"/>
      <c r="AG32" s="39"/>
      <c r="AH32" s="39"/>
      <c r="AI32" s="38">
        <f t="shared" si="8"/>
        <v>4785</v>
      </c>
      <c r="AJ32" s="38">
        <f t="shared" si="2"/>
        <v>4.7850000000000001</v>
      </c>
      <c r="AK32" s="38">
        <f t="shared" si="3"/>
        <v>114.84</v>
      </c>
      <c r="AL32" s="38"/>
      <c r="AM32" s="38"/>
      <c r="AN32" s="38"/>
      <c r="AO32" s="38">
        <f t="shared" si="4"/>
        <v>114.84</v>
      </c>
      <c r="AP32" s="93">
        <v>2.5</v>
      </c>
      <c r="AQ32" s="93">
        <f t="shared" si="9"/>
        <v>2.5</v>
      </c>
      <c r="AR32" s="36"/>
      <c r="AS32" s="36"/>
      <c r="AT32" s="36"/>
      <c r="AU32" s="35" t="s">
        <v>164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1005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</v>
      </c>
      <c r="CK32" s="33">
        <f t="shared" si="6"/>
        <v>0.84453781512605042</v>
      </c>
      <c r="CL32" s="33"/>
      <c r="CM32" s="33"/>
      <c r="CN32" s="33"/>
      <c r="CO32" s="33"/>
      <c r="CP32" s="33"/>
      <c r="CQ32" s="33"/>
      <c r="CR32" s="39" t="s">
        <v>156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1230668</v>
      </c>
      <c r="DD32" s="32"/>
      <c r="DE32" s="32">
        <f t="shared" si="10"/>
        <v>1157</v>
      </c>
      <c r="DF32" s="32"/>
      <c r="DG32" s="32">
        <f t="shared" si="11"/>
        <v>1157</v>
      </c>
      <c r="DH32" s="32"/>
      <c r="DI32" s="32"/>
      <c r="DJ32" s="32"/>
      <c r="DK32" s="32"/>
      <c r="DL32" s="32"/>
      <c r="DM32" s="32">
        <f t="shared" si="7"/>
        <v>1157</v>
      </c>
      <c r="DN32" s="32">
        <f t="shared" si="12"/>
        <v>241.79728317659351</v>
      </c>
      <c r="DO32" s="142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-5</v>
      </c>
      <c r="G33" s="91">
        <v>75</v>
      </c>
      <c r="H33" s="44">
        <f t="shared" si="1"/>
        <v>52.816901408450704</v>
      </c>
      <c r="I33" s="44">
        <v>69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/>
      <c r="Y33" s="39" t="s">
        <v>156</v>
      </c>
      <c r="Z33" s="39"/>
      <c r="AA33" s="39"/>
      <c r="AB33" s="39"/>
      <c r="AC33" s="39"/>
      <c r="AD33" s="39"/>
      <c r="AE33" s="39">
        <v>4867618</v>
      </c>
      <c r="AF33" s="39"/>
      <c r="AG33" s="39"/>
      <c r="AH33" s="39"/>
      <c r="AI33" s="38">
        <f t="shared" si="8"/>
        <v>5423</v>
      </c>
      <c r="AJ33" s="38">
        <f t="shared" si="2"/>
        <v>5.423</v>
      </c>
      <c r="AK33" s="38">
        <f t="shared" si="3"/>
        <v>130.15199999999999</v>
      </c>
      <c r="AL33" s="38"/>
      <c r="AM33" s="38"/>
      <c r="AN33" s="38"/>
      <c r="AO33" s="38">
        <f t="shared" si="4"/>
        <v>130.15199999999999</v>
      </c>
      <c r="AP33" s="93">
        <v>2.4</v>
      </c>
      <c r="AQ33" s="93">
        <f t="shared" si="9"/>
        <v>2.4</v>
      </c>
      <c r="AR33" s="36"/>
      <c r="AS33" s="36"/>
      <c r="AT33" s="36"/>
      <c r="AU33" s="35" t="s">
        <v>164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1006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</v>
      </c>
      <c r="CK33" s="33">
        <f t="shared" si="6"/>
        <v>0.8453781512605042</v>
      </c>
      <c r="CL33" s="33"/>
      <c r="CM33" s="33"/>
      <c r="CN33" s="33"/>
      <c r="CO33" s="33"/>
      <c r="CP33" s="33"/>
      <c r="CQ33" s="33"/>
      <c r="CR33" s="39" t="s">
        <v>156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1231882</v>
      </c>
      <c r="DD33" s="32"/>
      <c r="DE33" s="32">
        <f t="shared" si="10"/>
        <v>1214</v>
      </c>
      <c r="DF33" s="32"/>
      <c r="DG33" s="32">
        <f t="shared" si="11"/>
        <v>1214</v>
      </c>
      <c r="DH33" s="32"/>
      <c r="DI33" s="32"/>
      <c r="DJ33" s="32"/>
      <c r="DK33" s="32"/>
      <c r="DL33" s="32"/>
      <c r="DM33" s="32">
        <f t="shared" si="7"/>
        <v>1214</v>
      </c>
      <c r="DN33" s="32">
        <f t="shared" si="12"/>
        <v>223.86133136640237</v>
      </c>
      <c r="DO33" s="143">
        <v>0.93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-3</v>
      </c>
      <c r="G34" s="91">
        <v>72</v>
      </c>
      <c r="H34" s="44">
        <f t="shared" si="1"/>
        <v>50.70422535211268</v>
      </c>
      <c r="I34" s="44">
        <v>70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/>
      <c r="Y34" s="39" t="s">
        <v>156</v>
      </c>
      <c r="Z34" s="39"/>
      <c r="AA34" s="39"/>
      <c r="AB34" s="39"/>
      <c r="AC34" s="39"/>
      <c r="AD34" s="39"/>
      <c r="AE34" s="39">
        <v>4871945</v>
      </c>
      <c r="AF34" s="39"/>
      <c r="AG34" s="39"/>
      <c r="AH34" s="39"/>
      <c r="AI34" s="38">
        <f t="shared" si="8"/>
        <v>4327</v>
      </c>
      <c r="AJ34" s="38">
        <f t="shared" si="2"/>
        <v>4.327</v>
      </c>
      <c r="AK34" s="38">
        <f t="shared" si="3"/>
        <v>103.848</v>
      </c>
      <c r="AL34" s="38"/>
      <c r="AM34" s="38"/>
      <c r="AN34" s="38"/>
      <c r="AO34" s="38">
        <f t="shared" si="4"/>
        <v>103.848</v>
      </c>
      <c r="AP34" s="93">
        <v>2.8</v>
      </c>
      <c r="AQ34" s="93">
        <f t="shared" si="9"/>
        <v>2.8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9" t="s">
        <v>156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1232883</v>
      </c>
      <c r="DD34" s="32"/>
      <c r="DE34" s="32">
        <f t="shared" si="10"/>
        <v>1001</v>
      </c>
      <c r="DF34" s="32"/>
      <c r="DG34" s="32">
        <f t="shared" si="11"/>
        <v>1001</v>
      </c>
      <c r="DH34" s="32"/>
      <c r="DI34" s="32"/>
      <c r="DJ34" s="32"/>
      <c r="DK34" s="32"/>
      <c r="DL34" s="32"/>
      <c r="DM34" s="32">
        <f t="shared" si="7"/>
        <v>1001</v>
      </c>
      <c r="DN34" s="32">
        <f t="shared" si="12"/>
        <v>231.3381095447192</v>
      </c>
      <c r="DO34" s="142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-2</v>
      </c>
      <c r="G35" s="91">
        <v>75</v>
      </c>
      <c r="H35" s="44">
        <f t="shared" si="1"/>
        <v>52.816901408450704</v>
      </c>
      <c r="I35" s="44">
        <v>73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/>
      <c r="Y35" s="39" t="s">
        <v>156</v>
      </c>
      <c r="Z35" s="39"/>
      <c r="AA35" s="39"/>
      <c r="AB35" s="39"/>
      <c r="AC35" s="39"/>
      <c r="AD35" s="39"/>
      <c r="AE35" s="39">
        <v>4876979</v>
      </c>
      <c r="AF35" s="39"/>
      <c r="AG35" s="39"/>
      <c r="AH35" s="39"/>
      <c r="AI35" s="38">
        <f t="shared" si="8"/>
        <v>5034</v>
      </c>
      <c r="AJ35" s="38">
        <f t="shared" si="2"/>
        <v>5.0339999999999998</v>
      </c>
      <c r="AK35" s="38">
        <f t="shared" si="3"/>
        <v>120.816</v>
      </c>
      <c r="AL35" s="38"/>
      <c r="AM35" s="38"/>
      <c r="AN35" s="38"/>
      <c r="AO35" s="38">
        <f t="shared" si="4"/>
        <v>120.816</v>
      </c>
      <c r="AP35" s="93">
        <v>3.6</v>
      </c>
      <c r="AQ35" s="93">
        <f t="shared" si="9"/>
        <v>3.6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9" t="s">
        <v>156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1234010</v>
      </c>
      <c r="DD35" s="32"/>
      <c r="DE35" s="32">
        <f t="shared" si="10"/>
        <v>1127</v>
      </c>
      <c r="DF35" s="32"/>
      <c r="DG35" s="32">
        <f t="shared" si="11"/>
        <v>1127</v>
      </c>
      <c r="DH35" s="32"/>
      <c r="DI35" s="32"/>
      <c r="DJ35" s="32"/>
      <c r="DK35" s="32"/>
      <c r="DL35" s="32"/>
      <c r="DM35" s="32">
        <f t="shared" si="7"/>
        <v>1127</v>
      </c>
      <c r="DN35" s="32">
        <f t="shared" si="12"/>
        <v>223.8776321017084</v>
      </c>
      <c r="DO35" s="142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1.5416666666666667</v>
      </c>
      <c r="G36" s="28">
        <f t="shared" si="13"/>
        <v>74.375</v>
      </c>
      <c r="H36" s="28">
        <f t="shared" si="13"/>
        <v>52.37676056338028</v>
      </c>
      <c r="I36" s="28">
        <f t="shared" si="13"/>
        <v>69.5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114125</v>
      </c>
      <c r="AJ36" s="28">
        <f>SUM(AJ12:AJ35)</f>
        <v>114.12499999999999</v>
      </c>
      <c r="AK36" s="28">
        <f>AVERAGE(AK12:AK35)</f>
        <v>114.12499999999999</v>
      </c>
      <c r="AL36" s="28"/>
      <c r="AM36" s="28"/>
      <c r="AN36" s="28"/>
      <c r="AO36" s="28"/>
      <c r="AP36" s="94">
        <f>AVERAGE(AP12:AP35)</f>
        <v>5.7083333333333348</v>
      </c>
      <c r="AQ36" s="94">
        <f>AVERAGE(AQ12:AQ35)</f>
        <v>5.7083333333333348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27478</v>
      </c>
      <c r="DF36" s="28"/>
      <c r="DG36" s="28">
        <f>SUM(DG12:DG35)</f>
        <v>27478</v>
      </c>
      <c r="DH36" s="28"/>
      <c r="DI36" s="28"/>
      <c r="DJ36" s="28"/>
      <c r="DK36" s="28"/>
      <c r="DL36" s="28"/>
      <c r="DM36" s="28">
        <f t="shared" si="7"/>
        <v>27478</v>
      </c>
      <c r="DN36" s="28">
        <f t="shared" si="12"/>
        <v>240.77108433734944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205</v>
      </c>
      <c r="D39" s="218"/>
      <c r="E39" s="218"/>
      <c r="F39" s="219"/>
    </row>
    <row r="40" spans="2:127" x14ac:dyDescent="0.35">
      <c r="B40" s="22" t="s">
        <v>2</v>
      </c>
      <c r="C40" s="217" t="s">
        <v>228</v>
      </c>
      <c r="D40" s="218"/>
      <c r="E40" s="218"/>
      <c r="F40" s="219"/>
    </row>
    <row r="41" spans="2:127" x14ac:dyDescent="0.35">
      <c r="B41" s="22" t="s">
        <v>1</v>
      </c>
      <c r="C41" s="217" t="s">
        <v>222</v>
      </c>
      <c r="D41" s="218"/>
      <c r="E41" s="218"/>
      <c r="F41" s="219"/>
    </row>
    <row r="43" spans="2:127" x14ac:dyDescent="0.35">
      <c r="B43" s="97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230</v>
      </c>
      <c r="C44" s="9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2:127" x14ac:dyDescent="0.35">
      <c r="B45" s="96" t="s">
        <v>154</v>
      </c>
      <c r="C45" s="11"/>
      <c r="D45" s="140"/>
      <c r="E45" s="140"/>
      <c r="F45" s="140"/>
      <c r="G45" s="140"/>
      <c r="H45" s="140"/>
      <c r="I45" s="140"/>
      <c r="J45" s="1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41" t="s">
        <v>227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196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9" t="s">
        <v>194</v>
      </c>
      <c r="C51" s="11"/>
      <c r="D51" s="15"/>
      <c r="E51" s="15"/>
      <c r="F51" s="15"/>
      <c r="G51" s="15"/>
      <c r="H51" s="15"/>
      <c r="I51" s="15"/>
      <c r="J51" s="14"/>
      <c r="K51" s="14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2"/>
      <c r="X51" s="4"/>
      <c r="Y51" s="4"/>
      <c r="Z51" s="4"/>
    </row>
    <row r="52" spans="2:26" x14ac:dyDescent="0.35">
      <c r="B52" s="118" t="s">
        <v>162</v>
      </c>
      <c r="C52" s="11"/>
      <c r="D52" s="15"/>
      <c r="E52" s="15"/>
      <c r="F52" s="15"/>
      <c r="G52" s="15"/>
      <c r="H52" s="15"/>
      <c r="I52" s="15"/>
      <c r="J52" s="14"/>
      <c r="K52" s="14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2"/>
      <c r="X52" s="4"/>
      <c r="Y52" s="4"/>
      <c r="Z52" s="4"/>
    </row>
    <row r="53" spans="2:26" x14ac:dyDescent="0.35">
      <c r="B53" s="107" t="s">
        <v>233</v>
      </c>
      <c r="C53" s="11"/>
      <c r="D53" s="15"/>
      <c r="E53" s="15"/>
      <c r="F53" s="15"/>
      <c r="G53" s="15"/>
      <c r="H53" s="15"/>
      <c r="I53" s="15"/>
      <c r="J53" s="14"/>
      <c r="K53" s="14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2"/>
      <c r="X53" s="4"/>
      <c r="Y53" s="4"/>
      <c r="Z53" s="4"/>
    </row>
    <row r="54" spans="2:26" x14ac:dyDescent="0.35">
      <c r="B54" s="107" t="s">
        <v>168</v>
      </c>
      <c r="C54" s="11"/>
      <c r="D54" s="15"/>
      <c r="E54" s="15"/>
      <c r="F54" s="15"/>
      <c r="G54" s="15"/>
      <c r="H54" s="15"/>
      <c r="I54" s="15"/>
      <c r="J54" s="14"/>
      <c r="K54" s="14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2"/>
      <c r="X54" s="4"/>
      <c r="Y54" s="4"/>
      <c r="Z54" s="4"/>
    </row>
    <row r="55" spans="2:26" x14ac:dyDescent="0.35">
      <c r="B55" s="146" t="s">
        <v>229</v>
      </c>
      <c r="C55" s="11"/>
      <c r="D55" s="15"/>
      <c r="E55" s="15"/>
      <c r="F55" s="15"/>
      <c r="G55" s="15"/>
      <c r="H55" s="15"/>
      <c r="I55" s="15"/>
      <c r="J55" s="14"/>
      <c r="K55" s="14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2"/>
      <c r="X55" s="4"/>
      <c r="Y55" s="4"/>
      <c r="Z55" s="4"/>
    </row>
    <row r="56" spans="2:26" x14ac:dyDescent="0.35">
      <c r="B56" s="206" t="s">
        <v>169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4"/>
    </row>
    <row r="57" spans="2:26" x14ac:dyDescent="0.35">
      <c r="B57" s="206" t="s">
        <v>170</v>
      </c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4"/>
    </row>
    <row r="58" spans="2:26" x14ac:dyDescent="0.35">
      <c r="B58" s="207" t="s">
        <v>171</v>
      </c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4"/>
    </row>
    <row r="59" spans="2:26" x14ac:dyDescent="0.35">
      <c r="B59" s="208" t="s">
        <v>234</v>
      </c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4"/>
    </row>
    <row r="60" spans="2:26" x14ac:dyDescent="0.35">
      <c r="B60" s="108" t="s">
        <v>175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  <row r="61" spans="2:26" x14ac:dyDescent="0.35">
      <c r="B61" s="109" t="s">
        <v>226</v>
      </c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</row>
  </sheetData>
  <protectedRanges>
    <protectedRange sqref="AD10:AD11" name="Range1_11_1_1_1_2_2_1_2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AE10:AE11" name="Range1_11_1_1_1_2_2_1_2_1_2_1"/>
  </protectedRanges>
  <mergeCells count="51">
    <mergeCell ref="B56:Y56"/>
    <mergeCell ref="B57:Y57"/>
    <mergeCell ref="B58:Y58"/>
    <mergeCell ref="B59:Y59"/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U12:U35" xr:uid="{00000000-0002-0000-0B00-000000000000}">
      <formula1>$DT$9:$DT$20</formula1>
    </dataValidation>
    <dataValidation type="list" allowBlank="1" showInputMessage="1" showErrorMessage="1" sqref="DT31:DU31" xr:uid="{00000000-0002-0000-0B00-000001000000}">
      <formula1>$BA$25:$BA$29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B2:DW62"/>
  <sheetViews>
    <sheetView topLeftCell="A40" zoomScaleNormal="100" workbookViewId="0">
      <selection activeCell="B50" sqref="B50:B51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43356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'12'!AE35</f>
        <v>4876979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'12'!DC35</f>
        <v>1234010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2</v>
      </c>
      <c r="G12" s="91">
        <v>71</v>
      </c>
      <c r="H12" s="44">
        <f t="shared" ref="H12:H35" si="1">G12/1.42</f>
        <v>50</v>
      </c>
      <c r="I12" s="44">
        <v>69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/>
      <c r="Y12" s="39" t="s">
        <v>156</v>
      </c>
      <c r="Z12" s="39"/>
      <c r="AA12" s="39"/>
      <c r="AB12" s="39"/>
      <c r="AC12" s="39"/>
      <c r="AD12" s="39"/>
      <c r="AE12" s="39">
        <v>4881208</v>
      </c>
      <c r="AF12" s="39"/>
      <c r="AG12" s="39"/>
      <c r="AH12" s="39"/>
      <c r="AI12" s="38">
        <f>IF(ISBLANK(AE12),"-",AE12-AE10)</f>
        <v>4229</v>
      </c>
      <c r="AJ12" s="38">
        <f t="shared" ref="AJ12:AJ35" si="2">AI12/1000</f>
        <v>4.2290000000000001</v>
      </c>
      <c r="AK12" s="38">
        <f t="shared" ref="AK12:AK35" si="3">AJ12*24</f>
        <v>101.49600000000001</v>
      </c>
      <c r="AL12" s="38"/>
      <c r="AM12" s="38"/>
      <c r="AN12" s="38"/>
      <c r="AO12" s="38">
        <f t="shared" ref="AO12:AO35" si="4">AK12</f>
        <v>101.49600000000001</v>
      </c>
      <c r="AP12" s="37">
        <v>5</v>
      </c>
      <c r="AQ12" s="93">
        <f>AP12</f>
        <v>5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9" t="s">
        <v>156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1235080</v>
      </c>
      <c r="DD12" s="32"/>
      <c r="DE12" s="32">
        <f>IF(ISBLANK(DC12),"-",DC12-DC10)</f>
        <v>1070</v>
      </c>
      <c r="DF12" s="32"/>
      <c r="DG12" s="32">
        <f>DC12-DC10</f>
        <v>1070</v>
      </c>
      <c r="DH12" s="32"/>
      <c r="DI12" s="32"/>
      <c r="DJ12" s="32"/>
      <c r="DK12" s="32"/>
      <c r="DL12" s="32"/>
      <c r="DM12" s="32">
        <f t="shared" ref="DM12:DM36" si="7">DE12</f>
        <v>1070</v>
      </c>
      <c r="DN12" s="32">
        <f>DM12/AJ12</f>
        <v>253.01489713880349</v>
      </c>
      <c r="DO12" s="31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3</v>
      </c>
      <c r="G13" s="91">
        <v>72</v>
      </c>
      <c r="H13" s="44">
        <f t="shared" si="1"/>
        <v>50.70422535211268</v>
      </c>
      <c r="I13" s="44">
        <v>70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/>
      <c r="Y13" s="39" t="s">
        <v>156</v>
      </c>
      <c r="Z13" s="39"/>
      <c r="AA13" s="39"/>
      <c r="AB13" s="39"/>
      <c r="AC13" s="39"/>
      <c r="AD13" s="39"/>
      <c r="AE13" s="39">
        <v>4885513</v>
      </c>
      <c r="AF13" s="39"/>
      <c r="AG13" s="39"/>
      <c r="AH13" s="39"/>
      <c r="AI13" s="38">
        <f t="shared" ref="AI13:AI35" si="8">IF(ISBLANK(AE13),"-",AE13-AE12)</f>
        <v>4305</v>
      </c>
      <c r="AJ13" s="38">
        <f t="shared" si="2"/>
        <v>4.3049999999999997</v>
      </c>
      <c r="AK13" s="38">
        <f t="shared" si="3"/>
        <v>103.32</v>
      </c>
      <c r="AL13" s="38"/>
      <c r="AM13" s="38"/>
      <c r="AN13" s="38"/>
      <c r="AO13" s="38">
        <f t="shared" si="4"/>
        <v>103.32</v>
      </c>
      <c r="AP13" s="37">
        <v>6.4</v>
      </c>
      <c r="AQ13" s="93">
        <f t="shared" ref="AQ13:AQ35" si="9">AP13</f>
        <v>6.4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9" t="s">
        <v>156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1236190</v>
      </c>
      <c r="DD13" s="32"/>
      <c r="DE13" s="32">
        <f t="shared" ref="DE13:DE35" si="10">IF(ISBLANK(DC13),"-",DC13-DC12)</f>
        <v>1110</v>
      </c>
      <c r="DF13" s="32"/>
      <c r="DG13" s="32">
        <f t="shared" ref="DG13:DG35" si="11">DC13-DC12</f>
        <v>1110</v>
      </c>
      <c r="DH13" s="32"/>
      <c r="DI13" s="32"/>
      <c r="DJ13" s="32"/>
      <c r="DK13" s="32"/>
      <c r="DL13" s="32"/>
      <c r="DM13" s="32">
        <f t="shared" si="7"/>
        <v>1110</v>
      </c>
      <c r="DN13" s="32">
        <f t="shared" ref="DN13:DN36" si="12">DM13/AJ13</f>
        <v>257.83972125435542</v>
      </c>
      <c r="DO13" s="143">
        <v>1.08</v>
      </c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4</v>
      </c>
      <c r="G14" s="91">
        <v>73</v>
      </c>
      <c r="H14" s="44">
        <f t="shared" si="1"/>
        <v>51.408450704225352</v>
      </c>
      <c r="I14" s="44">
        <v>71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/>
      <c r="Y14" s="39" t="s">
        <v>156</v>
      </c>
      <c r="Z14" s="39"/>
      <c r="AA14" s="39"/>
      <c r="AB14" s="39"/>
      <c r="AC14" s="39"/>
      <c r="AD14" s="39"/>
      <c r="AE14" s="39">
        <v>4889868</v>
      </c>
      <c r="AF14" s="39"/>
      <c r="AG14" s="39"/>
      <c r="AH14" s="39"/>
      <c r="AI14" s="38">
        <f t="shared" si="8"/>
        <v>4355</v>
      </c>
      <c r="AJ14" s="38">
        <f t="shared" si="2"/>
        <v>4.3550000000000004</v>
      </c>
      <c r="AK14" s="38">
        <f t="shared" si="3"/>
        <v>104.52000000000001</v>
      </c>
      <c r="AL14" s="38"/>
      <c r="AM14" s="38"/>
      <c r="AN14" s="38"/>
      <c r="AO14" s="38">
        <f t="shared" si="4"/>
        <v>104.52000000000001</v>
      </c>
      <c r="AP14" s="37">
        <v>7.8</v>
      </c>
      <c r="AQ14" s="93">
        <f t="shared" si="9"/>
        <v>7.8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9" t="s">
        <v>156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1237272</v>
      </c>
      <c r="DD14" s="32"/>
      <c r="DE14" s="32">
        <f t="shared" si="10"/>
        <v>1082</v>
      </c>
      <c r="DF14" s="32"/>
      <c r="DG14" s="32">
        <f t="shared" si="11"/>
        <v>1082</v>
      </c>
      <c r="DH14" s="32"/>
      <c r="DI14" s="32"/>
      <c r="DJ14" s="32"/>
      <c r="DK14" s="32"/>
      <c r="DL14" s="32"/>
      <c r="DM14" s="32">
        <f t="shared" si="7"/>
        <v>1082</v>
      </c>
      <c r="DN14" s="32">
        <f t="shared" si="12"/>
        <v>248.45005740528126</v>
      </c>
      <c r="DO14" s="31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5</v>
      </c>
      <c r="G15" s="91">
        <v>73</v>
      </c>
      <c r="H15" s="44">
        <f t="shared" si="1"/>
        <v>51.408450704225352</v>
      </c>
      <c r="I15" s="44">
        <v>71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/>
      <c r="Y15" s="39" t="s">
        <v>156</v>
      </c>
      <c r="Z15" s="39"/>
      <c r="AA15" s="39"/>
      <c r="AB15" s="39"/>
      <c r="AC15" s="39"/>
      <c r="AD15" s="39"/>
      <c r="AE15" s="39">
        <v>4894422</v>
      </c>
      <c r="AF15" s="39"/>
      <c r="AG15" s="39"/>
      <c r="AH15" s="39"/>
      <c r="AI15" s="38">
        <f t="shared" si="8"/>
        <v>4554</v>
      </c>
      <c r="AJ15" s="38">
        <f t="shared" si="2"/>
        <v>4.5540000000000003</v>
      </c>
      <c r="AK15" s="38">
        <f t="shared" si="3"/>
        <v>109.29600000000001</v>
      </c>
      <c r="AL15" s="38"/>
      <c r="AM15" s="38"/>
      <c r="AN15" s="38"/>
      <c r="AO15" s="38">
        <f t="shared" si="4"/>
        <v>109.29600000000001</v>
      </c>
      <c r="AP15" s="37">
        <v>9.1999999999999993</v>
      </c>
      <c r="AQ15" s="93">
        <f t="shared" si="9"/>
        <v>9.1999999999999993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9" t="s">
        <v>156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1238382</v>
      </c>
      <c r="DD15" s="32"/>
      <c r="DE15" s="32">
        <f t="shared" si="10"/>
        <v>1110</v>
      </c>
      <c r="DF15" s="32"/>
      <c r="DG15" s="32">
        <f t="shared" si="11"/>
        <v>1110</v>
      </c>
      <c r="DH15" s="32"/>
      <c r="DI15" s="32"/>
      <c r="DJ15" s="32"/>
      <c r="DK15" s="32"/>
      <c r="DL15" s="32"/>
      <c r="DM15" s="32">
        <f t="shared" si="7"/>
        <v>1110</v>
      </c>
      <c r="DN15" s="32">
        <f t="shared" si="12"/>
        <v>243.74176548089591</v>
      </c>
      <c r="DO15" s="31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8</v>
      </c>
      <c r="G16" s="91">
        <v>80</v>
      </c>
      <c r="H16" s="44">
        <f t="shared" si="1"/>
        <v>56.338028169014088</v>
      </c>
      <c r="I16" s="44">
        <v>79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/>
      <c r="Y16" s="39" t="s">
        <v>156</v>
      </c>
      <c r="Z16" s="39"/>
      <c r="AA16" s="39"/>
      <c r="AB16" s="39"/>
      <c r="AC16" s="39"/>
      <c r="AD16" s="39"/>
      <c r="AE16" s="39">
        <v>4898909</v>
      </c>
      <c r="AF16" s="39"/>
      <c r="AG16" s="39"/>
      <c r="AH16" s="39"/>
      <c r="AI16" s="38">
        <f t="shared" si="8"/>
        <v>4487</v>
      </c>
      <c r="AJ16" s="38">
        <f t="shared" si="2"/>
        <v>4.4870000000000001</v>
      </c>
      <c r="AK16" s="38">
        <f t="shared" si="3"/>
        <v>107.688</v>
      </c>
      <c r="AL16" s="38"/>
      <c r="AM16" s="38"/>
      <c r="AN16" s="38"/>
      <c r="AO16" s="38">
        <f t="shared" si="4"/>
        <v>107.688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9" t="s">
        <v>156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1239463</v>
      </c>
      <c r="DD16" s="32"/>
      <c r="DE16" s="32">
        <f t="shared" si="10"/>
        <v>1081</v>
      </c>
      <c r="DF16" s="32"/>
      <c r="DG16" s="32">
        <f t="shared" si="11"/>
        <v>1081</v>
      </c>
      <c r="DH16" s="32"/>
      <c r="DI16" s="32"/>
      <c r="DJ16" s="32"/>
      <c r="DK16" s="32"/>
      <c r="DL16" s="32"/>
      <c r="DM16" s="32">
        <f t="shared" si="7"/>
        <v>1081</v>
      </c>
      <c r="DN16" s="32">
        <f t="shared" si="12"/>
        <v>240.91820815689769</v>
      </c>
      <c r="DO16" s="31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8</v>
      </c>
      <c r="G17" s="91">
        <v>75</v>
      </c>
      <c r="H17" s="44">
        <f t="shared" si="1"/>
        <v>52.816901408450704</v>
      </c>
      <c r="I17" s="44">
        <v>76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/>
      <c r="Y17" s="39" t="s">
        <v>156</v>
      </c>
      <c r="Z17" s="39"/>
      <c r="AA17" s="39"/>
      <c r="AB17" s="39"/>
      <c r="AC17" s="39"/>
      <c r="AD17" s="39"/>
      <c r="AE17" s="39">
        <v>4903447</v>
      </c>
      <c r="AF17" s="39"/>
      <c r="AG17" s="39"/>
      <c r="AH17" s="39"/>
      <c r="AI17" s="38">
        <f t="shared" si="8"/>
        <v>4538</v>
      </c>
      <c r="AJ17" s="38">
        <f t="shared" si="2"/>
        <v>4.5380000000000003</v>
      </c>
      <c r="AK17" s="38">
        <f t="shared" si="3"/>
        <v>108.91200000000001</v>
      </c>
      <c r="AL17" s="38"/>
      <c r="AM17" s="38"/>
      <c r="AN17" s="38"/>
      <c r="AO17" s="38">
        <f t="shared" si="4"/>
        <v>108.91200000000001</v>
      </c>
      <c r="AP17" s="37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9" t="s">
        <v>156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1240532</v>
      </c>
      <c r="DD17" s="32"/>
      <c r="DE17" s="32">
        <f t="shared" si="10"/>
        <v>1069</v>
      </c>
      <c r="DF17" s="32"/>
      <c r="DG17" s="32">
        <f t="shared" si="11"/>
        <v>1069</v>
      </c>
      <c r="DH17" s="32"/>
      <c r="DI17" s="32"/>
      <c r="DJ17" s="32"/>
      <c r="DK17" s="32"/>
      <c r="DL17" s="32"/>
      <c r="DM17" s="32">
        <f t="shared" si="7"/>
        <v>1069</v>
      </c>
      <c r="DN17" s="32">
        <f t="shared" si="12"/>
        <v>235.56632877919787</v>
      </c>
      <c r="DO17" s="154">
        <v>1.06</v>
      </c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7</v>
      </c>
      <c r="G18" s="91">
        <v>75</v>
      </c>
      <c r="H18" s="44">
        <f t="shared" si="1"/>
        <v>52.816901408450704</v>
      </c>
      <c r="I18" s="44">
        <v>72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/>
      <c r="Y18" s="39" t="s">
        <v>156</v>
      </c>
      <c r="Z18" s="39"/>
      <c r="AA18" s="39"/>
      <c r="AB18" s="39"/>
      <c r="AC18" s="39"/>
      <c r="AD18" s="39"/>
      <c r="AE18" s="39">
        <v>4908938</v>
      </c>
      <c r="AF18" s="39"/>
      <c r="AG18" s="39"/>
      <c r="AH18" s="39"/>
      <c r="AI18" s="38">
        <f t="shared" si="8"/>
        <v>5491</v>
      </c>
      <c r="AJ18" s="38">
        <f t="shared" si="2"/>
        <v>5.4909999999999997</v>
      </c>
      <c r="AK18" s="38">
        <f t="shared" si="3"/>
        <v>131.78399999999999</v>
      </c>
      <c r="AL18" s="38"/>
      <c r="AM18" s="38"/>
      <c r="AN18" s="38"/>
      <c r="AO18" s="38">
        <f t="shared" si="4"/>
        <v>131.78399999999999</v>
      </c>
      <c r="AP18" s="37">
        <v>9</v>
      </c>
      <c r="AQ18" s="93">
        <f t="shared" si="9"/>
        <v>9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1017</v>
      </c>
      <c r="BM18" s="34">
        <v>0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0.85462184873949576</v>
      </c>
      <c r="CK18" s="33">
        <f t="shared" si="6"/>
        <v>0</v>
      </c>
      <c r="CL18" s="33"/>
      <c r="CM18" s="33"/>
      <c r="CN18" s="33"/>
      <c r="CO18" s="33"/>
      <c r="CP18" s="33"/>
      <c r="CQ18" s="33"/>
      <c r="CR18" s="39" t="s">
        <v>156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1241730</v>
      </c>
      <c r="DD18" s="32"/>
      <c r="DE18" s="32">
        <f t="shared" si="10"/>
        <v>1198</v>
      </c>
      <c r="DF18" s="32"/>
      <c r="DG18" s="32">
        <f t="shared" si="11"/>
        <v>1198</v>
      </c>
      <c r="DH18" s="32"/>
      <c r="DI18" s="32"/>
      <c r="DJ18" s="32"/>
      <c r="DK18" s="32"/>
      <c r="DL18" s="32"/>
      <c r="DM18" s="32">
        <f t="shared" si="7"/>
        <v>1198</v>
      </c>
      <c r="DN18" s="32">
        <f t="shared" si="12"/>
        <v>218.17519577490441</v>
      </c>
      <c r="DO18" s="31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7</v>
      </c>
      <c r="G19" s="91">
        <v>75</v>
      </c>
      <c r="H19" s="44">
        <f t="shared" si="1"/>
        <v>52.816901408450704</v>
      </c>
      <c r="I19" s="44">
        <v>70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/>
      <c r="Y19" s="39" t="s">
        <v>156</v>
      </c>
      <c r="Z19" s="39"/>
      <c r="AA19" s="39"/>
      <c r="AB19" s="39"/>
      <c r="AC19" s="39"/>
      <c r="AD19" s="39"/>
      <c r="AE19" s="39">
        <v>4914322</v>
      </c>
      <c r="AF19" s="39"/>
      <c r="AG19" s="39"/>
      <c r="AH19" s="39"/>
      <c r="AI19" s="38">
        <f t="shared" si="8"/>
        <v>5384</v>
      </c>
      <c r="AJ19" s="38">
        <f t="shared" si="2"/>
        <v>5.3840000000000003</v>
      </c>
      <c r="AK19" s="38">
        <f t="shared" si="3"/>
        <v>129.21600000000001</v>
      </c>
      <c r="AL19" s="38"/>
      <c r="AM19" s="38"/>
      <c r="AN19" s="38"/>
      <c r="AO19" s="38">
        <f t="shared" si="4"/>
        <v>129.21600000000001</v>
      </c>
      <c r="AP19" s="37">
        <v>8.3000000000000007</v>
      </c>
      <c r="AQ19" s="93">
        <f t="shared" si="9"/>
        <v>8.3000000000000007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1018</v>
      </c>
      <c r="BM19" s="34">
        <v>0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0.85546218487394954</v>
      </c>
      <c r="CK19" s="33">
        <f t="shared" si="6"/>
        <v>0</v>
      </c>
      <c r="CL19" s="33"/>
      <c r="CM19" s="33"/>
      <c r="CN19" s="33"/>
      <c r="CO19" s="33"/>
      <c r="CP19" s="33"/>
      <c r="CQ19" s="33"/>
      <c r="CR19" s="39" t="s">
        <v>156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1242920</v>
      </c>
      <c r="DD19" s="32"/>
      <c r="DE19" s="32">
        <f t="shared" si="10"/>
        <v>1190</v>
      </c>
      <c r="DF19" s="32"/>
      <c r="DG19" s="32">
        <f t="shared" si="11"/>
        <v>1190</v>
      </c>
      <c r="DH19" s="32"/>
      <c r="DI19" s="32"/>
      <c r="DJ19" s="32"/>
      <c r="DK19" s="32"/>
      <c r="DL19" s="32"/>
      <c r="DM19" s="32">
        <f t="shared" si="7"/>
        <v>1190</v>
      </c>
      <c r="DN19" s="32">
        <f t="shared" si="12"/>
        <v>221.02526002971766</v>
      </c>
      <c r="DO19" s="31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6</v>
      </c>
      <c r="G20" s="91">
        <v>74</v>
      </c>
      <c r="H20" s="44">
        <f t="shared" si="1"/>
        <v>52.112676056338032</v>
      </c>
      <c r="I20" s="44">
        <v>70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/>
      <c r="Y20" s="39" t="s">
        <v>156</v>
      </c>
      <c r="Z20" s="39"/>
      <c r="AA20" s="39"/>
      <c r="AB20" s="39"/>
      <c r="AC20" s="39"/>
      <c r="AD20" s="39"/>
      <c r="AE20" s="39">
        <v>4918546</v>
      </c>
      <c r="AF20" s="39"/>
      <c r="AG20" s="39"/>
      <c r="AH20" s="39"/>
      <c r="AI20" s="38">
        <f t="shared" si="8"/>
        <v>4224</v>
      </c>
      <c r="AJ20" s="38">
        <f t="shared" si="2"/>
        <v>4.2240000000000002</v>
      </c>
      <c r="AK20" s="38">
        <f t="shared" si="3"/>
        <v>101.376</v>
      </c>
      <c r="AL20" s="38"/>
      <c r="AM20" s="38"/>
      <c r="AN20" s="38"/>
      <c r="AO20" s="38">
        <f t="shared" si="4"/>
        <v>101.376</v>
      </c>
      <c r="AP20" s="37">
        <v>7.8</v>
      </c>
      <c r="AQ20" s="93">
        <f t="shared" si="9"/>
        <v>7.8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1016</v>
      </c>
      <c r="BM20" s="34">
        <v>0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0.85378151260504198</v>
      </c>
      <c r="CK20" s="33">
        <f t="shared" si="6"/>
        <v>0</v>
      </c>
      <c r="CL20" s="33"/>
      <c r="CM20" s="33"/>
      <c r="CN20" s="33"/>
      <c r="CO20" s="33"/>
      <c r="CP20" s="33"/>
      <c r="CQ20" s="33"/>
      <c r="CR20" s="39" t="s">
        <v>156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1244040</v>
      </c>
      <c r="DD20" s="32"/>
      <c r="DE20" s="32">
        <f t="shared" si="10"/>
        <v>1120</v>
      </c>
      <c r="DF20" s="32"/>
      <c r="DG20" s="32">
        <f t="shared" si="11"/>
        <v>1120</v>
      </c>
      <c r="DH20" s="32"/>
      <c r="DI20" s="32"/>
      <c r="DJ20" s="32"/>
      <c r="DK20" s="32"/>
      <c r="DL20" s="32"/>
      <c r="DM20" s="32">
        <f t="shared" si="7"/>
        <v>1120</v>
      </c>
      <c r="DN20" s="32">
        <f t="shared" si="12"/>
        <v>265.15151515151513</v>
      </c>
      <c r="DO20" s="31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6</v>
      </c>
      <c r="G21" s="91">
        <v>74</v>
      </c>
      <c r="H21" s="44">
        <f t="shared" si="1"/>
        <v>52.112676056338032</v>
      </c>
      <c r="I21" s="44">
        <v>70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/>
      <c r="Y21" s="39" t="s">
        <v>156</v>
      </c>
      <c r="Z21" s="39"/>
      <c r="AA21" s="39"/>
      <c r="AB21" s="39"/>
      <c r="AC21" s="39"/>
      <c r="AD21" s="39"/>
      <c r="AE21" s="39">
        <v>4923137</v>
      </c>
      <c r="AF21" s="39"/>
      <c r="AG21" s="39"/>
      <c r="AH21" s="39"/>
      <c r="AI21" s="38">
        <f t="shared" si="8"/>
        <v>4591</v>
      </c>
      <c r="AJ21" s="38">
        <f t="shared" si="2"/>
        <v>4.5910000000000002</v>
      </c>
      <c r="AK21" s="38">
        <f t="shared" si="3"/>
        <v>110.184</v>
      </c>
      <c r="AL21" s="38"/>
      <c r="AM21" s="38"/>
      <c r="AN21" s="38"/>
      <c r="AO21" s="38">
        <f t="shared" si="4"/>
        <v>110.184</v>
      </c>
      <c r="AP21" s="37">
        <v>7.1</v>
      </c>
      <c r="AQ21" s="93">
        <f t="shared" si="9"/>
        <v>7.1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1018</v>
      </c>
      <c r="BM21" s="34">
        <v>0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0.85546218487394954</v>
      </c>
      <c r="CK21" s="33">
        <f t="shared" si="6"/>
        <v>0</v>
      </c>
      <c r="CL21" s="33"/>
      <c r="CM21" s="33"/>
      <c r="CN21" s="33"/>
      <c r="CO21" s="33"/>
      <c r="CP21" s="33"/>
      <c r="CQ21" s="33"/>
      <c r="CR21" s="39" t="s">
        <v>156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1245264</v>
      </c>
      <c r="DD21" s="32"/>
      <c r="DE21" s="32">
        <f t="shared" si="10"/>
        <v>1224</v>
      </c>
      <c r="DF21" s="32"/>
      <c r="DG21" s="32">
        <f t="shared" si="11"/>
        <v>1224</v>
      </c>
      <c r="DH21" s="32"/>
      <c r="DI21" s="32"/>
      <c r="DJ21" s="32"/>
      <c r="DK21" s="32"/>
      <c r="DL21" s="32"/>
      <c r="DM21" s="32">
        <f t="shared" si="7"/>
        <v>1224</v>
      </c>
      <c r="DN21" s="32">
        <f t="shared" si="12"/>
        <v>266.60858200827704</v>
      </c>
      <c r="DO21" s="155">
        <v>1.1000000000000001</v>
      </c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5</v>
      </c>
      <c r="G22" s="91">
        <v>75</v>
      </c>
      <c r="H22" s="44">
        <f t="shared" si="1"/>
        <v>52.816901408450704</v>
      </c>
      <c r="I22" s="44">
        <v>70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/>
      <c r="Y22" s="39" t="s">
        <v>156</v>
      </c>
      <c r="Z22" s="39"/>
      <c r="AA22" s="39"/>
      <c r="AB22" s="39"/>
      <c r="AC22" s="39"/>
      <c r="AD22" s="39"/>
      <c r="AE22" s="39">
        <v>4927666</v>
      </c>
      <c r="AF22" s="39"/>
      <c r="AG22" s="39"/>
      <c r="AH22" s="39"/>
      <c r="AI22" s="38">
        <f t="shared" si="8"/>
        <v>4529</v>
      </c>
      <c r="AJ22" s="38">
        <f t="shared" si="2"/>
        <v>4.5289999999999999</v>
      </c>
      <c r="AK22" s="38">
        <f t="shared" si="3"/>
        <v>108.696</v>
      </c>
      <c r="AL22" s="38"/>
      <c r="AM22" s="38"/>
      <c r="AN22" s="38"/>
      <c r="AO22" s="38">
        <f t="shared" si="4"/>
        <v>108.696</v>
      </c>
      <c r="AP22" s="37">
        <v>6.6</v>
      </c>
      <c r="AQ22" s="93">
        <f t="shared" si="9"/>
        <v>6.6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1017</v>
      </c>
      <c r="BM22" s="34">
        <v>0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0.85462184873949576</v>
      </c>
      <c r="CK22" s="33">
        <f t="shared" si="6"/>
        <v>0</v>
      </c>
      <c r="CL22" s="33"/>
      <c r="CM22" s="33"/>
      <c r="CN22" s="33"/>
      <c r="CO22" s="33"/>
      <c r="CP22" s="33"/>
      <c r="CQ22" s="33"/>
      <c r="CR22" s="39" t="s">
        <v>156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1246464</v>
      </c>
      <c r="DD22" s="32"/>
      <c r="DE22" s="32">
        <f t="shared" si="10"/>
        <v>1200</v>
      </c>
      <c r="DF22" s="32"/>
      <c r="DG22" s="32">
        <f t="shared" si="11"/>
        <v>1200</v>
      </c>
      <c r="DH22" s="32"/>
      <c r="DI22" s="32"/>
      <c r="DJ22" s="32"/>
      <c r="DK22" s="32"/>
      <c r="DL22" s="32"/>
      <c r="DM22" s="32">
        <f t="shared" si="7"/>
        <v>1200</v>
      </c>
      <c r="DN22" s="32">
        <f t="shared" si="12"/>
        <v>264.95915213071316</v>
      </c>
      <c r="DO22" s="31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5</v>
      </c>
      <c r="G23" s="91">
        <v>74</v>
      </c>
      <c r="H23" s="44">
        <f t="shared" si="1"/>
        <v>52.112676056338032</v>
      </c>
      <c r="I23" s="44">
        <v>68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/>
      <c r="Y23" s="39" t="s">
        <v>156</v>
      </c>
      <c r="Z23" s="39"/>
      <c r="AA23" s="39"/>
      <c r="AB23" s="39"/>
      <c r="AC23" s="39"/>
      <c r="AD23" s="39"/>
      <c r="AE23" s="39">
        <v>4932038</v>
      </c>
      <c r="AF23" s="39"/>
      <c r="AG23" s="39"/>
      <c r="AH23" s="39"/>
      <c r="AI23" s="38">
        <f t="shared" si="8"/>
        <v>4372</v>
      </c>
      <c r="AJ23" s="38">
        <f t="shared" si="2"/>
        <v>4.3719999999999999</v>
      </c>
      <c r="AK23" s="38">
        <f t="shared" si="3"/>
        <v>104.928</v>
      </c>
      <c r="AL23" s="38"/>
      <c r="AM23" s="38"/>
      <c r="AN23" s="38"/>
      <c r="AO23" s="38">
        <f t="shared" si="4"/>
        <v>104.928</v>
      </c>
      <c r="AP23" s="37">
        <v>6</v>
      </c>
      <c r="AQ23" s="93">
        <f t="shared" si="9"/>
        <v>6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1016</v>
      </c>
      <c r="BM23" s="34">
        <v>0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0.85378151260504198</v>
      </c>
      <c r="CK23" s="33">
        <f t="shared" si="6"/>
        <v>0</v>
      </c>
      <c r="CL23" s="33"/>
      <c r="CM23" s="33"/>
      <c r="CN23" s="33"/>
      <c r="CO23" s="33"/>
      <c r="CP23" s="33"/>
      <c r="CQ23" s="33"/>
      <c r="CR23" s="39" t="s">
        <v>156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1247652</v>
      </c>
      <c r="DD23" s="32"/>
      <c r="DE23" s="32">
        <f t="shared" si="10"/>
        <v>1188</v>
      </c>
      <c r="DF23" s="32"/>
      <c r="DG23" s="32">
        <f t="shared" si="11"/>
        <v>1188</v>
      </c>
      <c r="DH23" s="32"/>
      <c r="DI23" s="32"/>
      <c r="DJ23" s="32"/>
      <c r="DK23" s="32"/>
      <c r="DL23" s="32"/>
      <c r="DM23" s="32">
        <f t="shared" si="7"/>
        <v>1188</v>
      </c>
      <c r="DN23" s="32">
        <f t="shared" si="12"/>
        <v>271.72918572735591</v>
      </c>
      <c r="DO23" s="31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4</v>
      </c>
      <c r="G24" s="91">
        <v>74</v>
      </c>
      <c r="H24" s="44">
        <f t="shared" si="1"/>
        <v>52.112676056338032</v>
      </c>
      <c r="I24" s="44">
        <v>68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/>
      <c r="Y24" s="39" t="s">
        <v>156</v>
      </c>
      <c r="Z24" s="39"/>
      <c r="AA24" s="39"/>
      <c r="AB24" s="39"/>
      <c r="AC24" s="39"/>
      <c r="AD24" s="39"/>
      <c r="AE24" s="39">
        <v>4936153</v>
      </c>
      <c r="AF24" s="39"/>
      <c r="AG24" s="39"/>
      <c r="AH24" s="39"/>
      <c r="AI24" s="38">
        <f t="shared" si="8"/>
        <v>4115</v>
      </c>
      <c r="AJ24" s="38">
        <f t="shared" si="2"/>
        <v>4.1150000000000002</v>
      </c>
      <c r="AK24" s="38">
        <f t="shared" si="3"/>
        <v>98.76</v>
      </c>
      <c r="AL24" s="38"/>
      <c r="AM24" s="38"/>
      <c r="AN24" s="38"/>
      <c r="AO24" s="38">
        <f t="shared" si="4"/>
        <v>98.76</v>
      </c>
      <c r="AP24" s="37">
        <v>5.5</v>
      </c>
      <c r="AQ24" s="93">
        <f t="shared" si="9"/>
        <v>5.5</v>
      </c>
      <c r="AR24" s="36"/>
      <c r="AS24" s="36"/>
      <c r="AT24" s="36"/>
      <c r="AU24" s="35" t="s">
        <v>164</v>
      </c>
      <c r="AV24" s="34">
        <v>1186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1016</v>
      </c>
      <c r="BM24" s="34">
        <v>0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0.99663865546218489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0.85378151260504198</v>
      </c>
      <c r="CK24" s="33">
        <f t="shared" si="6"/>
        <v>0</v>
      </c>
      <c r="CL24" s="33"/>
      <c r="CM24" s="33"/>
      <c r="CN24" s="33"/>
      <c r="CO24" s="33"/>
      <c r="CP24" s="33"/>
      <c r="CQ24" s="33"/>
      <c r="CR24" s="39" t="s">
        <v>156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1248784</v>
      </c>
      <c r="DD24" s="32"/>
      <c r="DE24" s="32">
        <f t="shared" si="10"/>
        <v>1132</v>
      </c>
      <c r="DF24" s="32"/>
      <c r="DG24" s="32">
        <f t="shared" si="11"/>
        <v>1132</v>
      </c>
      <c r="DH24" s="32"/>
      <c r="DI24" s="32"/>
      <c r="DJ24" s="32"/>
      <c r="DK24" s="32"/>
      <c r="DL24" s="32"/>
      <c r="DM24" s="32">
        <f t="shared" si="7"/>
        <v>1132</v>
      </c>
      <c r="DN24" s="32">
        <f t="shared" si="12"/>
        <v>275.09113001215064</v>
      </c>
      <c r="DO24" s="31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4</v>
      </c>
      <c r="G25" s="91">
        <v>75</v>
      </c>
      <c r="H25" s="44">
        <f t="shared" si="1"/>
        <v>52.816901408450704</v>
      </c>
      <c r="I25" s="44">
        <v>67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/>
      <c r="Y25" s="39" t="s">
        <v>156</v>
      </c>
      <c r="Z25" s="39"/>
      <c r="AA25" s="39"/>
      <c r="AB25" s="39"/>
      <c r="AC25" s="39"/>
      <c r="AD25" s="39"/>
      <c r="AE25" s="39">
        <v>4940567</v>
      </c>
      <c r="AF25" s="39"/>
      <c r="AG25" s="39"/>
      <c r="AH25" s="39"/>
      <c r="AI25" s="38">
        <f t="shared" si="8"/>
        <v>4414</v>
      </c>
      <c r="AJ25" s="38">
        <f t="shared" si="2"/>
        <v>4.4139999999999997</v>
      </c>
      <c r="AK25" s="38">
        <f t="shared" si="3"/>
        <v>105.93599999999999</v>
      </c>
      <c r="AL25" s="38"/>
      <c r="AM25" s="38"/>
      <c r="AN25" s="38"/>
      <c r="AO25" s="38">
        <f t="shared" si="4"/>
        <v>105.93599999999999</v>
      </c>
      <c r="AP25" s="37">
        <v>5</v>
      </c>
      <c r="AQ25" s="93">
        <f t="shared" si="9"/>
        <v>5</v>
      </c>
      <c r="AR25" s="36"/>
      <c r="AS25" s="36"/>
      <c r="AT25" s="36"/>
      <c r="AU25" s="35" t="s">
        <v>164</v>
      </c>
      <c r="AV25" s="34">
        <v>1186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1021</v>
      </c>
      <c r="BM25" s="34">
        <v>0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0.99663865546218489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0.85798319327731087</v>
      </c>
      <c r="CK25" s="33">
        <f t="shared" si="6"/>
        <v>0</v>
      </c>
      <c r="CL25" s="33"/>
      <c r="CM25" s="33"/>
      <c r="CN25" s="33"/>
      <c r="CO25" s="33"/>
      <c r="CP25" s="33"/>
      <c r="CQ25" s="33"/>
      <c r="CR25" s="39" t="s">
        <v>156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1250009</v>
      </c>
      <c r="DD25" s="32"/>
      <c r="DE25" s="32">
        <f t="shared" si="10"/>
        <v>1225</v>
      </c>
      <c r="DF25" s="32"/>
      <c r="DG25" s="32">
        <f t="shared" si="11"/>
        <v>1225</v>
      </c>
      <c r="DH25" s="32"/>
      <c r="DI25" s="32"/>
      <c r="DJ25" s="32"/>
      <c r="DK25" s="32"/>
      <c r="DL25" s="32"/>
      <c r="DM25" s="32">
        <f t="shared" si="7"/>
        <v>1225</v>
      </c>
      <c r="DN25" s="32">
        <f t="shared" si="12"/>
        <v>277.52605346624381</v>
      </c>
      <c r="DO25" s="92">
        <v>1</v>
      </c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4</v>
      </c>
      <c r="G26" s="91">
        <v>76</v>
      </c>
      <c r="H26" s="44">
        <f t="shared" si="1"/>
        <v>53.521126760563384</v>
      </c>
      <c r="I26" s="44">
        <v>67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/>
      <c r="Y26" s="39" t="s">
        <v>156</v>
      </c>
      <c r="Z26" s="39"/>
      <c r="AA26" s="39"/>
      <c r="AB26" s="39"/>
      <c r="AC26" s="39"/>
      <c r="AD26" s="39"/>
      <c r="AE26" s="39">
        <v>4944899</v>
      </c>
      <c r="AF26" s="39"/>
      <c r="AG26" s="39"/>
      <c r="AH26" s="39"/>
      <c r="AI26" s="38">
        <f t="shared" si="8"/>
        <v>4332</v>
      </c>
      <c r="AJ26" s="38">
        <f t="shared" si="2"/>
        <v>4.3319999999999999</v>
      </c>
      <c r="AK26" s="38">
        <f t="shared" si="3"/>
        <v>103.96799999999999</v>
      </c>
      <c r="AL26" s="38"/>
      <c r="AM26" s="38"/>
      <c r="AN26" s="38"/>
      <c r="AO26" s="38">
        <f t="shared" si="4"/>
        <v>103.96799999999999</v>
      </c>
      <c r="AP26" s="37">
        <v>4.5999999999999996</v>
      </c>
      <c r="AQ26" s="93">
        <f t="shared" si="9"/>
        <v>4.5999999999999996</v>
      </c>
      <c r="AR26" s="36"/>
      <c r="AS26" s="36"/>
      <c r="AT26" s="36"/>
      <c r="AU26" s="35" t="s">
        <v>164</v>
      </c>
      <c r="AV26" s="34">
        <v>1186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1021</v>
      </c>
      <c r="BM26" s="34">
        <v>0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0.99663865546218489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0.85798319327731087</v>
      </c>
      <c r="CK26" s="33">
        <f t="shared" si="6"/>
        <v>0</v>
      </c>
      <c r="CL26" s="33"/>
      <c r="CM26" s="33"/>
      <c r="CN26" s="33"/>
      <c r="CO26" s="33"/>
      <c r="CP26" s="33"/>
      <c r="CQ26" s="33"/>
      <c r="CR26" s="39" t="s">
        <v>156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1251193</v>
      </c>
      <c r="DD26" s="32"/>
      <c r="DE26" s="32">
        <f t="shared" si="10"/>
        <v>1184</v>
      </c>
      <c r="DF26" s="32"/>
      <c r="DG26" s="32">
        <f t="shared" si="11"/>
        <v>1184</v>
      </c>
      <c r="DH26" s="32"/>
      <c r="DI26" s="32"/>
      <c r="DJ26" s="32"/>
      <c r="DK26" s="32"/>
      <c r="DL26" s="32"/>
      <c r="DM26" s="32">
        <f t="shared" si="7"/>
        <v>1184</v>
      </c>
      <c r="DN26" s="32">
        <f t="shared" si="12"/>
        <v>273.31486611265007</v>
      </c>
      <c r="DO26" s="31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3</v>
      </c>
      <c r="G27" s="91">
        <v>76</v>
      </c>
      <c r="H27" s="44">
        <f t="shared" si="1"/>
        <v>53.521126760563384</v>
      </c>
      <c r="I27" s="44">
        <v>66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/>
      <c r="Y27" s="39" t="s">
        <v>156</v>
      </c>
      <c r="Z27" s="39"/>
      <c r="AA27" s="39"/>
      <c r="AB27" s="39"/>
      <c r="AC27" s="39"/>
      <c r="AD27" s="39"/>
      <c r="AE27" s="39">
        <v>4949314</v>
      </c>
      <c r="AF27" s="39"/>
      <c r="AG27" s="39"/>
      <c r="AH27" s="39"/>
      <c r="AI27" s="38">
        <f t="shared" si="8"/>
        <v>4415</v>
      </c>
      <c r="AJ27" s="38">
        <f t="shared" si="2"/>
        <v>4.415</v>
      </c>
      <c r="AK27" s="38">
        <f t="shared" si="3"/>
        <v>105.96000000000001</v>
      </c>
      <c r="AL27" s="38"/>
      <c r="AM27" s="38"/>
      <c r="AN27" s="38"/>
      <c r="AO27" s="38">
        <f t="shared" si="4"/>
        <v>105.96000000000001</v>
      </c>
      <c r="AP27" s="37">
        <v>4.0999999999999996</v>
      </c>
      <c r="AQ27" s="93">
        <f t="shared" si="9"/>
        <v>4.0999999999999996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1021</v>
      </c>
      <c r="BM27" s="34">
        <v>0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0.85798319327731087</v>
      </c>
      <c r="CK27" s="33">
        <f t="shared" si="6"/>
        <v>0</v>
      </c>
      <c r="CL27" s="33"/>
      <c r="CM27" s="33"/>
      <c r="CN27" s="33"/>
      <c r="CO27" s="33"/>
      <c r="CP27" s="33"/>
      <c r="CQ27" s="33"/>
      <c r="CR27" s="39" t="s">
        <v>156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1252351</v>
      </c>
      <c r="DD27" s="32"/>
      <c r="DE27" s="32">
        <f t="shared" si="10"/>
        <v>1158</v>
      </c>
      <c r="DF27" s="32"/>
      <c r="DG27" s="32">
        <f t="shared" si="11"/>
        <v>1158</v>
      </c>
      <c r="DH27" s="32"/>
      <c r="DI27" s="32"/>
      <c r="DJ27" s="32"/>
      <c r="DK27" s="32"/>
      <c r="DL27" s="32"/>
      <c r="DM27" s="32">
        <f t="shared" si="7"/>
        <v>1158</v>
      </c>
      <c r="DN27" s="32">
        <f t="shared" si="12"/>
        <v>262.28765571913931</v>
      </c>
      <c r="DO27" s="31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3</v>
      </c>
      <c r="G28" s="91">
        <v>74</v>
      </c>
      <c r="H28" s="44">
        <f t="shared" si="1"/>
        <v>52.112676056338032</v>
      </c>
      <c r="I28" s="44">
        <v>66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/>
      <c r="Y28" s="39" t="s">
        <v>156</v>
      </c>
      <c r="Z28" s="39"/>
      <c r="AA28" s="39"/>
      <c r="AB28" s="39"/>
      <c r="AC28" s="39"/>
      <c r="AD28" s="39"/>
      <c r="AE28" s="39">
        <v>4953537</v>
      </c>
      <c r="AF28" s="39"/>
      <c r="AG28" s="39"/>
      <c r="AH28" s="39"/>
      <c r="AI28" s="38">
        <f t="shared" si="8"/>
        <v>4223</v>
      </c>
      <c r="AJ28" s="38">
        <f t="shared" si="2"/>
        <v>4.2229999999999999</v>
      </c>
      <c r="AK28" s="38">
        <f t="shared" si="3"/>
        <v>101.352</v>
      </c>
      <c r="AL28" s="38"/>
      <c r="AM28" s="38"/>
      <c r="AN28" s="38"/>
      <c r="AO28" s="38">
        <f t="shared" si="4"/>
        <v>101.352</v>
      </c>
      <c r="AP28" s="37">
        <v>3.6</v>
      </c>
      <c r="AQ28" s="93">
        <f t="shared" si="9"/>
        <v>3.6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1017</v>
      </c>
      <c r="BM28" s="34">
        <v>0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0.85462184873949576</v>
      </c>
      <c r="CK28" s="33">
        <f t="shared" si="6"/>
        <v>0</v>
      </c>
      <c r="CL28" s="33"/>
      <c r="CM28" s="33"/>
      <c r="CN28" s="33"/>
      <c r="CO28" s="33"/>
      <c r="CP28" s="33"/>
      <c r="CQ28" s="33"/>
      <c r="CR28" s="39" t="s">
        <v>156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1253493</v>
      </c>
      <c r="DD28" s="32"/>
      <c r="DE28" s="32">
        <f t="shared" si="10"/>
        <v>1142</v>
      </c>
      <c r="DF28" s="32"/>
      <c r="DG28" s="32">
        <f t="shared" si="11"/>
        <v>1142</v>
      </c>
      <c r="DH28" s="32"/>
      <c r="DI28" s="32"/>
      <c r="DJ28" s="32"/>
      <c r="DK28" s="32"/>
      <c r="DL28" s="32"/>
      <c r="DM28" s="32">
        <f t="shared" si="7"/>
        <v>1142</v>
      </c>
      <c r="DN28" s="32">
        <f t="shared" si="12"/>
        <v>270.42386928723658</v>
      </c>
      <c r="DO28" s="31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2</v>
      </c>
      <c r="G29" s="91">
        <v>74</v>
      </c>
      <c r="H29" s="44">
        <f t="shared" si="1"/>
        <v>52.112676056338032</v>
      </c>
      <c r="I29" s="44">
        <v>65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/>
      <c r="Y29" s="39" t="s">
        <v>156</v>
      </c>
      <c r="Z29" s="39"/>
      <c r="AA29" s="39"/>
      <c r="AB29" s="39"/>
      <c r="AC29" s="39"/>
      <c r="AD29" s="39"/>
      <c r="AE29" s="39">
        <v>4957894</v>
      </c>
      <c r="AF29" s="39"/>
      <c r="AG29" s="39"/>
      <c r="AH29" s="39"/>
      <c r="AI29" s="38">
        <f t="shared" si="8"/>
        <v>4357</v>
      </c>
      <c r="AJ29" s="38">
        <f t="shared" si="2"/>
        <v>4.3570000000000002</v>
      </c>
      <c r="AK29" s="38">
        <f t="shared" si="3"/>
        <v>104.56800000000001</v>
      </c>
      <c r="AL29" s="38"/>
      <c r="AM29" s="38"/>
      <c r="AN29" s="38"/>
      <c r="AO29" s="38">
        <f t="shared" si="4"/>
        <v>104.56800000000001</v>
      </c>
      <c r="AP29" s="37">
        <v>3.3</v>
      </c>
      <c r="AQ29" s="93">
        <f t="shared" si="9"/>
        <v>3.3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1016</v>
      </c>
      <c r="BM29" s="34">
        <v>0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0.85378151260504198</v>
      </c>
      <c r="CK29" s="33">
        <f t="shared" si="6"/>
        <v>0</v>
      </c>
      <c r="CL29" s="33"/>
      <c r="CM29" s="33"/>
      <c r="CN29" s="33"/>
      <c r="CO29" s="33"/>
      <c r="CP29" s="33"/>
      <c r="CQ29" s="33"/>
      <c r="CR29" s="39" t="s">
        <v>156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1254630</v>
      </c>
      <c r="DD29" s="32"/>
      <c r="DE29" s="32">
        <f t="shared" si="10"/>
        <v>1137</v>
      </c>
      <c r="DF29" s="32"/>
      <c r="DG29" s="32">
        <f t="shared" si="11"/>
        <v>1137</v>
      </c>
      <c r="DH29" s="32"/>
      <c r="DI29" s="32"/>
      <c r="DJ29" s="32"/>
      <c r="DK29" s="32"/>
      <c r="DL29" s="32"/>
      <c r="DM29" s="32">
        <f t="shared" si="7"/>
        <v>1137</v>
      </c>
      <c r="DN29" s="32">
        <f t="shared" si="12"/>
        <v>260.95937571723664</v>
      </c>
      <c r="DO29" s="92">
        <v>0.99</v>
      </c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2</v>
      </c>
      <c r="G30" s="91">
        <v>74</v>
      </c>
      <c r="H30" s="44">
        <f t="shared" si="1"/>
        <v>52.112676056338032</v>
      </c>
      <c r="I30" s="44">
        <v>65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/>
      <c r="Y30" s="39" t="s">
        <v>156</v>
      </c>
      <c r="Z30" s="39"/>
      <c r="AA30" s="39"/>
      <c r="AB30" s="39"/>
      <c r="AC30" s="39"/>
      <c r="AD30" s="39"/>
      <c r="AE30" s="39">
        <v>4962403</v>
      </c>
      <c r="AF30" s="39"/>
      <c r="AG30" s="39"/>
      <c r="AH30" s="39"/>
      <c r="AI30" s="38">
        <f t="shared" si="8"/>
        <v>4509</v>
      </c>
      <c r="AJ30" s="38">
        <f t="shared" si="2"/>
        <v>4.5090000000000003</v>
      </c>
      <c r="AK30" s="38">
        <f t="shared" si="3"/>
        <v>108.21600000000001</v>
      </c>
      <c r="AL30" s="38"/>
      <c r="AM30" s="38"/>
      <c r="AN30" s="38"/>
      <c r="AO30" s="38">
        <f t="shared" si="4"/>
        <v>108.21600000000001</v>
      </c>
      <c r="AP30" s="37">
        <v>2.8</v>
      </c>
      <c r="AQ30" s="93">
        <f t="shared" si="9"/>
        <v>2.8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1016</v>
      </c>
      <c r="BM30" s="34">
        <v>0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0.85378151260504198</v>
      </c>
      <c r="CK30" s="33">
        <f t="shared" si="6"/>
        <v>0</v>
      </c>
      <c r="CL30" s="33"/>
      <c r="CM30" s="33"/>
      <c r="CN30" s="33"/>
      <c r="CO30" s="33"/>
      <c r="CP30" s="33"/>
      <c r="CQ30" s="33"/>
      <c r="CR30" s="39" t="s">
        <v>156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1255874</v>
      </c>
      <c r="DD30" s="32"/>
      <c r="DE30" s="32">
        <f t="shared" si="10"/>
        <v>1244</v>
      </c>
      <c r="DF30" s="32"/>
      <c r="DG30" s="32">
        <f t="shared" si="11"/>
        <v>1244</v>
      </c>
      <c r="DH30" s="32"/>
      <c r="DI30" s="32"/>
      <c r="DJ30" s="32"/>
      <c r="DK30" s="32"/>
      <c r="DL30" s="32"/>
      <c r="DM30" s="32">
        <f t="shared" si="7"/>
        <v>1244</v>
      </c>
      <c r="DN30" s="32">
        <f t="shared" si="12"/>
        <v>275.89265912619203</v>
      </c>
      <c r="DO30" s="31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1</v>
      </c>
      <c r="G31" s="91">
        <v>73</v>
      </c>
      <c r="H31" s="44">
        <f t="shared" si="1"/>
        <v>51.408450704225352</v>
      </c>
      <c r="I31" s="44">
        <v>64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/>
      <c r="Y31" s="39" t="s">
        <v>156</v>
      </c>
      <c r="Z31" s="39"/>
      <c r="AA31" s="39"/>
      <c r="AB31" s="39"/>
      <c r="AC31" s="39"/>
      <c r="AD31" s="39"/>
      <c r="AE31" s="39">
        <v>4966811</v>
      </c>
      <c r="AF31" s="39"/>
      <c r="AG31" s="39"/>
      <c r="AH31" s="39"/>
      <c r="AI31" s="38">
        <f t="shared" si="8"/>
        <v>4408</v>
      </c>
      <c r="AJ31" s="38">
        <f t="shared" si="2"/>
        <v>4.4080000000000004</v>
      </c>
      <c r="AK31" s="38">
        <f t="shared" si="3"/>
        <v>105.792</v>
      </c>
      <c r="AL31" s="38"/>
      <c r="AM31" s="38"/>
      <c r="AN31" s="38"/>
      <c r="AO31" s="38">
        <f t="shared" si="4"/>
        <v>105.792</v>
      </c>
      <c r="AP31" s="37">
        <v>2.5</v>
      </c>
      <c r="AQ31" s="93">
        <f t="shared" si="9"/>
        <v>2.5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1016</v>
      </c>
      <c r="BM31" s="34">
        <v>0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0.85378151260504198</v>
      </c>
      <c r="CK31" s="33">
        <f t="shared" si="6"/>
        <v>0</v>
      </c>
      <c r="CL31" s="33"/>
      <c r="CM31" s="33"/>
      <c r="CN31" s="33"/>
      <c r="CO31" s="33"/>
      <c r="CP31" s="33"/>
      <c r="CQ31" s="33"/>
      <c r="CR31" s="39" t="s">
        <v>156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1256980</v>
      </c>
      <c r="DD31" s="32"/>
      <c r="DE31" s="32">
        <f t="shared" si="10"/>
        <v>1106</v>
      </c>
      <c r="DF31" s="32"/>
      <c r="DG31" s="32">
        <f t="shared" si="11"/>
        <v>1106</v>
      </c>
      <c r="DH31" s="32"/>
      <c r="DI31" s="32"/>
      <c r="DJ31" s="32"/>
      <c r="DK31" s="32"/>
      <c r="DL31" s="32"/>
      <c r="DM31" s="32">
        <f t="shared" si="7"/>
        <v>1106</v>
      </c>
      <c r="DN31" s="32">
        <f t="shared" si="12"/>
        <v>250.90744101633391</v>
      </c>
      <c r="DO31" s="31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1</v>
      </c>
      <c r="G32" s="91">
        <v>74</v>
      </c>
      <c r="H32" s="44">
        <f t="shared" si="1"/>
        <v>52.112676056338032</v>
      </c>
      <c r="I32" s="44">
        <v>64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/>
      <c r="Y32" s="39" t="s">
        <v>156</v>
      </c>
      <c r="Z32" s="39"/>
      <c r="AA32" s="39"/>
      <c r="AB32" s="39"/>
      <c r="AC32" s="39"/>
      <c r="AD32" s="39"/>
      <c r="AE32" s="39">
        <v>4971234</v>
      </c>
      <c r="AF32" s="39"/>
      <c r="AG32" s="39"/>
      <c r="AH32" s="39"/>
      <c r="AI32" s="38">
        <f t="shared" si="8"/>
        <v>4423</v>
      </c>
      <c r="AJ32" s="38">
        <f t="shared" si="2"/>
        <v>4.423</v>
      </c>
      <c r="AK32" s="38">
        <f t="shared" si="3"/>
        <v>106.152</v>
      </c>
      <c r="AL32" s="38"/>
      <c r="AM32" s="38"/>
      <c r="AN32" s="38"/>
      <c r="AO32" s="38">
        <f t="shared" si="4"/>
        <v>106.152</v>
      </c>
      <c r="AP32" s="37">
        <v>2.2000000000000002</v>
      </c>
      <c r="AQ32" s="93">
        <f t="shared" si="9"/>
        <v>2.2000000000000002</v>
      </c>
      <c r="AR32" s="36"/>
      <c r="AS32" s="36"/>
      <c r="AT32" s="36"/>
      <c r="AU32" s="35" t="s">
        <v>164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1016</v>
      </c>
      <c r="BM32" s="34">
        <v>0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0.85378151260504198</v>
      </c>
      <c r="CK32" s="33">
        <f t="shared" si="6"/>
        <v>0</v>
      </c>
      <c r="CL32" s="33"/>
      <c r="CM32" s="33"/>
      <c r="CN32" s="33"/>
      <c r="CO32" s="33"/>
      <c r="CP32" s="33"/>
      <c r="CQ32" s="33"/>
      <c r="CR32" s="39" t="s">
        <v>156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1258102</v>
      </c>
      <c r="DD32" s="32"/>
      <c r="DE32" s="32">
        <f t="shared" si="10"/>
        <v>1122</v>
      </c>
      <c r="DF32" s="32"/>
      <c r="DG32" s="32">
        <f t="shared" si="11"/>
        <v>1122</v>
      </c>
      <c r="DH32" s="32"/>
      <c r="DI32" s="32"/>
      <c r="DJ32" s="32"/>
      <c r="DK32" s="32"/>
      <c r="DL32" s="32"/>
      <c r="DM32" s="32">
        <f t="shared" si="7"/>
        <v>1122</v>
      </c>
      <c r="DN32" s="32">
        <f t="shared" si="12"/>
        <v>253.67397693872937</v>
      </c>
      <c r="DO32" s="31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-3</v>
      </c>
      <c r="G33" s="91">
        <v>73</v>
      </c>
      <c r="H33" s="44">
        <f t="shared" si="1"/>
        <v>51.408450704225352</v>
      </c>
      <c r="I33" s="44">
        <v>71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/>
      <c r="Y33" s="39" t="s">
        <v>156</v>
      </c>
      <c r="Z33" s="39"/>
      <c r="AA33" s="39"/>
      <c r="AB33" s="39"/>
      <c r="AC33" s="39"/>
      <c r="AD33" s="39"/>
      <c r="AE33" s="39">
        <v>4976050</v>
      </c>
      <c r="AF33" s="39"/>
      <c r="AG33" s="39"/>
      <c r="AH33" s="39"/>
      <c r="AI33" s="38">
        <f t="shared" si="8"/>
        <v>4816</v>
      </c>
      <c r="AJ33" s="38">
        <f t="shared" si="2"/>
        <v>4.8159999999999998</v>
      </c>
      <c r="AK33" s="38">
        <f t="shared" si="3"/>
        <v>115.584</v>
      </c>
      <c r="AL33" s="38"/>
      <c r="AM33" s="38"/>
      <c r="AN33" s="38"/>
      <c r="AO33" s="38">
        <f t="shared" si="4"/>
        <v>115.584</v>
      </c>
      <c r="AP33" s="37">
        <v>2</v>
      </c>
      <c r="AQ33" s="93">
        <f t="shared" si="9"/>
        <v>2</v>
      </c>
      <c r="AR33" s="36"/>
      <c r="AS33" s="36"/>
      <c r="AT33" s="36"/>
      <c r="AU33" s="35" t="s">
        <v>164</v>
      </c>
      <c r="AV33" s="34">
        <v>1188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1006</v>
      </c>
      <c r="BM33" s="34">
        <v>0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0.99831932773109244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0.8453781512605042</v>
      </c>
      <c r="CK33" s="33">
        <f t="shared" si="6"/>
        <v>0</v>
      </c>
      <c r="CL33" s="33"/>
      <c r="CM33" s="33"/>
      <c r="CN33" s="33"/>
      <c r="CO33" s="33"/>
      <c r="CP33" s="33"/>
      <c r="CQ33" s="33"/>
      <c r="CR33" s="39" t="s">
        <v>156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1259252</v>
      </c>
      <c r="DD33" s="32"/>
      <c r="DE33" s="32">
        <f t="shared" si="10"/>
        <v>1150</v>
      </c>
      <c r="DF33" s="32"/>
      <c r="DG33" s="32">
        <f t="shared" si="11"/>
        <v>1150</v>
      </c>
      <c r="DH33" s="32"/>
      <c r="DI33" s="32"/>
      <c r="DJ33" s="32"/>
      <c r="DK33" s="32"/>
      <c r="DL33" s="32"/>
      <c r="DM33" s="32">
        <f t="shared" si="7"/>
        <v>1150</v>
      </c>
      <c r="DN33" s="32">
        <f t="shared" si="12"/>
        <v>238.78737541528241</v>
      </c>
      <c r="DO33" s="92">
        <v>0.95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-2</v>
      </c>
      <c r="G34" s="91">
        <v>72</v>
      </c>
      <c r="H34" s="44">
        <f t="shared" si="1"/>
        <v>50.70422535211268</v>
      </c>
      <c r="I34" s="44">
        <v>70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/>
      <c r="Y34" s="39" t="s">
        <v>156</v>
      </c>
      <c r="Z34" s="39"/>
      <c r="AA34" s="39"/>
      <c r="AB34" s="39"/>
      <c r="AC34" s="39"/>
      <c r="AD34" s="39"/>
      <c r="AE34" s="39">
        <v>4980086</v>
      </c>
      <c r="AF34" s="39"/>
      <c r="AG34" s="39"/>
      <c r="AH34" s="39"/>
      <c r="AI34" s="38">
        <f t="shared" si="8"/>
        <v>4036</v>
      </c>
      <c r="AJ34" s="38">
        <f t="shared" si="2"/>
        <v>4.0359999999999996</v>
      </c>
      <c r="AK34" s="38">
        <f t="shared" si="3"/>
        <v>96.86399999999999</v>
      </c>
      <c r="AL34" s="38"/>
      <c r="AM34" s="38"/>
      <c r="AN34" s="38"/>
      <c r="AO34" s="38">
        <f t="shared" si="4"/>
        <v>96.86399999999999</v>
      </c>
      <c r="AP34" s="37">
        <v>2.5</v>
      </c>
      <c r="AQ34" s="93">
        <f t="shared" si="9"/>
        <v>2.5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9" t="s">
        <v>156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1260328</v>
      </c>
      <c r="DD34" s="32"/>
      <c r="DE34" s="32">
        <f t="shared" si="10"/>
        <v>1076</v>
      </c>
      <c r="DF34" s="32"/>
      <c r="DG34" s="32">
        <f t="shared" si="11"/>
        <v>1076</v>
      </c>
      <c r="DH34" s="32"/>
      <c r="DI34" s="32"/>
      <c r="DJ34" s="32"/>
      <c r="DK34" s="32"/>
      <c r="DL34" s="32"/>
      <c r="DM34" s="32">
        <f t="shared" si="7"/>
        <v>1076</v>
      </c>
      <c r="DN34" s="32">
        <f t="shared" si="12"/>
        <v>266.60059464816652</v>
      </c>
      <c r="DO34" s="31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0</v>
      </c>
      <c r="G35" s="91">
        <v>72</v>
      </c>
      <c r="H35" s="44">
        <f t="shared" si="1"/>
        <v>50.70422535211268</v>
      </c>
      <c r="I35" s="44">
        <v>70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/>
      <c r="Y35" s="39" t="s">
        <v>156</v>
      </c>
      <c r="Z35" s="39"/>
      <c r="AA35" s="39"/>
      <c r="AB35" s="39"/>
      <c r="AC35" s="39"/>
      <c r="AD35" s="39"/>
      <c r="AE35" s="39">
        <v>4984530</v>
      </c>
      <c r="AF35" s="39"/>
      <c r="AG35" s="39"/>
      <c r="AH35" s="39"/>
      <c r="AI35" s="38">
        <f t="shared" si="8"/>
        <v>4444</v>
      </c>
      <c r="AJ35" s="38">
        <f t="shared" si="2"/>
        <v>4.444</v>
      </c>
      <c r="AK35" s="38">
        <f t="shared" si="3"/>
        <v>106.65600000000001</v>
      </c>
      <c r="AL35" s="38"/>
      <c r="AM35" s="38"/>
      <c r="AN35" s="38"/>
      <c r="AO35" s="38">
        <f t="shared" si="4"/>
        <v>106.65600000000001</v>
      </c>
      <c r="AP35" s="37">
        <v>3.3</v>
      </c>
      <c r="AQ35" s="93">
        <f t="shared" si="9"/>
        <v>3.3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9" t="s">
        <v>156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1261394</v>
      </c>
      <c r="DD35" s="32"/>
      <c r="DE35" s="32">
        <f t="shared" si="10"/>
        <v>1066</v>
      </c>
      <c r="DF35" s="32"/>
      <c r="DG35" s="32">
        <f t="shared" si="11"/>
        <v>1066</v>
      </c>
      <c r="DH35" s="32"/>
      <c r="DI35" s="32"/>
      <c r="DJ35" s="32"/>
      <c r="DK35" s="32"/>
      <c r="DL35" s="32"/>
      <c r="DM35" s="32">
        <f t="shared" si="7"/>
        <v>1066</v>
      </c>
      <c r="DN35" s="32">
        <f t="shared" si="12"/>
        <v>239.87398739873987</v>
      </c>
      <c r="DO35" s="31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3.5416666666666665</v>
      </c>
      <c r="G36" s="28">
        <f t="shared" si="13"/>
        <v>74.083333333333329</v>
      </c>
      <c r="H36" s="28">
        <f t="shared" si="13"/>
        <v>52.171361502347402</v>
      </c>
      <c r="I36" s="28">
        <f t="shared" si="13"/>
        <v>69.125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107551</v>
      </c>
      <c r="AJ36" s="28">
        <f>SUM(AJ12:AJ35)</f>
        <v>107.55100000000003</v>
      </c>
      <c r="AK36" s="28">
        <f>AVERAGE(AK12:AK35)</f>
        <v>107.551</v>
      </c>
      <c r="AL36" s="28"/>
      <c r="AM36" s="28"/>
      <c r="AN36" s="28"/>
      <c r="AO36" s="28"/>
      <c r="AP36" s="28">
        <f>AVERAGE(AP12:AP35)</f>
        <v>5.5666666666666655</v>
      </c>
      <c r="AQ36" s="94">
        <f>AVERAGE(AQ12:AQ35)</f>
        <v>5.5666666666666655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27384</v>
      </c>
      <c r="DF36" s="28"/>
      <c r="DG36" s="28">
        <f>SUM(DG12:DG35)</f>
        <v>27384</v>
      </c>
      <c r="DH36" s="28"/>
      <c r="DI36" s="28"/>
      <c r="DJ36" s="28"/>
      <c r="DK36" s="28"/>
      <c r="DL36" s="28"/>
      <c r="DM36" s="28">
        <f t="shared" si="7"/>
        <v>27384</v>
      </c>
      <c r="DN36" s="28">
        <f t="shared" si="12"/>
        <v>254.61409005959956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205</v>
      </c>
      <c r="D39" s="218"/>
      <c r="E39" s="218"/>
      <c r="F39" s="219"/>
    </row>
    <row r="40" spans="2:127" x14ac:dyDescent="0.35">
      <c r="B40" s="22" t="s">
        <v>2</v>
      </c>
      <c r="C40" s="217" t="s">
        <v>235</v>
      </c>
      <c r="D40" s="214"/>
      <c r="E40" s="214"/>
      <c r="F40" s="215"/>
    </row>
    <row r="41" spans="2:127" x14ac:dyDescent="0.35">
      <c r="B41" s="22" t="s">
        <v>1</v>
      </c>
      <c r="C41" s="217" t="s">
        <v>222</v>
      </c>
      <c r="D41" s="218"/>
      <c r="E41" s="218"/>
      <c r="F41" s="219"/>
    </row>
    <row r="43" spans="2:127" x14ac:dyDescent="0.35">
      <c r="B43" s="97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232</v>
      </c>
      <c r="C44" s="9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2:127" x14ac:dyDescent="0.35">
      <c r="B45" s="96" t="s">
        <v>231</v>
      </c>
      <c r="C45" s="11"/>
      <c r="D45" s="140"/>
      <c r="E45" s="140"/>
      <c r="F45" s="140"/>
      <c r="G45" s="140"/>
      <c r="H45" s="140"/>
      <c r="I45" s="140"/>
      <c r="J45" s="1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47" t="s">
        <v>227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160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6" t="s">
        <v>163</v>
      </c>
      <c r="C51" s="11"/>
      <c r="D51" s="15"/>
      <c r="E51" s="15"/>
      <c r="F51" s="15"/>
      <c r="G51" s="15"/>
      <c r="H51" s="15"/>
      <c r="I51" s="15"/>
      <c r="J51" s="14"/>
      <c r="K51" s="14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2"/>
      <c r="X51" s="4"/>
      <c r="Y51" s="4"/>
      <c r="Z51" s="4"/>
    </row>
    <row r="52" spans="2:26" x14ac:dyDescent="0.35">
      <c r="B52" s="115" t="s">
        <v>162</v>
      </c>
      <c r="C52" s="156"/>
      <c r="D52" s="157"/>
      <c r="E52" s="157"/>
      <c r="F52" s="157"/>
      <c r="G52" s="157"/>
      <c r="H52" s="157"/>
      <c r="I52" s="157"/>
      <c r="J52" s="158"/>
      <c r="K52" s="158"/>
      <c r="L52" s="159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60"/>
      <c r="X52" s="161"/>
      <c r="Y52" s="161"/>
      <c r="Z52" s="4"/>
    </row>
    <row r="53" spans="2:26" x14ac:dyDescent="0.35">
      <c r="B53" s="107" t="s">
        <v>238</v>
      </c>
      <c r="C53" s="156"/>
      <c r="D53" s="157"/>
      <c r="E53" s="157"/>
      <c r="F53" s="157"/>
      <c r="G53" s="157"/>
      <c r="H53" s="157"/>
      <c r="I53" s="157"/>
      <c r="J53" s="158"/>
      <c r="K53" s="158"/>
      <c r="L53" s="159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60"/>
      <c r="X53" s="161"/>
      <c r="Y53" s="161"/>
      <c r="Z53" s="4"/>
    </row>
    <row r="54" spans="2:26" x14ac:dyDescent="0.35">
      <c r="B54" s="107" t="s">
        <v>168</v>
      </c>
      <c r="C54" s="156"/>
      <c r="D54" s="157"/>
      <c r="E54" s="157"/>
      <c r="F54" s="157"/>
      <c r="G54" s="157"/>
      <c r="H54" s="157"/>
      <c r="I54" s="157"/>
      <c r="J54" s="158"/>
      <c r="K54" s="158"/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60"/>
      <c r="X54" s="161"/>
      <c r="Y54" s="161"/>
      <c r="Z54" s="4"/>
    </row>
    <row r="55" spans="2:26" ht="15" customHeight="1" x14ac:dyDescent="0.35">
      <c r="B55" s="206" t="s">
        <v>169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4"/>
    </row>
    <row r="56" spans="2:26" ht="15" customHeight="1" x14ac:dyDescent="0.35">
      <c r="B56" s="206" t="s">
        <v>170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4"/>
    </row>
    <row r="57" spans="2:26" ht="15" customHeight="1" x14ac:dyDescent="0.35">
      <c r="B57" s="207" t="s">
        <v>171</v>
      </c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4"/>
    </row>
    <row r="58" spans="2:26" ht="15" customHeight="1" x14ac:dyDescent="0.35">
      <c r="B58" s="208" t="s">
        <v>217</v>
      </c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4"/>
    </row>
    <row r="59" spans="2:26" x14ac:dyDescent="0.35">
      <c r="B59" s="108" t="s">
        <v>175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  <c r="Z59" s="4"/>
    </row>
    <row r="60" spans="2:26" x14ac:dyDescent="0.35">
      <c r="B60" s="109" t="s">
        <v>226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  <c r="Z60" s="4"/>
    </row>
    <row r="61" spans="2:26" x14ac:dyDescent="0.35">
      <c r="B61" s="10"/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  <c r="Z61" s="4"/>
    </row>
    <row r="62" spans="2:26" x14ac:dyDescent="0.35">
      <c r="B62" s="10"/>
      <c r="C62" s="9"/>
      <c r="D62" s="8"/>
      <c r="E62" s="8"/>
      <c r="F62" s="8"/>
      <c r="G62" s="8"/>
      <c r="H62" s="8"/>
      <c r="I62" s="8"/>
      <c r="J62" s="7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5"/>
      <c r="X62" s="4"/>
      <c r="Y62" s="4"/>
      <c r="Z62" s="4"/>
    </row>
  </sheetData>
  <protectedRanges>
    <protectedRange sqref="AD10:AD11" name="Range1_11_1_1_1_2_2_1_2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AE10:AE11" name="Range1_11_1_1_1_2_2_1_2_1_2_1"/>
  </protectedRanges>
  <mergeCells count="51">
    <mergeCell ref="B55:Y55"/>
    <mergeCell ref="B56:Y56"/>
    <mergeCell ref="B57:Y57"/>
    <mergeCell ref="B58:Y58"/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DT31:DU31" xr:uid="{00000000-0002-0000-0C00-000000000000}">
      <formula1>$BA$25:$BA$29</formula1>
    </dataValidation>
    <dataValidation type="list" allowBlank="1" showInputMessage="1" showErrorMessage="1" sqref="U12:U35" xr:uid="{00000000-0002-0000-0C00-000001000000}">
      <formula1>$DT$9:$DT$20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B2:DW68"/>
  <sheetViews>
    <sheetView topLeftCell="A27" zoomScaleNormal="100" workbookViewId="0">
      <selection activeCell="B57" sqref="B57:Y59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43357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'13'!AE35</f>
        <v>4984530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'13'!DC35</f>
        <v>1261394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2</v>
      </c>
      <c r="G12" s="91">
        <v>69</v>
      </c>
      <c r="H12" s="44">
        <f t="shared" ref="H12:H35" si="1">G12/1.42</f>
        <v>48.591549295774648</v>
      </c>
      <c r="I12" s="44">
        <v>67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/>
      <c r="Y12" s="39" t="s">
        <v>156</v>
      </c>
      <c r="Z12" s="39"/>
      <c r="AA12" s="39"/>
      <c r="AB12" s="39"/>
      <c r="AC12" s="39"/>
      <c r="AD12" s="39"/>
      <c r="AE12" s="39">
        <v>4988572</v>
      </c>
      <c r="AF12" s="39"/>
      <c r="AG12" s="39"/>
      <c r="AH12" s="39"/>
      <c r="AI12" s="38">
        <f>IF(ISBLANK(AE12),"-",AE12-AE10)</f>
        <v>4042</v>
      </c>
      <c r="AJ12" s="38">
        <f t="shared" ref="AJ12:AJ35" si="2">AI12/1000</f>
        <v>4.0419999999999998</v>
      </c>
      <c r="AK12" s="38">
        <f t="shared" ref="AK12:AK35" si="3">AJ12*24</f>
        <v>97.007999999999996</v>
      </c>
      <c r="AL12" s="38"/>
      <c r="AM12" s="38"/>
      <c r="AN12" s="38"/>
      <c r="AO12" s="38">
        <f t="shared" ref="AO12:AO35" si="4">AK12</f>
        <v>97.007999999999996</v>
      </c>
      <c r="AP12" s="37">
        <v>5</v>
      </c>
      <c r="AQ12" s="93">
        <f>AP12</f>
        <v>5</v>
      </c>
      <c r="AR12" s="36"/>
      <c r="AS12" s="36"/>
      <c r="AT12" s="36"/>
      <c r="AU12" s="35" t="s">
        <v>157</v>
      </c>
      <c r="AV12" s="34">
        <v>1188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0.99831932773109244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3">
        <v>0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1262497</v>
      </c>
      <c r="DD12" s="32"/>
      <c r="DE12" s="32">
        <f>IF(ISBLANK(DC12),"-",DC12-DC10)</f>
        <v>1103</v>
      </c>
      <c r="DF12" s="32"/>
      <c r="DG12" s="32">
        <f>DC12-DC10</f>
        <v>1103</v>
      </c>
      <c r="DH12" s="32"/>
      <c r="DI12" s="32"/>
      <c r="DJ12" s="32"/>
      <c r="DK12" s="32"/>
      <c r="DL12" s="32"/>
      <c r="DM12" s="32">
        <f t="shared" ref="DM12:DM36" si="7">DE12</f>
        <v>1103</v>
      </c>
      <c r="DN12" s="32">
        <f>DM12/AJ12</f>
        <v>272.88471053933699</v>
      </c>
      <c r="DO12" s="31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3</v>
      </c>
      <c r="G13" s="91">
        <v>70</v>
      </c>
      <c r="H13" s="44">
        <f t="shared" si="1"/>
        <v>49.295774647887328</v>
      </c>
      <c r="I13" s="44">
        <v>68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/>
      <c r="Y13" s="39" t="s">
        <v>156</v>
      </c>
      <c r="Z13" s="39"/>
      <c r="AA13" s="39"/>
      <c r="AB13" s="39"/>
      <c r="AC13" s="39"/>
      <c r="AD13" s="39"/>
      <c r="AE13" s="39">
        <v>4992566</v>
      </c>
      <c r="AF13" s="39"/>
      <c r="AG13" s="39"/>
      <c r="AH13" s="39"/>
      <c r="AI13" s="38">
        <f t="shared" ref="AI13:AI35" si="8">IF(ISBLANK(AE13),"-",AE13-AE12)</f>
        <v>3994</v>
      </c>
      <c r="AJ13" s="38">
        <f t="shared" si="2"/>
        <v>3.9940000000000002</v>
      </c>
      <c r="AK13" s="38">
        <f t="shared" si="3"/>
        <v>95.856000000000009</v>
      </c>
      <c r="AL13" s="38"/>
      <c r="AM13" s="38"/>
      <c r="AN13" s="38"/>
      <c r="AO13" s="38">
        <f t="shared" si="4"/>
        <v>95.856000000000009</v>
      </c>
      <c r="AP13" s="37">
        <v>6.6</v>
      </c>
      <c r="AQ13" s="93">
        <f t="shared" ref="AQ13:AQ35" si="9">AP13</f>
        <v>6.6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3">
        <v>0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1263609</v>
      </c>
      <c r="DD13" s="32"/>
      <c r="DE13" s="32">
        <f t="shared" ref="DE13:DE35" si="10">IF(ISBLANK(DC13),"-",DC13-DC12)</f>
        <v>1112</v>
      </c>
      <c r="DF13" s="32"/>
      <c r="DG13" s="32">
        <f t="shared" ref="DG13:DG35" si="11">DC13-DC12</f>
        <v>1112</v>
      </c>
      <c r="DH13" s="32"/>
      <c r="DI13" s="32"/>
      <c r="DJ13" s="32"/>
      <c r="DK13" s="32"/>
      <c r="DL13" s="32"/>
      <c r="DM13" s="32">
        <f t="shared" si="7"/>
        <v>1112</v>
      </c>
      <c r="DN13" s="32">
        <f t="shared" ref="DN13:DN36" si="12">DM13/AJ13</f>
        <v>278.4176264396595</v>
      </c>
      <c r="DO13" s="92">
        <v>0.97</v>
      </c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2.0833333333333401</v>
      </c>
      <c r="C14" s="45">
        <v>0.125</v>
      </c>
      <c r="D14" s="44">
        <v>4</v>
      </c>
      <c r="E14" s="44">
        <f t="shared" si="0"/>
        <v>2.8169014084507045</v>
      </c>
      <c r="F14" s="44">
        <v>4</v>
      </c>
      <c r="G14" s="91">
        <v>71</v>
      </c>
      <c r="H14" s="44">
        <f t="shared" si="1"/>
        <v>50</v>
      </c>
      <c r="I14" s="44">
        <v>69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/>
      <c r="Y14" s="39" t="s">
        <v>156</v>
      </c>
      <c r="Z14" s="39"/>
      <c r="AA14" s="39"/>
      <c r="AB14" s="39"/>
      <c r="AC14" s="39"/>
      <c r="AD14" s="39"/>
      <c r="AE14" s="39">
        <v>4996510</v>
      </c>
      <c r="AF14" s="39"/>
      <c r="AG14" s="39"/>
      <c r="AH14" s="39"/>
      <c r="AI14" s="38">
        <f t="shared" si="8"/>
        <v>3944</v>
      </c>
      <c r="AJ14" s="38">
        <f t="shared" si="2"/>
        <v>3.944</v>
      </c>
      <c r="AK14" s="38">
        <f t="shared" si="3"/>
        <v>94.656000000000006</v>
      </c>
      <c r="AL14" s="38"/>
      <c r="AM14" s="38"/>
      <c r="AN14" s="38"/>
      <c r="AO14" s="38">
        <f t="shared" si="4"/>
        <v>94.656000000000006</v>
      </c>
      <c r="AP14" s="37">
        <v>8.1999999999999993</v>
      </c>
      <c r="AQ14" s="93">
        <f t="shared" si="9"/>
        <v>8.1999999999999993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3">
        <v>0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1264717</v>
      </c>
      <c r="DD14" s="32"/>
      <c r="DE14" s="32">
        <f t="shared" si="10"/>
        <v>1108</v>
      </c>
      <c r="DF14" s="32"/>
      <c r="DG14" s="32">
        <f t="shared" si="11"/>
        <v>1108</v>
      </c>
      <c r="DH14" s="32"/>
      <c r="DI14" s="32"/>
      <c r="DJ14" s="32"/>
      <c r="DK14" s="32"/>
      <c r="DL14" s="32"/>
      <c r="DM14" s="32">
        <f t="shared" si="7"/>
        <v>1108</v>
      </c>
      <c r="DN14" s="32">
        <f t="shared" si="12"/>
        <v>280.93306288032454</v>
      </c>
      <c r="DO14" s="31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6</v>
      </c>
      <c r="G15" s="91">
        <v>81</v>
      </c>
      <c r="H15" s="44">
        <f t="shared" si="1"/>
        <v>57.04225352112676</v>
      </c>
      <c r="I15" s="44">
        <v>79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/>
      <c r="Y15" s="39" t="s">
        <v>156</v>
      </c>
      <c r="Z15" s="39"/>
      <c r="AA15" s="39"/>
      <c r="AB15" s="39"/>
      <c r="AC15" s="39"/>
      <c r="AD15" s="39"/>
      <c r="AE15" s="39">
        <v>5000645</v>
      </c>
      <c r="AF15" s="39"/>
      <c r="AG15" s="39"/>
      <c r="AH15" s="39"/>
      <c r="AI15" s="38">
        <f t="shared" si="8"/>
        <v>4135</v>
      </c>
      <c r="AJ15" s="38">
        <f t="shared" si="2"/>
        <v>4.1349999999999998</v>
      </c>
      <c r="AK15" s="38">
        <f t="shared" si="3"/>
        <v>99.24</v>
      </c>
      <c r="AL15" s="38"/>
      <c r="AM15" s="38"/>
      <c r="AN15" s="38"/>
      <c r="AO15" s="38">
        <f t="shared" si="4"/>
        <v>99.24</v>
      </c>
      <c r="AP15" s="37">
        <v>9.3000000000000007</v>
      </c>
      <c r="AQ15" s="93">
        <f t="shared" si="9"/>
        <v>9.3000000000000007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3">
        <v>0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1265807</v>
      </c>
      <c r="DD15" s="32"/>
      <c r="DE15" s="32">
        <f t="shared" si="10"/>
        <v>1090</v>
      </c>
      <c r="DF15" s="32"/>
      <c r="DG15" s="32">
        <f t="shared" si="11"/>
        <v>1090</v>
      </c>
      <c r="DH15" s="32"/>
      <c r="DI15" s="32"/>
      <c r="DJ15" s="32"/>
      <c r="DK15" s="32"/>
      <c r="DL15" s="32"/>
      <c r="DM15" s="32">
        <f t="shared" si="7"/>
        <v>1090</v>
      </c>
      <c r="DN15" s="32">
        <f t="shared" si="12"/>
        <v>263.60338573155985</v>
      </c>
      <c r="DO15" s="31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7</v>
      </c>
      <c r="G16" s="91">
        <v>82</v>
      </c>
      <c r="H16" s="44">
        <f t="shared" si="1"/>
        <v>57.74647887323944</v>
      </c>
      <c r="I16" s="44">
        <v>80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/>
      <c r="Y16" s="39" t="s">
        <v>156</v>
      </c>
      <c r="Z16" s="39"/>
      <c r="AA16" s="39"/>
      <c r="AB16" s="39"/>
      <c r="AC16" s="39"/>
      <c r="AD16" s="39"/>
      <c r="AE16" s="39">
        <v>5004617</v>
      </c>
      <c r="AF16" s="39"/>
      <c r="AG16" s="39"/>
      <c r="AH16" s="39"/>
      <c r="AI16" s="38">
        <f t="shared" si="8"/>
        <v>3972</v>
      </c>
      <c r="AJ16" s="38">
        <f t="shared" si="2"/>
        <v>3.972</v>
      </c>
      <c r="AK16" s="38">
        <f t="shared" si="3"/>
        <v>95.328000000000003</v>
      </c>
      <c r="AL16" s="38"/>
      <c r="AM16" s="38"/>
      <c r="AN16" s="38"/>
      <c r="AO16" s="38">
        <f t="shared" si="4"/>
        <v>95.328000000000003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1136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0.95462184873949585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3">
        <v>0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1266852</v>
      </c>
      <c r="DD16" s="32"/>
      <c r="DE16" s="32">
        <f t="shared" si="10"/>
        <v>1045</v>
      </c>
      <c r="DF16" s="32"/>
      <c r="DG16" s="32">
        <f t="shared" si="11"/>
        <v>1045</v>
      </c>
      <c r="DH16" s="32"/>
      <c r="DI16" s="32"/>
      <c r="DJ16" s="32"/>
      <c r="DK16" s="32"/>
      <c r="DL16" s="32"/>
      <c r="DM16" s="32">
        <f t="shared" si="7"/>
        <v>1045</v>
      </c>
      <c r="DN16" s="32">
        <f t="shared" si="12"/>
        <v>263.09164149043301</v>
      </c>
      <c r="DO16" s="31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2.2083333333333401</v>
      </c>
      <c r="C17" s="45">
        <v>0.25</v>
      </c>
      <c r="D17" s="44">
        <v>4</v>
      </c>
      <c r="E17" s="44">
        <f t="shared" si="0"/>
        <v>2.8169014084507045</v>
      </c>
      <c r="F17" s="44">
        <v>7</v>
      </c>
      <c r="G17" s="91">
        <v>81</v>
      </c>
      <c r="H17" s="44">
        <f t="shared" si="1"/>
        <v>57.04225352112676</v>
      </c>
      <c r="I17" s="44">
        <v>79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/>
      <c r="Y17" s="39" t="s">
        <v>156</v>
      </c>
      <c r="Z17" s="39"/>
      <c r="AA17" s="39"/>
      <c r="AB17" s="39"/>
      <c r="AC17" s="39"/>
      <c r="AD17" s="39"/>
      <c r="AE17" s="39">
        <v>5009504</v>
      </c>
      <c r="AF17" s="39"/>
      <c r="AG17" s="39"/>
      <c r="AH17" s="39"/>
      <c r="AI17" s="38">
        <f t="shared" si="8"/>
        <v>4887</v>
      </c>
      <c r="AJ17" s="38">
        <f t="shared" si="2"/>
        <v>4.8869999999999996</v>
      </c>
      <c r="AK17" s="38">
        <f t="shared" si="3"/>
        <v>117.28799999999998</v>
      </c>
      <c r="AL17" s="38"/>
      <c r="AM17" s="38"/>
      <c r="AN17" s="38"/>
      <c r="AO17" s="38">
        <f t="shared" si="4"/>
        <v>117.28799999999998</v>
      </c>
      <c r="AP17" s="37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3">
        <v>0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1267970</v>
      </c>
      <c r="DD17" s="32"/>
      <c r="DE17" s="32">
        <f t="shared" si="10"/>
        <v>1118</v>
      </c>
      <c r="DF17" s="32"/>
      <c r="DG17" s="32">
        <f t="shared" si="11"/>
        <v>1118</v>
      </c>
      <c r="DH17" s="32"/>
      <c r="DI17" s="32"/>
      <c r="DJ17" s="32"/>
      <c r="DK17" s="32"/>
      <c r="DL17" s="32"/>
      <c r="DM17" s="32">
        <f t="shared" si="7"/>
        <v>1118</v>
      </c>
      <c r="DN17" s="32">
        <f t="shared" si="12"/>
        <v>228.77020667075917</v>
      </c>
      <c r="DO17" s="154">
        <v>1.06</v>
      </c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7</v>
      </c>
      <c r="G18" s="91">
        <v>80</v>
      </c>
      <c r="H18" s="44">
        <f t="shared" si="1"/>
        <v>56.338028169014088</v>
      </c>
      <c r="I18" s="44">
        <v>78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/>
      <c r="Y18" s="39" t="s">
        <v>156</v>
      </c>
      <c r="Z18" s="39"/>
      <c r="AA18" s="39"/>
      <c r="AB18" s="39"/>
      <c r="AC18" s="39"/>
      <c r="AD18" s="39"/>
      <c r="AE18" s="39">
        <v>5014008</v>
      </c>
      <c r="AF18" s="39"/>
      <c r="AG18" s="39"/>
      <c r="AH18" s="39"/>
      <c r="AI18" s="38">
        <f t="shared" si="8"/>
        <v>4504</v>
      </c>
      <c r="AJ18" s="38">
        <f t="shared" si="2"/>
        <v>4.5039999999999996</v>
      </c>
      <c r="AK18" s="38">
        <f t="shared" si="3"/>
        <v>108.09599999999999</v>
      </c>
      <c r="AL18" s="38"/>
      <c r="AM18" s="38"/>
      <c r="AN18" s="38"/>
      <c r="AO18" s="38">
        <f t="shared" si="4"/>
        <v>108.09599999999999</v>
      </c>
      <c r="AP18" s="37">
        <v>9.1</v>
      </c>
      <c r="AQ18" s="93">
        <f t="shared" si="9"/>
        <v>9.1</v>
      </c>
      <c r="AR18" s="36"/>
      <c r="AS18" s="36"/>
      <c r="AT18" s="36"/>
      <c r="AU18" s="35" t="s">
        <v>164</v>
      </c>
      <c r="AV18" s="34">
        <v>1188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0</v>
      </c>
      <c r="BM18" s="34">
        <v>1016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0.99831932773109244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</v>
      </c>
      <c r="CK18" s="33">
        <f t="shared" si="6"/>
        <v>0.85378151260504198</v>
      </c>
      <c r="CL18" s="33"/>
      <c r="CM18" s="33"/>
      <c r="CN18" s="33"/>
      <c r="CO18" s="33"/>
      <c r="CP18" s="33"/>
      <c r="CQ18" s="33"/>
      <c r="CR18" s="33">
        <v>0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1269050</v>
      </c>
      <c r="DD18" s="32"/>
      <c r="DE18" s="32">
        <f t="shared" si="10"/>
        <v>1080</v>
      </c>
      <c r="DF18" s="32"/>
      <c r="DG18" s="32">
        <f t="shared" si="11"/>
        <v>1080</v>
      </c>
      <c r="DH18" s="32"/>
      <c r="DI18" s="32"/>
      <c r="DJ18" s="32"/>
      <c r="DK18" s="32"/>
      <c r="DL18" s="32"/>
      <c r="DM18" s="32">
        <f t="shared" si="7"/>
        <v>1080</v>
      </c>
      <c r="DN18" s="32">
        <f t="shared" si="12"/>
        <v>239.78685612788635</v>
      </c>
      <c r="DO18" s="31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6</v>
      </c>
      <c r="G19" s="91">
        <v>77</v>
      </c>
      <c r="H19" s="44">
        <f t="shared" si="1"/>
        <v>54.225352112676056</v>
      </c>
      <c r="I19" s="44">
        <v>73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/>
      <c r="Y19" s="39" t="s">
        <v>156</v>
      </c>
      <c r="Z19" s="39"/>
      <c r="AA19" s="39"/>
      <c r="AB19" s="39"/>
      <c r="AC19" s="39"/>
      <c r="AD19" s="39"/>
      <c r="AE19" s="39">
        <v>5019512</v>
      </c>
      <c r="AF19" s="39"/>
      <c r="AG19" s="39"/>
      <c r="AH19" s="39"/>
      <c r="AI19" s="38">
        <f t="shared" si="8"/>
        <v>5504</v>
      </c>
      <c r="AJ19" s="38">
        <f t="shared" si="2"/>
        <v>5.5039999999999996</v>
      </c>
      <c r="AK19" s="38">
        <f t="shared" si="3"/>
        <v>132.096</v>
      </c>
      <c r="AL19" s="38"/>
      <c r="AM19" s="38"/>
      <c r="AN19" s="38"/>
      <c r="AO19" s="38">
        <f t="shared" si="4"/>
        <v>132.096</v>
      </c>
      <c r="AP19" s="37">
        <v>8.6</v>
      </c>
      <c r="AQ19" s="93">
        <f t="shared" si="9"/>
        <v>8.6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0</v>
      </c>
      <c r="BM19" s="34">
        <v>1016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</v>
      </c>
      <c r="CK19" s="33">
        <f t="shared" si="6"/>
        <v>0.85378151260504198</v>
      </c>
      <c r="CL19" s="33"/>
      <c r="CM19" s="33"/>
      <c r="CN19" s="33"/>
      <c r="CO19" s="33"/>
      <c r="CP19" s="33"/>
      <c r="CQ19" s="33"/>
      <c r="CR19" s="33">
        <v>0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1270228</v>
      </c>
      <c r="DD19" s="32"/>
      <c r="DE19" s="32">
        <f t="shared" si="10"/>
        <v>1178</v>
      </c>
      <c r="DF19" s="32"/>
      <c r="DG19" s="32">
        <f t="shared" si="11"/>
        <v>1178</v>
      </c>
      <c r="DH19" s="32"/>
      <c r="DI19" s="32"/>
      <c r="DJ19" s="32"/>
      <c r="DK19" s="32"/>
      <c r="DL19" s="32"/>
      <c r="DM19" s="32">
        <f t="shared" si="7"/>
        <v>1178</v>
      </c>
      <c r="DN19" s="32">
        <f t="shared" si="12"/>
        <v>214.0261627906977</v>
      </c>
      <c r="DO19" s="31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6</v>
      </c>
      <c r="G20" s="91">
        <v>76</v>
      </c>
      <c r="H20" s="44">
        <f t="shared" si="1"/>
        <v>53.521126760563384</v>
      </c>
      <c r="I20" s="44">
        <v>73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/>
      <c r="Y20" s="39" t="s">
        <v>156</v>
      </c>
      <c r="Z20" s="39"/>
      <c r="AA20" s="39"/>
      <c r="AB20" s="39"/>
      <c r="AC20" s="39"/>
      <c r="AD20" s="39"/>
      <c r="AE20" s="39">
        <v>5024766</v>
      </c>
      <c r="AF20" s="39"/>
      <c r="AG20" s="39"/>
      <c r="AH20" s="39"/>
      <c r="AI20" s="38">
        <f t="shared" si="8"/>
        <v>5254</v>
      </c>
      <c r="AJ20" s="38">
        <f t="shared" si="2"/>
        <v>5.2539999999999996</v>
      </c>
      <c r="AK20" s="38">
        <f t="shared" si="3"/>
        <v>126.09599999999999</v>
      </c>
      <c r="AL20" s="38"/>
      <c r="AM20" s="38"/>
      <c r="AN20" s="38"/>
      <c r="AO20" s="38">
        <f t="shared" si="4"/>
        <v>126.09599999999999</v>
      </c>
      <c r="AP20" s="37">
        <v>8</v>
      </c>
      <c r="AQ20" s="93">
        <f t="shared" si="9"/>
        <v>8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4">
        <v>1016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</v>
      </c>
      <c r="CK20" s="33">
        <f t="shared" si="6"/>
        <v>0.85378151260504198</v>
      </c>
      <c r="CL20" s="33"/>
      <c r="CM20" s="33"/>
      <c r="CN20" s="33"/>
      <c r="CO20" s="33"/>
      <c r="CP20" s="33"/>
      <c r="CQ20" s="33"/>
      <c r="CR20" s="33">
        <v>0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1271462</v>
      </c>
      <c r="DD20" s="32"/>
      <c r="DE20" s="32">
        <f t="shared" si="10"/>
        <v>1234</v>
      </c>
      <c r="DF20" s="32"/>
      <c r="DG20" s="32">
        <f t="shared" si="11"/>
        <v>1234</v>
      </c>
      <c r="DH20" s="32"/>
      <c r="DI20" s="32"/>
      <c r="DJ20" s="32"/>
      <c r="DK20" s="32"/>
      <c r="DL20" s="32"/>
      <c r="DM20" s="32">
        <f t="shared" si="7"/>
        <v>1234</v>
      </c>
      <c r="DN20" s="32">
        <f t="shared" si="12"/>
        <v>234.86867148838982</v>
      </c>
      <c r="DO20" s="31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5</v>
      </c>
      <c r="G21" s="91">
        <v>75</v>
      </c>
      <c r="H21" s="44">
        <f t="shared" si="1"/>
        <v>52.816901408450704</v>
      </c>
      <c r="I21" s="44">
        <v>72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/>
      <c r="Y21" s="39" t="s">
        <v>156</v>
      </c>
      <c r="Z21" s="39"/>
      <c r="AA21" s="39"/>
      <c r="AB21" s="39"/>
      <c r="AC21" s="39"/>
      <c r="AD21" s="39"/>
      <c r="AE21" s="39">
        <v>5030114</v>
      </c>
      <c r="AF21" s="39"/>
      <c r="AG21" s="39"/>
      <c r="AH21" s="39"/>
      <c r="AI21" s="38">
        <f t="shared" si="8"/>
        <v>5348</v>
      </c>
      <c r="AJ21" s="38">
        <f t="shared" si="2"/>
        <v>5.3479999999999999</v>
      </c>
      <c r="AK21" s="38">
        <f t="shared" si="3"/>
        <v>128.352</v>
      </c>
      <c r="AL21" s="38"/>
      <c r="AM21" s="38"/>
      <c r="AN21" s="38"/>
      <c r="AO21" s="38">
        <f t="shared" si="4"/>
        <v>128.352</v>
      </c>
      <c r="AP21" s="37">
        <v>7.4</v>
      </c>
      <c r="AQ21" s="93">
        <f t="shared" si="9"/>
        <v>7.4</v>
      </c>
      <c r="AR21" s="36"/>
      <c r="AS21" s="36"/>
      <c r="AT21" s="36"/>
      <c r="AU21" s="35" t="s">
        <v>164</v>
      </c>
      <c r="AV21" s="34">
        <v>1188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0</v>
      </c>
      <c r="BM21" s="34">
        <v>1016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0.99831932773109244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</v>
      </c>
      <c r="CK21" s="33">
        <f t="shared" si="6"/>
        <v>0.85378151260504198</v>
      </c>
      <c r="CL21" s="33"/>
      <c r="CM21" s="33"/>
      <c r="CN21" s="33"/>
      <c r="CO21" s="33"/>
      <c r="CP21" s="33"/>
      <c r="CQ21" s="33"/>
      <c r="CR21" s="33">
        <v>0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1272646</v>
      </c>
      <c r="DD21" s="32"/>
      <c r="DE21" s="32">
        <f t="shared" si="10"/>
        <v>1184</v>
      </c>
      <c r="DF21" s="32"/>
      <c r="DG21" s="32">
        <f t="shared" si="11"/>
        <v>1184</v>
      </c>
      <c r="DH21" s="32"/>
      <c r="DI21" s="32"/>
      <c r="DJ21" s="32"/>
      <c r="DK21" s="32"/>
      <c r="DL21" s="32"/>
      <c r="DM21" s="32">
        <f t="shared" si="7"/>
        <v>1184</v>
      </c>
      <c r="DN21" s="32">
        <f t="shared" si="12"/>
        <v>221.39117427075541</v>
      </c>
      <c r="DO21" s="154">
        <v>1.1200000000000001</v>
      </c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5</v>
      </c>
      <c r="G22" s="91">
        <v>75</v>
      </c>
      <c r="H22" s="44">
        <f t="shared" si="1"/>
        <v>52.816901408450704</v>
      </c>
      <c r="I22" s="44">
        <v>72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/>
      <c r="Y22" s="39" t="s">
        <v>156</v>
      </c>
      <c r="Z22" s="39"/>
      <c r="AA22" s="39"/>
      <c r="AB22" s="39"/>
      <c r="AC22" s="39"/>
      <c r="AD22" s="39"/>
      <c r="AE22" s="39">
        <v>5035478</v>
      </c>
      <c r="AF22" s="39"/>
      <c r="AG22" s="39"/>
      <c r="AH22" s="39"/>
      <c r="AI22" s="38">
        <f t="shared" si="8"/>
        <v>5364</v>
      </c>
      <c r="AJ22" s="38">
        <f t="shared" si="2"/>
        <v>5.3639999999999999</v>
      </c>
      <c r="AK22" s="38">
        <f t="shared" si="3"/>
        <v>128.73599999999999</v>
      </c>
      <c r="AL22" s="38"/>
      <c r="AM22" s="38"/>
      <c r="AN22" s="38"/>
      <c r="AO22" s="38">
        <f t="shared" si="4"/>
        <v>128.73599999999999</v>
      </c>
      <c r="AP22" s="37">
        <v>6.9</v>
      </c>
      <c r="AQ22" s="93">
        <f t="shared" si="9"/>
        <v>6.9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0</v>
      </c>
      <c r="BM22" s="34">
        <v>1016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</v>
      </c>
      <c r="CK22" s="33">
        <f t="shared" si="6"/>
        <v>0.85378151260504198</v>
      </c>
      <c r="CL22" s="33"/>
      <c r="CM22" s="33"/>
      <c r="CN22" s="33"/>
      <c r="CO22" s="33"/>
      <c r="CP22" s="33"/>
      <c r="CQ22" s="33"/>
      <c r="CR22" s="33">
        <v>0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1273828</v>
      </c>
      <c r="DD22" s="32"/>
      <c r="DE22" s="32">
        <f t="shared" si="10"/>
        <v>1182</v>
      </c>
      <c r="DF22" s="32"/>
      <c r="DG22" s="32">
        <f t="shared" si="11"/>
        <v>1182</v>
      </c>
      <c r="DH22" s="32"/>
      <c r="DI22" s="32"/>
      <c r="DJ22" s="32"/>
      <c r="DK22" s="32"/>
      <c r="DL22" s="32"/>
      <c r="DM22" s="32">
        <f t="shared" si="7"/>
        <v>1182</v>
      </c>
      <c r="DN22" s="32">
        <f t="shared" si="12"/>
        <v>220.35794183445191</v>
      </c>
      <c r="DO22" s="31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4</v>
      </c>
      <c r="G23" s="91">
        <v>75</v>
      </c>
      <c r="H23" s="44">
        <f t="shared" si="1"/>
        <v>52.816901408450704</v>
      </c>
      <c r="I23" s="44">
        <v>70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/>
      <c r="Y23" s="39" t="s">
        <v>156</v>
      </c>
      <c r="Z23" s="39"/>
      <c r="AA23" s="39"/>
      <c r="AB23" s="39"/>
      <c r="AC23" s="39"/>
      <c r="AD23" s="39"/>
      <c r="AE23" s="39">
        <v>5040596</v>
      </c>
      <c r="AF23" s="39"/>
      <c r="AG23" s="39"/>
      <c r="AH23" s="39"/>
      <c r="AI23" s="38">
        <f t="shared" si="8"/>
        <v>5118</v>
      </c>
      <c r="AJ23" s="38">
        <f t="shared" si="2"/>
        <v>5.1180000000000003</v>
      </c>
      <c r="AK23" s="38">
        <f t="shared" si="3"/>
        <v>122.83200000000001</v>
      </c>
      <c r="AL23" s="38"/>
      <c r="AM23" s="38"/>
      <c r="AN23" s="38"/>
      <c r="AO23" s="38">
        <f t="shared" si="4"/>
        <v>122.83200000000001</v>
      </c>
      <c r="AP23" s="37">
        <v>6.3</v>
      </c>
      <c r="AQ23" s="93">
        <f t="shared" si="9"/>
        <v>6.3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0</v>
      </c>
      <c r="BM23" s="34">
        <v>1016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</v>
      </c>
      <c r="CK23" s="33">
        <f t="shared" si="6"/>
        <v>0.85378151260504198</v>
      </c>
      <c r="CL23" s="33"/>
      <c r="CM23" s="33"/>
      <c r="CN23" s="33"/>
      <c r="CO23" s="33"/>
      <c r="CP23" s="33"/>
      <c r="CQ23" s="33"/>
      <c r="CR23" s="33">
        <v>0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1275038</v>
      </c>
      <c r="DD23" s="32"/>
      <c r="DE23" s="32">
        <f t="shared" si="10"/>
        <v>1210</v>
      </c>
      <c r="DF23" s="32"/>
      <c r="DG23" s="32">
        <f t="shared" si="11"/>
        <v>1210</v>
      </c>
      <c r="DH23" s="32"/>
      <c r="DI23" s="32"/>
      <c r="DJ23" s="32"/>
      <c r="DK23" s="32"/>
      <c r="DL23" s="32"/>
      <c r="DM23" s="32">
        <f t="shared" si="7"/>
        <v>1210</v>
      </c>
      <c r="DN23" s="32">
        <f t="shared" si="12"/>
        <v>236.42047674872995</v>
      </c>
      <c r="DO23" s="31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4</v>
      </c>
      <c r="G24" s="91">
        <v>75</v>
      </c>
      <c r="H24" s="44">
        <f t="shared" si="1"/>
        <v>52.816901408450704</v>
      </c>
      <c r="I24" s="44">
        <v>70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/>
      <c r="Y24" s="39" t="s">
        <v>156</v>
      </c>
      <c r="Z24" s="39"/>
      <c r="AA24" s="39"/>
      <c r="AB24" s="39"/>
      <c r="AC24" s="39"/>
      <c r="AD24" s="39"/>
      <c r="AE24" s="39">
        <v>5045189</v>
      </c>
      <c r="AF24" s="39"/>
      <c r="AG24" s="39"/>
      <c r="AH24" s="39"/>
      <c r="AI24" s="38">
        <f t="shared" si="8"/>
        <v>4593</v>
      </c>
      <c r="AJ24" s="38">
        <f t="shared" si="2"/>
        <v>4.593</v>
      </c>
      <c r="AK24" s="38">
        <f t="shared" si="3"/>
        <v>110.232</v>
      </c>
      <c r="AL24" s="38"/>
      <c r="AM24" s="38"/>
      <c r="AN24" s="38"/>
      <c r="AO24" s="38">
        <f t="shared" si="4"/>
        <v>110.232</v>
      </c>
      <c r="AP24" s="37">
        <v>5.8</v>
      </c>
      <c r="AQ24" s="93">
        <f t="shared" si="9"/>
        <v>5.8</v>
      </c>
      <c r="AR24" s="36"/>
      <c r="AS24" s="36"/>
      <c r="AT24" s="36"/>
      <c r="AU24" s="35" t="s">
        <v>164</v>
      </c>
      <c r="AV24" s="34">
        <v>1187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0</v>
      </c>
      <c r="BM24" s="34">
        <v>1016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0.99747899159663866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</v>
      </c>
      <c r="CK24" s="33">
        <f t="shared" si="6"/>
        <v>0.85378151260504198</v>
      </c>
      <c r="CL24" s="33"/>
      <c r="CM24" s="33"/>
      <c r="CN24" s="33"/>
      <c r="CO24" s="33"/>
      <c r="CP24" s="33"/>
      <c r="CQ24" s="33"/>
      <c r="CR24" s="33">
        <v>0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1276226</v>
      </c>
      <c r="DD24" s="32"/>
      <c r="DE24" s="32">
        <f t="shared" si="10"/>
        <v>1188</v>
      </c>
      <c r="DF24" s="32"/>
      <c r="DG24" s="32">
        <f t="shared" si="11"/>
        <v>1188</v>
      </c>
      <c r="DH24" s="32"/>
      <c r="DI24" s="32"/>
      <c r="DJ24" s="32"/>
      <c r="DK24" s="32"/>
      <c r="DL24" s="32"/>
      <c r="DM24" s="32">
        <f t="shared" si="7"/>
        <v>1188</v>
      </c>
      <c r="DN24" s="32">
        <f t="shared" si="12"/>
        <v>258.65447419986936</v>
      </c>
      <c r="DO24" s="31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2</v>
      </c>
      <c r="G25" s="91">
        <v>75</v>
      </c>
      <c r="H25" s="44">
        <f t="shared" si="1"/>
        <v>52.816901408450704</v>
      </c>
      <c r="I25" s="44">
        <v>70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/>
      <c r="Y25" s="39" t="s">
        <v>156</v>
      </c>
      <c r="Z25" s="39"/>
      <c r="AA25" s="39"/>
      <c r="AB25" s="39"/>
      <c r="AC25" s="39"/>
      <c r="AD25" s="39"/>
      <c r="AE25" s="39">
        <v>5050160</v>
      </c>
      <c r="AF25" s="39"/>
      <c r="AG25" s="39"/>
      <c r="AH25" s="39"/>
      <c r="AI25" s="38">
        <f t="shared" si="8"/>
        <v>4971</v>
      </c>
      <c r="AJ25" s="38">
        <f t="shared" si="2"/>
        <v>4.9710000000000001</v>
      </c>
      <c r="AK25" s="38">
        <f t="shared" si="3"/>
        <v>119.304</v>
      </c>
      <c r="AL25" s="38"/>
      <c r="AM25" s="38"/>
      <c r="AN25" s="38"/>
      <c r="AO25" s="38">
        <f t="shared" si="4"/>
        <v>119.304</v>
      </c>
      <c r="AP25" s="37">
        <v>5.3</v>
      </c>
      <c r="AQ25" s="93">
        <f t="shared" si="9"/>
        <v>5.3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0</v>
      </c>
      <c r="BM25" s="34">
        <v>1016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</v>
      </c>
      <c r="CK25" s="33">
        <f t="shared" si="6"/>
        <v>0.85378151260504198</v>
      </c>
      <c r="CL25" s="33"/>
      <c r="CM25" s="33"/>
      <c r="CN25" s="33"/>
      <c r="CO25" s="33"/>
      <c r="CP25" s="33"/>
      <c r="CQ25" s="33"/>
      <c r="CR25" s="33">
        <v>0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1277462</v>
      </c>
      <c r="DD25" s="32"/>
      <c r="DE25" s="32">
        <f t="shared" si="10"/>
        <v>1236</v>
      </c>
      <c r="DF25" s="32"/>
      <c r="DG25" s="32">
        <f t="shared" si="11"/>
        <v>1236</v>
      </c>
      <c r="DH25" s="32"/>
      <c r="DI25" s="32"/>
      <c r="DJ25" s="32"/>
      <c r="DK25" s="32"/>
      <c r="DL25" s="32"/>
      <c r="DM25" s="32">
        <f t="shared" si="7"/>
        <v>1236</v>
      </c>
      <c r="DN25" s="32">
        <f t="shared" si="12"/>
        <v>248.64212432106217</v>
      </c>
      <c r="DO25" s="143">
        <v>0.87</v>
      </c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2</v>
      </c>
      <c r="G26" s="91">
        <v>76</v>
      </c>
      <c r="H26" s="44">
        <f t="shared" si="1"/>
        <v>53.521126760563384</v>
      </c>
      <c r="I26" s="44">
        <v>71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/>
      <c r="Y26" s="39" t="s">
        <v>156</v>
      </c>
      <c r="Z26" s="39"/>
      <c r="AA26" s="39"/>
      <c r="AB26" s="39"/>
      <c r="AC26" s="39"/>
      <c r="AD26" s="39"/>
      <c r="AE26" s="39">
        <v>5054680</v>
      </c>
      <c r="AF26" s="39"/>
      <c r="AG26" s="39"/>
      <c r="AH26" s="39"/>
      <c r="AI26" s="38">
        <f t="shared" si="8"/>
        <v>4520</v>
      </c>
      <c r="AJ26" s="38">
        <f t="shared" si="2"/>
        <v>4.5199999999999996</v>
      </c>
      <c r="AK26" s="38">
        <f t="shared" si="3"/>
        <v>108.47999999999999</v>
      </c>
      <c r="AL26" s="38"/>
      <c r="AM26" s="38"/>
      <c r="AN26" s="38"/>
      <c r="AO26" s="38">
        <f t="shared" si="4"/>
        <v>108.47999999999999</v>
      </c>
      <c r="AP26" s="37">
        <v>4.9000000000000004</v>
      </c>
      <c r="AQ26" s="93">
        <f t="shared" si="9"/>
        <v>4.9000000000000004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0</v>
      </c>
      <c r="BM26" s="34">
        <v>1007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</v>
      </c>
      <c r="CK26" s="33">
        <f t="shared" si="6"/>
        <v>0.84621848739495797</v>
      </c>
      <c r="CL26" s="33"/>
      <c r="CM26" s="33"/>
      <c r="CN26" s="33"/>
      <c r="CO26" s="33"/>
      <c r="CP26" s="33"/>
      <c r="CQ26" s="33"/>
      <c r="CR26" s="33">
        <v>0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1278563</v>
      </c>
      <c r="DD26" s="32"/>
      <c r="DE26" s="32">
        <f t="shared" si="10"/>
        <v>1101</v>
      </c>
      <c r="DF26" s="32"/>
      <c r="DG26" s="32">
        <f t="shared" si="11"/>
        <v>1101</v>
      </c>
      <c r="DH26" s="32"/>
      <c r="DI26" s="32"/>
      <c r="DJ26" s="32"/>
      <c r="DK26" s="32"/>
      <c r="DL26" s="32"/>
      <c r="DM26" s="32">
        <f t="shared" si="7"/>
        <v>1101</v>
      </c>
      <c r="DN26" s="32">
        <f t="shared" si="12"/>
        <v>243.5840707964602</v>
      </c>
      <c r="DO26" s="31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0</v>
      </c>
      <c r="G27" s="91">
        <v>75</v>
      </c>
      <c r="H27" s="44">
        <f t="shared" si="1"/>
        <v>52.816901408450704</v>
      </c>
      <c r="I27" s="44">
        <v>70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/>
      <c r="Y27" s="39" t="s">
        <v>156</v>
      </c>
      <c r="Z27" s="39"/>
      <c r="AA27" s="39"/>
      <c r="AB27" s="39"/>
      <c r="AC27" s="39"/>
      <c r="AD27" s="39"/>
      <c r="AE27" s="39">
        <v>5059925</v>
      </c>
      <c r="AF27" s="39"/>
      <c r="AG27" s="39"/>
      <c r="AH27" s="39"/>
      <c r="AI27" s="38">
        <f t="shared" si="8"/>
        <v>5245</v>
      </c>
      <c r="AJ27" s="38">
        <f t="shared" si="2"/>
        <v>5.2450000000000001</v>
      </c>
      <c r="AK27" s="38">
        <f t="shared" si="3"/>
        <v>125.88</v>
      </c>
      <c r="AL27" s="38"/>
      <c r="AM27" s="38"/>
      <c r="AN27" s="38"/>
      <c r="AO27" s="38">
        <f t="shared" si="4"/>
        <v>125.88</v>
      </c>
      <c r="AP27" s="37">
        <v>4.5</v>
      </c>
      <c r="AQ27" s="93">
        <f t="shared" si="9"/>
        <v>4.5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0</v>
      </c>
      <c r="BM27" s="34">
        <v>1007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</v>
      </c>
      <c r="CK27" s="33">
        <f t="shared" si="6"/>
        <v>0.84621848739495797</v>
      </c>
      <c r="CL27" s="33"/>
      <c r="CM27" s="33"/>
      <c r="CN27" s="33"/>
      <c r="CO27" s="33"/>
      <c r="CP27" s="33"/>
      <c r="CQ27" s="33"/>
      <c r="CR27" s="33">
        <v>0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1279740</v>
      </c>
      <c r="DD27" s="32"/>
      <c r="DE27" s="32">
        <f t="shared" si="10"/>
        <v>1177</v>
      </c>
      <c r="DF27" s="32"/>
      <c r="DG27" s="32">
        <f t="shared" si="11"/>
        <v>1177</v>
      </c>
      <c r="DH27" s="32"/>
      <c r="DI27" s="32"/>
      <c r="DJ27" s="32"/>
      <c r="DK27" s="32"/>
      <c r="DL27" s="32"/>
      <c r="DM27" s="32">
        <f t="shared" si="7"/>
        <v>1177</v>
      </c>
      <c r="DN27" s="32">
        <f t="shared" si="12"/>
        <v>224.40419447092469</v>
      </c>
      <c r="DO27" s="31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0</v>
      </c>
      <c r="G28" s="91">
        <v>74</v>
      </c>
      <c r="H28" s="44">
        <f t="shared" si="1"/>
        <v>52.112676056338032</v>
      </c>
      <c r="I28" s="44">
        <v>70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/>
      <c r="Y28" s="39" t="s">
        <v>156</v>
      </c>
      <c r="Z28" s="39"/>
      <c r="AA28" s="39"/>
      <c r="AB28" s="39"/>
      <c r="AC28" s="39"/>
      <c r="AD28" s="39"/>
      <c r="AE28" s="39">
        <v>5064715</v>
      </c>
      <c r="AF28" s="39"/>
      <c r="AG28" s="39"/>
      <c r="AH28" s="39"/>
      <c r="AI28" s="38">
        <f t="shared" si="8"/>
        <v>4790</v>
      </c>
      <c r="AJ28" s="38">
        <f t="shared" si="2"/>
        <v>4.79</v>
      </c>
      <c r="AK28" s="38">
        <f t="shared" si="3"/>
        <v>114.96000000000001</v>
      </c>
      <c r="AL28" s="38"/>
      <c r="AM28" s="38"/>
      <c r="AN28" s="38"/>
      <c r="AO28" s="38">
        <f t="shared" si="4"/>
        <v>114.96000000000001</v>
      </c>
      <c r="AP28" s="37">
        <v>4.0999999999999996</v>
      </c>
      <c r="AQ28" s="93">
        <f t="shared" si="9"/>
        <v>4.0999999999999996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4">
        <v>1006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</v>
      </c>
      <c r="CK28" s="33">
        <f t="shared" si="6"/>
        <v>0.8453781512605042</v>
      </c>
      <c r="CL28" s="33"/>
      <c r="CM28" s="33"/>
      <c r="CN28" s="33"/>
      <c r="CO28" s="33"/>
      <c r="CP28" s="33"/>
      <c r="CQ28" s="33"/>
      <c r="CR28" s="33">
        <v>0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1280902</v>
      </c>
      <c r="DD28" s="32"/>
      <c r="DE28" s="32">
        <f t="shared" si="10"/>
        <v>1162</v>
      </c>
      <c r="DF28" s="32"/>
      <c r="DG28" s="32">
        <f t="shared" si="11"/>
        <v>1162</v>
      </c>
      <c r="DH28" s="32"/>
      <c r="DI28" s="32"/>
      <c r="DJ28" s="32"/>
      <c r="DK28" s="32"/>
      <c r="DL28" s="32"/>
      <c r="DM28" s="32">
        <f t="shared" si="7"/>
        <v>1162</v>
      </c>
      <c r="DN28" s="32">
        <f t="shared" si="12"/>
        <v>242.58872651356992</v>
      </c>
      <c r="DO28" s="31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-2</v>
      </c>
      <c r="G29" s="91">
        <v>75</v>
      </c>
      <c r="H29" s="44">
        <f t="shared" si="1"/>
        <v>52.816901408450704</v>
      </c>
      <c r="I29" s="44">
        <v>70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/>
      <c r="Y29" s="39" t="s">
        <v>156</v>
      </c>
      <c r="Z29" s="39"/>
      <c r="AA29" s="39"/>
      <c r="AB29" s="39"/>
      <c r="AC29" s="39"/>
      <c r="AD29" s="39"/>
      <c r="AE29" s="39">
        <v>5069425</v>
      </c>
      <c r="AF29" s="39"/>
      <c r="AG29" s="39"/>
      <c r="AH29" s="39"/>
      <c r="AI29" s="38">
        <f t="shared" si="8"/>
        <v>4710</v>
      </c>
      <c r="AJ29" s="38">
        <f t="shared" si="2"/>
        <v>4.71</v>
      </c>
      <c r="AK29" s="38">
        <f t="shared" si="3"/>
        <v>113.03999999999999</v>
      </c>
      <c r="AL29" s="38"/>
      <c r="AM29" s="38"/>
      <c r="AN29" s="38"/>
      <c r="AO29" s="38">
        <f t="shared" si="4"/>
        <v>113.03999999999999</v>
      </c>
      <c r="AP29" s="37">
        <v>3.7</v>
      </c>
      <c r="AQ29" s="93">
        <f t="shared" si="9"/>
        <v>3.7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0</v>
      </c>
      <c r="BM29" s="34">
        <v>1006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</v>
      </c>
      <c r="CK29" s="33">
        <f t="shared" si="6"/>
        <v>0.8453781512605042</v>
      </c>
      <c r="CL29" s="33"/>
      <c r="CM29" s="33"/>
      <c r="CN29" s="33"/>
      <c r="CO29" s="33"/>
      <c r="CP29" s="33"/>
      <c r="CQ29" s="33"/>
      <c r="CR29" s="33">
        <v>0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1282053</v>
      </c>
      <c r="DD29" s="32"/>
      <c r="DE29" s="32">
        <f t="shared" si="10"/>
        <v>1151</v>
      </c>
      <c r="DF29" s="32"/>
      <c r="DG29" s="32">
        <f t="shared" si="11"/>
        <v>1151</v>
      </c>
      <c r="DH29" s="32"/>
      <c r="DI29" s="32"/>
      <c r="DJ29" s="32"/>
      <c r="DK29" s="32"/>
      <c r="DL29" s="32"/>
      <c r="DM29" s="32">
        <f t="shared" si="7"/>
        <v>1151</v>
      </c>
      <c r="DN29" s="32">
        <f t="shared" si="12"/>
        <v>244.37367303609341</v>
      </c>
      <c r="DO29" s="143">
        <v>0.64</v>
      </c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-2</v>
      </c>
      <c r="G30" s="91">
        <v>75</v>
      </c>
      <c r="H30" s="44">
        <f t="shared" si="1"/>
        <v>52.816901408450704</v>
      </c>
      <c r="I30" s="44">
        <v>70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/>
      <c r="Y30" s="39" t="s">
        <v>156</v>
      </c>
      <c r="Z30" s="39"/>
      <c r="AA30" s="39"/>
      <c r="AB30" s="39"/>
      <c r="AC30" s="39"/>
      <c r="AD30" s="39"/>
      <c r="AE30" s="39">
        <v>5074580</v>
      </c>
      <c r="AF30" s="39"/>
      <c r="AG30" s="39"/>
      <c r="AH30" s="39"/>
      <c r="AI30" s="38">
        <f t="shared" si="8"/>
        <v>5155</v>
      </c>
      <c r="AJ30" s="38">
        <f t="shared" si="2"/>
        <v>5.1550000000000002</v>
      </c>
      <c r="AK30" s="38">
        <f t="shared" si="3"/>
        <v>123.72</v>
      </c>
      <c r="AL30" s="38"/>
      <c r="AM30" s="38"/>
      <c r="AN30" s="38"/>
      <c r="AO30" s="38">
        <f t="shared" si="4"/>
        <v>123.72</v>
      </c>
      <c r="AP30" s="37">
        <v>3.4</v>
      </c>
      <c r="AQ30" s="93">
        <f t="shared" si="9"/>
        <v>3.4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4">
        <v>1007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</v>
      </c>
      <c r="CK30" s="33">
        <f t="shared" si="6"/>
        <v>0.84621848739495797</v>
      </c>
      <c r="CL30" s="33"/>
      <c r="CM30" s="33"/>
      <c r="CN30" s="33"/>
      <c r="CO30" s="33"/>
      <c r="CP30" s="33"/>
      <c r="CQ30" s="33"/>
      <c r="CR30" s="33">
        <v>0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1283205</v>
      </c>
      <c r="DD30" s="32"/>
      <c r="DE30" s="32">
        <f t="shared" si="10"/>
        <v>1152</v>
      </c>
      <c r="DF30" s="32"/>
      <c r="DG30" s="32">
        <f t="shared" si="11"/>
        <v>1152</v>
      </c>
      <c r="DH30" s="32"/>
      <c r="DI30" s="32"/>
      <c r="DJ30" s="32"/>
      <c r="DK30" s="32"/>
      <c r="DL30" s="32"/>
      <c r="DM30" s="32">
        <f t="shared" si="7"/>
        <v>1152</v>
      </c>
      <c r="DN30" s="32">
        <f t="shared" si="12"/>
        <v>223.47235693501455</v>
      </c>
      <c r="DO30" s="31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-2</v>
      </c>
      <c r="G31" s="91">
        <v>74</v>
      </c>
      <c r="H31" s="44">
        <f t="shared" si="1"/>
        <v>52.112676056338032</v>
      </c>
      <c r="I31" s="44">
        <v>70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/>
      <c r="Y31" s="39" t="s">
        <v>156</v>
      </c>
      <c r="Z31" s="39"/>
      <c r="AA31" s="39"/>
      <c r="AB31" s="39"/>
      <c r="AC31" s="39"/>
      <c r="AD31" s="39"/>
      <c r="AE31" s="39">
        <v>5079650</v>
      </c>
      <c r="AF31" s="39"/>
      <c r="AG31" s="39"/>
      <c r="AH31" s="39"/>
      <c r="AI31" s="38">
        <f t="shared" si="8"/>
        <v>5070</v>
      </c>
      <c r="AJ31" s="38">
        <f t="shared" si="2"/>
        <v>5.07</v>
      </c>
      <c r="AK31" s="38">
        <f t="shared" si="3"/>
        <v>121.68</v>
      </c>
      <c r="AL31" s="38"/>
      <c r="AM31" s="38"/>
      <c r="AN31" s="38"/>
      <c r="AO31" s="38">
        <f t="shared" si="4"/>
        <v>121.68</v>
      </c>
      <c r="AP31" s="37">
        <v>3</v>
      </c>
      <c r="AQ31" s="93">
        <f t="shared" si="9"/>
        <v>3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>
        <v>1005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</v>
      </c>
      <c r="CK31" s="33">
        <f t="shared" si="6"/>
        <v>0.84453781512605042</v>
      </c>
      <c r="CL31" s="33"/>
      <c r="CM31" s="33"/>
      <c r="CN31" s="33"/>
      <c r="CO31" s="33"/>
      <c r="CP31" s="33"/>
      <c r="CQ31" s="33"/>
      <c r="CR31" s="33">
        <v>0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1284375</v>
      </c>
      <c r="DD31" s="32"/>
      <c r="DE31" s="32">
        <f t="shared" si="10"/>
        <v>1170</v>
      </c>
      <c r="DF31" s="32"/>
      <c r="DG31" s="32">
        <f t="shared" si="11"/>
        <v>1170</v>
      </c>
      <c r="DH31" s="32"/>
      <c r="DI31" s="32"/>
      <c r="DJ31" s="32"/>
      <c r="DK31" s="32"/>
      <c r="DL31" s="32"/>
      <c r="DM31" s="32">
        <f t="shared" si="7"/>
        <v>1170</v>
      </c>
      <c r="DN31" s="32">
        <f t="shared" si="12"/>
        <v>230.76923076923075</v>
      </c>
      <c r="DO31" s="31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-2</v>
      </c>
      <c r="G32" s="91">
        <v>77</v>
      </c>
      <c r="H32" s="44">
        <f t="shared" si="1"/>
        <v>54.225352112676056</v>
      </c>
      <c r="I32" s="44">
        <v>73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/>
      <c r="Y32" s="39" t="s">
        <v>156</v>
      </c>
      <c r="Z32" s="39"/>
      <c r="AA32" s="39"/>
      <c r="AB32" s="39"/>
      <c r="AC32" s="39"/>
      <c r="AD32" s="39"/>
      <c r="AE32" s="39">
        <v>5085065</v>
      </c>
      <c r="AF32" s="39"/>
      <c r="AG32" s="39"/>
      <c r="AH32" s="39"/>
      <c r="AI32" s="38">
        <f t="shared" si="8"/>
        <v>5415</v>
      </c>
      <c r="AJ32" s="38">
        <f t="shared" si="2"/>
        <v>5.415</v>
      </c>
      <c r="AK32" s="38">
        <f t="shared" si="3"/>
        <v>129.96</v>
      </c>
      <c r="AL32" s="38"/>
      <c r="AM32" s="38"/>
      <c r="AN32" s="38"/>
      <c r="AO32" s="38">
        <f t="shared" si="4"/>
        <v>129.96</v>
      </c>
      <c r="AP32" s="37">
        <v>2.8</v>
      </c>
      <c r="AQ32" s="93">
        <f t="shared" si="9"/>
        <v>2.8</v>
      </c>
      <c r="AR32" s="36"/>
      <c r="AS32" s="36"/>
      <c r="AT32" s="36"/>
      <c r="AU32" s="35" t="s">
        <v>164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1014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</v>
      </c>
      <c r="CK32" s="33">
        <f t="shared" si="6"/>
        <v>0.85210084033613442</v>
      </c>
      <c r="CL32" s="33"/>
      <c r="CM32" s="33"/>
      <c r="CN32" s="33"/>
      <c r="CO32" s="33"/>
      <c r="CP32" s="33"/>
      <c r="CQ32" s="33"/>
      <c r="CR32" s="33">
        <v>0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1285500</v>
      </c>
      <c r="DD32" s="32"/>
      <c r="DE32" s="32">
        <f t="shared" si="10"/>
        <v>1125</v>
      </c>
      <c r="DF32" s="32"/>
      <c r="DG32" s="32">
        <f t="shared" si="11"/>
        <v>1125</v>
      </c>
      <c r="DH32" s="32"/>
      <c r="DI32" s="32"/>
      <c r="DJ32" s="32"/>
      <c r="DK32" s="32"/>
      <c r="DL32" s="32"/>
      <c r="DM32" s="32">
        <f t="shared" si="7"/>
        <v>1125</v>
      </c>
      <c r="DN32" s="32">
        <f t="shared" si="12"/>
        <v>207.75623268698061</v>
      </c>
      <c r="DO32" s="31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-1</v>
      </c>
      <c r="G33" s="91">
        <v>78</v>
      </c>
      <c r="H33" s="44">
        <f t="shared" si="1"/>
        <v>54.929577464788736</v>
      </c>
      <c r="I33" s="44">
        <v>76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/>
      <c r="Y33" s="39" t="s">
        <v>156</v>
      </c>
      <c r="Z33" s="39"/>
      <c r="AA33" s="39"/>
      <c r="AB33" s="39"/>
      <c r="AC33" s="39"/>
      <c r="AD33" s="39"/>
      <c r="AE33" s="39">
        <v>5089673</v>
      </c>
      <c r="AF33" s="39"/>
      <c r="AG33" s="39"/>
      <c r="AH33" s="39"/>
      <c r="AI33" s="38">
        <f t="shared" si="8"/>
        <v>4608</v>
      </c>
      <c r="AJ33" s="38">
        <f t="shared" si="2"/>
        <v>4.6079999999999997</v>
      </c>
      <c r="AK33" s="38">
        <f t="shared" si="3"/>
        <v>110.59199999999998</v>
      </c>
      <c r="AL33" s="38"/>
      <c r="AM33" s="38"/>
      <c r="AN33" s="38"/>
      <c r="AO33" s="38">
        <f t="shared" si="4"/>
        <v>110.59199999999998</v>
      </c>
      <c r="AP33" s="37">
        <v>2.6</v>
      </c>
      <c r="AQ33" s="93">
        <f t="shared" si="9"/>
        <v>2.6</v>
      </c>
      <c r="AR33" s="36"/>
      <c r="AS33" s="36"/>
      <c r="AT33" s="36"/>
      <c r="AU33" s="35" t="s">
        <v>164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1025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</v>
      </c>
      <c r="CK33" s="33">
        <f t="shared" si="6"/>
        <v>0.8613445378151261</v>
      </c>
      <c r="CL33" s="33"/>
      <c r="CM33" s="33"/>
      <c r="CN33" s="33"/>
      <c r="CO33" s="33"/>
      <c r="CP33" s="33"/>
      <c r="CQ33" s="33"/>
      <c r="CR33" s="33">
        <v>0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1286656</v>
      </c>
      <c r="DD33" s="32"/>
      <c r="DE33" s="32">
        <f t="shared" si="10"/>
        <v>1156</v>
      </c>
      <c r="DF33" s="32"/>
      <c r="DG33" s="32">
        <f t="shared" si="11"/>
        <v>1156</v>
      </c>
      <c r="DH33" s="32"/>
      <c r="DI33" s="32"/>
      <c r="DJ33" s="32"/>
      <c r="DK33" s="32"/>
      <c r="DL33" s="32"/>
      <c r="DM33" s="32">
        <f t="shared" si="7"/>
        <v>1156</v>
      </c>
      <c r="DN33" s="32">
        <f t="shared" si="12"/>
        <v>250.86805555555557</v>
      </c>
      <c r="DO33" s="92">
        <v>0.78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-1</v>
      </c>
      <c r="G34" s="91">
        <v>74</v>
      </c>
      <c r="H34" s="44">
        <f t="shared" si="1"/>
        <v>52.112676056338032</v>
      </c>
      <c r="I34" s="44">
        <v>72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/>
      <c r="Y34" s="39" t="s">
        <v>156</v>
      </c>
      <c r="Z34" s="39"/>
      <c r="AA34" s="39"/>
      <c r="AB34" s="39"/>
      <c r="AC34" s="39"/>
      <c r="AD34" s="39"/>
      <c r="AE34" s="39">
        <v>5094505</v>
      </c>
      <c r="AF34" s="39"/>
      <c r="AG34" s="39"/>
      <c r="AH34" s="39"/>
      <c r="AI34" s="38">
        <f t="shared" si="8"/>
        <v>4832</v>
      </c>
      <c r="AJ34" s="38">
        <f t="shared" si="2"/>
        <v>4.8319999999999999</v>
      </c>
      <c r="AK34" s="38">
        <f t="shared" si="3"/>
        <v>115.96799999999999</v>
      </c>
      <c r="AL34" s="38"/>
      <c r="AM34" s="38"/>
      <c r="AN34" s="38"/>
      <c r="AO34" s="38">
        <f t="shared" si="4"/>
        <v>115.96799999999999</v>
      </c>
      <c r="AP34" s="37">
        <v>3.2</v>
      </c>
      <c r="AQ34" s="93">
        <f t="shared" si="9"/>
        <v>3.2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3">
        <v>0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1287737</v>
      </c>
      <c r="DD34" s="32"/>
      <c r="DE34" s="32">
        <f t="shared" si="10"/>
        <v>1081</v>
      </c>
      <c r="DF34" s="32"/>
      <c r="DG34" s="32">
        <f t="shared" si="11"/>
        <v>1081</v>
      </c>
      <c r="DH34" s="32"/>
      <c r="DI34" s="32"/>
      <c r="DJ34" s="32"/>
      <c r="DK34" s="32"/>
      <c r="DL34" s="32"/>
      <c r="DM34" s="32">
        <f t="shared" si="7"/>
        <v>1081</v>
      </c>
      <c r="DN34" s="32">
        <f t="shared" si="12"/>
        <v>223.71688741721854</v>
      </c>
      <c r="DO34" s="31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0</v>
      </c>
      <c r="G35" s="91">
        <v>78</v>
      </c>
      <c r="H35" s="44">
        <f t="shared" si="1"/>
        <v>54.929577464788736</v>
      </c>
      <c r="I35" s="44">
        <v>76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/>
      <c r="Y35" s="39" t="s">
        <v>156</v>
      </c>
      <c r="Z35" s="39"/>
      <c r="AA35" s="39"/>
      <c r="AB35" s="39"/>
      <c r="AC35" s="39"/>
      <c r="AD35" s="39"/>
      <c r="AE35" s="39">
        <v>5098553</v>
      </c>
      <c r="AF35" s="39"/>
      <c r="AG35" s="39"/>
      <c r="AH35" s="39"/>
      <c r="AI35" s="38">
        <f t="shared" si="8"/>
        <v>4048</v>
      </c>
      <c r="AJ35" s="38">
        <f t="shared" si="2"/>
        <v>4.048</v>
      </c>
      <c r="AK35" s="38">
        <f t="shared" si="3"/>
        <v>97.152000000000001</v>
      </c>
      <c r="AL35" s="38"/>
      <c r="AM35" s="38"/>
      <c r="AN35" s="38"/>
      <c r="AO35" s="38">
        <f t="shared" si="4"/>
        <v>97.152000000000001</v>
      </c>
      <c r="AP35" s="37">
        <v>4.0999999999999996</v>
      </c>
      <c r="AQ35" s="93">
        <f t="shared" si="9"/>
        <v>4.0999999999999996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3">
        <v>0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1288826</v>
      </c>
      <c r="DD35" s="32"/>
      <c r="DE35" s="32">
        <f t="shared" si="10"/>
        <v>1089</v>
      </c>
      <c r="DF35" s="32"/>
      <c r="DG35" s="32">
        <f t="shared" si="11"/>
        <v>1089</v>
      </c>
      <c r="DH35" s="32"/>
      <c r="DI35" s="32"/>
      <c r="DJ35" s="32"/>
      <c r="DK35" s="32"/>
      <c r="DL35" s="32"/>
      <c r="DM35" s="32">
        <f t="shared" si="7"/>
        <v>1089</v>
      </c>
      <c r="DN35" s="32">
        <f t="shared" si="12"/>
        <v>269.02173913043475</v>
      </c>
      <c r="DO35" s="31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2.5</v>
      </c>
      <c r="G36" s="28">
        <f t="shared" si="13"/>
        <v>75.75</v>
      </c>
      <c r="H36" s="28">
        <f t="shared" si="13"/>
        <v>53.345070422535201</v>
      </c>
      <c r="I36" s="28">
        <f t="shared" si="13"/>
        <v>72.416666666666671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114023</v>
      </c>
      <c r="AJ36" s="28">
        <f>SUM(AJ12:AJ35)</f>
        <v>114.02300000000001</v>
      </c>
      <c r="AK36" s="28">
        <f>AVERAGE(AK12:AK35)</f>
        <v>114.02299999999998</v>
      </c>
      <c r="AL36" s="28"/>
      <c r="AM36" s="28"/>
      <c r="AN36" s="28"/>
      <c r="AO36" s="28"/>
      <c r="AP36" s="28">
        <f>AVERAGE(AP12:AP35)</f>
        <v>5.9083333333333341</v>
      </c>
      <c r="AQ36" s="94">
        <f>AVERAGE(AQ12:AQ35)</f>
        <v>5.9083333333333341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27432</v>
      </c>
      <c r="DF36" s="28"/>
      <c r="DG36" s="28">
        <f>SUM(DG12:DG35)</f>
        <v>27432</v>
      </c>
      <c r="DH36" s="28"/>
      <c r="DI36" s="28"/>
      <c r="DJ36" s="28"/>
      <c r="DK36" s="28"/>
      <c r="DL36" s="28"/>
      <c r="DM36" s="28">
        <f t="shared" si="7"/>
        <v>27432</v>
      </c>
      <c r="DN36" s="28">
        <f t="shared" si="12"/>
        <v>240.5830402638064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205</v>
      </c>
      <c r="D39" s="218"/>
      <c r="E39" s="218"/>
      <c r="F39" s="219"/>
    </row>
    <row r="40" spans="2:127" x14ac:dyDescent="0.35">
      <c r="B40" s="22" t="s">
        <v>2</v>
      </c>
      <c r="C40" s="217" t="s">
        <v>212</v>
      </c>
      <c r="D40" s="214"/>
      <c r="E40" s="214"/>
      <c r="F40" s="215"/>
    </row>
    <row r="41" spans="2:127" x14ac:dyDescent="0.35">
      <c r="B41" s="22" t="s">
        <v>1</v>
      </c>
      <c r="C41" s="217" t="s">
        <v>193</v>
      </c>
      <c r="D41" s="218"/>
      <c r="E41" s="218"/>
      <c r="F41" s="219"/>
    </row>
    <row r="43" spans="2:127" x14ac:dyDescent="0.35">
      <c r="B43" s="97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232</v>
      </c>
      <c r="C44" s="9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2:127" x14ac:dyDescent="0.35">
      <c r="B45" s="96" t="s">
        <v>231</v>
      </c>
      <c r="C45" s="11"/>
      <c r="D45" s="140"/>
      <c r="E45" s="140"/>
      <c r="F45" s="140"/>
      <c r="G45" s="140"/>
      <c r="H45" s="140"/>
      <c r="I45" s="140"/>
      <c r="J45" s="140"/>
      <c r="K45" s="148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50"/>
      <c r="X45" s="151"/>
      <c r="Y45" s="151"/>
      <c r="Z45" s="151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8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50"/>
      <c r="X46" s="151"/>
      <c r="Y46" s="151"/>
      <c r="Z46" s="151"/>
    </row>
    <row r="47" spans="2:127" x14ac:dyDescent="0.35">
      <c r="B47" s="106" t="s">
        <v>227</v>
      </c>
      <c r="C47" s="16"/>
      <c r="D47" s="113"/>
      <c r="E47" s="113"/>
      <c r="F47" s="113"/>
      <c r="G47" s="113"/>
      <c r="H47" s="113"/>
      <c r="I47" s="113"/>
      <c r="J47" s="113"/>
      <c r="K47" s="152"/>
      <c r="L47" s="153"/>
      <c r="M47" s="153"/>
      <c r="N47" s="153"/>
      <c r="O47" s="153"/>
      <c r="P47" s="153"/>
      <c r="Q47" s="153"/>
      <c r="R47" s="153"/>
      <c r="S47" s="153"/>
      <c r="T47" s="153"/>
      <c r="U47" s="149"/>
      <c r="V47" s="149"/>
      <c r="W47" s="150"/>
      <c r="X47" s="151"/>
      <c r="Y47" s="151"/>
      <c r="Z47" s="151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236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9" t="s">
        <v>194</v>
      </c>
      <c r="C51" s="11"/>
      <c r="D51" s="15"/>
      <c r="E51" s="15"/>
      <c r="F51" s="15"/>
      <c r="G51" s="15"/>
      <c r="H51" s="15"/>
      <c r="I51" s="15"/>
      <c r="J51" s="14"/>
      <c r="K51" s="14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2"/>
      <c r="X51" s="4"/>
      <c r="Y51" s="4"/>
      <c r="Z51" s="4"/>
    </row>
    <row r="52" spans="2:26" x14ac:dyDescent="0.35">
      <c r="B52" s="118" t="s">
        <v>162</v>
      </c>
      <c r="C52" s="11"/>
      <c r="D52" s="15"/>
      <c r="E52" s="15"/>
      <c r="F52" s="15"/>
      <c r="G52" s="15"/>
      <c r="H52" s="15"/>
      <c r="I52" s="15"/>
      <c r="J52" s="14"/>
      <c r="K52" s="14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2"/>
      <c r="X52" s="4"/>
      <c r="Y52" s="4"/>
      <c r="Z52" s="4"/>
    </row>
    <row r="53" spans="2:26" x14ac:dyDescent="0.35">
      <c r="B53" s="107" t="s">
        <v>237</v>
      </c>
      <c r="C53" s="11"/>
      <c r="D53" s="15"/>
      <c r="E53" s="15"/>
      <c r="F53" s="15"/>
      <c r="G53" s="15"/>
      <c r="H53" s="15"/>
      <c r="I53" s="15"/>
      <c r="J53" s="14"/>
      <c r="K53" s="14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2"/>
      <c r="X53" s="4"/>
      <c r="Y53" s="4"/>
      <c r="Z53" s="4"/>
    </row>
    <row r="54" spans="2:26" x14ac:dyDescent="0.35">
      <c r="B54" s="107" t="s">
        <v>168</v>
      </c>
      <c r="C54" s="11"/>
      <c r="D54" s="15"/>
      <c r="E54" s="15"/>
      <c r="F54" s="15"/>
      <c r="G54" s="15"/>
      <c r="H54" s="15"/>
      <c r="I54" s="15"/>
      <c r="J54" s="14"/>
      <c r="K54" s="14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2"/>
      <c r="X54" s="4"/>
      <c r="Y54" s="4"/>
      <c r="Z54" s="4"/>
    </row>
    <row r="55" spans="2:26" x14ac:dyDescent="0.35">
      <c r="B55" s="206" t="s">
        <v>169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4"/>
    </row>
    <row r="56" spans="2:26" x14ac:dyDescent="0.35">
      <c r="B56" s="206" t="s">
        <v>170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4"/>
    </row>
    <row r="57" spans="2:26" x14ac:dyDescent="0.35">
      <c r="B57" s="207" t="s">
        <v>171</v>
      </c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4"/>
    </row>
    <row r="58" spans="2:26" x14ac:dyDescent="0.35">
      <c r="B58" s="208" t="s">
        <v>239</v>
      </c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4"/>
    </row>
    <row r="59" spans="2:26" x14ac:dyDescent="0.35">
      <c r="B59" s="108" t="s">
        <v>175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  <c r="Z59" s="4"/>
    </row>
    <row r="60" spans="2:26" x14ac:dyDescent="0.35">
      <c r="B60" s="109" t="s">
        <v>226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  <c r="Z60" s="4"/>
    </row>
    <row r="61" spans="2:26" x14ac:dyDescent="0.35">
      <c r="B61" s="139"/>
      <c r="C61" s="11"/>
      <c r="D61" s="15"/>
      <c r="E61" s="15"/>
      <c r="F61" s="15"/>
      <c r="G61" s="15"/>
      <c r="H61" s="15"/>
      <c r="I61" s="15"/>
      <c r="J61" s="14"/>
      <c r="K61" s="14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2"/>
      <c r="X61" s="4"/>
      <c r="Y61" s="4"/>
      <c r="Z61" s="4"/>
    </row>
    <row r="62" spans="2:26" x14ac:dyDescent="0.35">
      <c r="B62" s="139"/>
      <c r="C62" s="11"/>
      <c r="D62" s="15"/>
      <c r="E62" s="15"/>
      <c r="F62" s="15"/>
      <c r="G62" s="15"/>
      <c r="H62" s="15"/>
      <c r="I62" s="15"/>
      <c r="J62" s="14"/>
      <c r="K62" s="14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2"/>
      <c r="X62" s="4"/>
      <c r="Y62" s="4"/>
      <c r="Z62" s="4"/>
    </row>
    <row r="63" spans="2:26" x14ac:dyDescent="0.35">
      <c r="B63" s="139"/>
      <c r="C63" s="11"/>
      <c r="D63" s="15"/>
      <c r="E63" s="15"/>
      <c r="F63" s="15"/>
      <c r="G63" s="15"/>
      <c r="H63" s="15"/>
      <c r="I63" s="15"/>
      <c r="J63" s="14"/>
      <c r="K63" s="14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2"/>
      <c r="X63" s="4"/>
      <c r="Y63" s="4"/>
      <c r="Z63" s="4"/>
    </row>
    <row r="64" spans="2:26" x14ac:dyDescent="0.35">
      <c r="B64" s="139"/>
      <c r="C64" s="11"/>
      <c r="D64" s="15"/>
      <c r="E64" s="15"/>
      <c r="F64" s="15"/>
      <c r="G64" s="15"/>
      <c r="H64" s="15"/>
      <c r="I64" s="15"/>
      <c r="J64" s="14"/>
      <c r="K64" s="14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2"/>
      <c r="X64" s="4"/>
      <c r="Y64" s="4"/>
      <c r="Z64" s="4"/>
    </row>
    <row r="65" spans="2:26" x14ac:dyDescent="0.35">
      <c r="B65" s="139"/>
      <c r="C65" s="11"/>
      <c r="D65" s="15"/>
      <c r="E65" s="15"/>
      <c r="F65" s="15"/>
      <c r="G65" s="15"/>
      <c r="H65" s="15"/>
      <c r="I65" s="15"/>
      <c r="J65" s="14"/>
      <c r="K65" s="14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2"/>
      <c r="X65" s="4"/>
      <c r="Y65" s="4"/>
      <c r="Z65" s="4"/>
    </row>
    <row r="66" spans="2:26" x14ac:dyDescent="0.35">
      <c r="B66" s="10"/>
      <c r="C66" s="11"/>
      <c r="D66" s="8"/>
      <c r="E66" s="8"/>
      <c r="F66" s="8"/>
      <c r="G66" s="8"/>
      <c r="H66" s="8"/>
      <c r="I66" s="8"/>
      <c r="J66" s="7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5"/>
      <c r="X66" s="4"/>
      <c r="Y66" s="4"/>
      <c r="Z66" s="4"/>
    </row>
    <row r="67" spans="2:26" x14ac:dyDescent="0.35">
      <c r="B67" s="10"/>
      <c r="C67" s="9"/>
      <c r="D67" s="8"/>
      <c r="E67" s="8"/>
      <c r="F67" s="8"/>
      <c r="G67" s="8"/>
      <c r="H67" s="8"/>
      <c r="I67" s="8"/>
      <c r="J67" s="7"/>
      <c r="K67" s="7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5"/>
      <c r="X67" s="4"/>
      <c r="Y67" s="4"/>
      <c r="Z67" s="4"/>
    </row>
    <row r="68" spans="2:26" x14ac:dyDescent="0.35">
      <c r="B68" s="10"/>
      <c r="C68" s="9"/>
      <c r="D68" s="8"/>
      <c r="E68" s="8"/>
      <c r="F68" s="8"/>
      <c r="G68" s="8"/>
      <c r="H68" s="8"/>
      <c r="I68" s="8"/>
      <c r="J68" s="7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5"/>
      <c r="X68" s="4"/>
      <c r="Y68" s="4"/>
      <c r="Z68" s="4"/>
    </row>
  </sheetData>
  <protectedRanges>
    <protectedRange sqref="AD10:AD11" name="Range1_11_1_1_1_2_2_1_2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1"/>
    <protectedRange sqref="AE10:AE11" name="Range1_11_1_1_1_2_2_1_2_1_2_1"/>
  </protectedRanges>
  <mergeCells count="51"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B55:Y55"/>
    <mergeCell ref="B56:Y56"/>
    <mergeCell ref="B57:Y57"/>
    <mergeCell ref="B58:Y58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U12:U35" xr:uid="{00000000-0002-0000-0D00-000000000000}">
      <formula1>$DT$9:$DT$20</formula1>
    </dataValidation>
    <dataValidation type="list" allowBlank="1" showInputMessage="1" showErrorMessage="1" sqref="DT31:DU31" xr:uid="{00000000-0002-0000-0D00-000001000000}">
      <formula1>$BA$25:$BA$29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DW70"/>
  <sheetViews>
    <sheetView topLeftCell="A46" zoomScale="90" zoomScaleNormal="90" workbookViewId="0">
      <selection activeCell="B57" sqref="B57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43358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'14'!AE35</f>
        <v>5098553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'14'!DC35</f>
        <v>1288826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1</v>
      </c>
      <c r="G12" s="91">
        <v>79</v>
      </c>
      <c r="H12" s="44">
        <f t="shared" ref="H12:H35" si="1">G12/1.42</f>
        <v>55.633802816901408</v>
      </c>
      <c r="I12" s="44">
        <v>77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/>
      <c r="Y12" s="39" t="s">
        <v>156</v>
      </c>
      <c r="Z12" s="39"/>
      <c r="AA12" s="39"/>
      <c r="AB12" s="39"/>
      <c r="AC12" s="39"/>
      <c r="AD12" s="39"/>
      <c r="AE12" s="39">
        <v>5102344</v>
      </c>
      <c r="AF12" s="39"/>
      <c r="AG12" s="39"/>
      <c r="AH12" s="39"/>
      <c r="AI12" s="38">
        <f>IF(ISBLANK(AE12),"-",AE12-AE10)</f>
        <v>3791</v>
      </c>
      <c r="AJ12" s="38">
        <f t="shared" ref="AJ12:AJ35" si="2">AI12/1000</f>
        <v>3.7909999999999999</v>
      </c>
      <c r="AK12" s="38">
        <f t="shared" ref="AK12:AK35" si="3">AJ12*24</f>
        <v>90.983999999999995</v>
      </c>
      <c r="AL12" s="38"/>
      <c r="AM12" s="38"/>
      <c r="AN12" s="38"/>
      <c r="AO12" s="38">
        <f t="shared" ref="AO12:AO35" si="4">AK12</f>
        <v>90.983999999999995</v>
      </c>
      <c r="AP12" s="93">
        <v>5.5</v>
      </c>
      <c r="AQ12" s="93">
        <f>AP12</f>
        <v>5.5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3">
        <v>0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1289936</v>
      </c>
      <c r="DD12" s="32"/>
      <c r="DE12" s="32">
        <f>IF(ISBLANK(DC12),"-",DC12-DC10)</f>
        <v>1110</v>
      </c>
      <c r="DF12" s="32"/>
      <c r="DG12" s="32">
        <f>DC12-DC10</f>
        <v>1110</v>
      </c>
      <c r="DH12" s="32"/>
      <c r="DI12" s="32"/>
      <c r="DJ12" s="32"/>
      <c r="DK12" s="32"/>
      <c r="DL12" s="32"/>
      <c r="DM12" s="32">
        <f t="shared" ref="DM12:DM36" si="7">DE12</f>
        <v>1110</v>
      </c>
      <c r="DN12" s="32">
        <f>DM12/AJ12</f>
        <v>292.79873384331313</v>
      </c>
      <c r="DO12" s="142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3</v>
      </c>
      <c r="G13" s="91">
        <v>73</v>
      </c>
      <c r="H13" s="44">
        <f t="shared" si="1"/>
        <v>51.408450704225352</v>
      </c>
      <c r="I13" s="44">
        <v>71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/>
      <c r="Y13" s="39" t="s">
        <v>156</v>
      </c>
      <c r="Z13" s="39"/>
      <c r="AA13" s="39"/>
      <c r="AB13" s="39"/>
      <c r="AC13" s="39"/>
      <c r="AD13" s="39"/>
      <c r="AE13" s="39">
        <v>5106627</v>
      </c>
      <c r="AF13" s="39"/>
      <c r="AG13" s="39"/>
      <c r="AH13" s="39"/>
      <c r="AI13" s="38">
        <f t="shared" ref="AI13:AI35" si="8">IF(ISBLANK(AE13),"-",AE13-AE12)</f>
        <v>4283</v>
      </c>
      <c r="AJ13" s="38">
        <f t="shared" si="2"/>
        <v>4.2830000000000004</v>
      </c>
      <c r="AK13" s="38">
        <f t="shared" si="3"/>
        <v>102.792</v>
      </c>
      <c r="AL13" s="38"/>
      <c r="AM13" s="38"/>
      <c r="AN13" s="38"/>
      <c r="AO13" s="38">
        <f t="shared" si="4"/>
        <v>102.792</v>
      </c>
      <c r="AP13" s="93">
        <v>7</v>
      </c>
      <c r="AQ13" s="93">
        <f t="shared" ref="AQ13:AQ35" si="9">AP13</f>
        <v>7</v>
      </c>
      <c r="AR13" s="36"/>
      <c r="AS13" s="36"/>
      <c r="AT13" s="36"/>
      <c r="AU13" s="35" t="s">
        <v>157</v>
      </c>
      <c r="AV13" s="34">
        <v>1188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0.99831932773109244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3">
        <v>0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1291052</v>
      </c>
      <c r="DD13" s="32"/>
      <c r="DE13" s="32">
        <f t="shared" ref="DE13:DE35" si="10">IF(ISBLANK(DC13),"-",DC13-DC12)</f>
        <v>1116</v>
      </c>
      <c r="DF13" s="32"/>
      <c r="DG13" s="32">
        <f t="shared" ref="DG13:DG35" si="11">DC13-DC12</f>
        <v>1116</v>
      </c>
      <c r="DH13" s="32"/>
      <c r="DI13" s="32"/>
      <c r="DJ13" s="32"/>
      <c r="DK13" s="32"/>
      <c r="DL13" s="32"/>
      <c r="DM13" s="32">
        <f t="shared" si="7"/>
        <v>1116</v>
      </c>
      <c r="DN13" s="32">
        <f t="shared" ref="DN13:DN36" si="12">DM13/AJ13</f>
        <v>260.56502451552649</v>
      </c>
      <c r="DO13" s="171">
        <v>0.8</v>
      </c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4</v>
      </c>
      <c r="G14" s="91">
        <v>74</v>
      </c>
      <c r="H14" s="44">
        <f t="shared" si="1"/>
        <v>52.112676056338032</v>
      </c>
      <c r="I14" s="44">
        <v>72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/>
      <c r="Y14" s="39" t="s">
        <v>156</v>
      </c>
      <c r="Z14" s="39"/>
      <c r="AA14" s="39"/>
      <c r="AB14" s="39"/>
      <c r="AC14" s="39"/>
      <c r="AD14" s="39"/>
      <c r="AE14" s="39">
        <v>5111237</v>
      </c>
      <c r="AF14" s="39"/>
      <c r="AG14" s="39"/>
      <c r="AH14" s="39"/>
      <c r="AI14" s="38">
        <f t="shared" si="8"/>
        <v>4610</v>
      </c>
      <c r="AJ14" s="38">
        <f t="shared" si="2"/>
        <v>4.6100000000000003</v>
      </c>
      <c r="AK14" s="38">
        <f t="shared" si="3"/>
        <v>110.64000000000001</v>
      </c>
      <c r="AL14" s="38"/>
      <c r="AM14" s="38"/>
      <c r="AN14" s="38"/>
      <c r="AO14" s="38">
        <f t="shared" si="4"/>
        <v>110.64000000000001</v>
      </c>
      <c r="AP14" s="93">
        <v>8.3000000000000007</v>
      </c>
      <c r="AQ14" s="93">
        <f t="shared" si="9"/>
        <v>8.3000000000000007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3">
        <v>0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1292108</v>
      </c>
      <c r="DD14" s="32"/>
      <c r="DE14" s="32">
        <f t="shared" si="10"/>
        <v>1056</v>
      </c>
      <c r="DF14" s="32"/>
      <c r="DG14" s="32">
        <f t="shared" si="11"/>
        <v>1056</v>
      </c>
      <c r="DH14" s="32"/>
      <c r="DI14" s="32"/>
      <c r="DJ14" s="32"/>
      <c r="DK14" s="32"/>
      <c r="DL14" s="32"/>
      <c r="DM14" s="32">
        <f t="shared" si="7"/>
        <v>1056</v>
      </c>
      <c r="DN14" s="32">
        <f t="shared" si="12"/>
        <v>229.06724511930585</v>
      </c>
      <c r="DO14" s="142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5</v>
      </c>
      <c r="G15" s="91">
        <v>82</v>
      </c>
      <c r="H15" s="44">
        <f t="shared" si="1"/>
        <v>57.74647887323944</v>
      </c>
      <c r="I15" s="44">
        <v>80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/>
      <c r="Y15" s="39" t="s">
        <v>156</v>
      </c>
      <c r="Z15" s="39"/>
      <c r="AA15" s="39"/>
      <c r="AB15" s="39"/>
      <c r="AC15" s="39"/>
      <c r="AD15" s="39"/>
      <c r="AE15" s="39">
        <v>5115612</v>
      </c>
      <c r="AF15" s="39"/>
      <c r="AG15" s="39"/>
      <c r="AH15" s="39"/>
      <c r="AI15" s="38">
        <f t="shared" si="8"/>
        <v>4375</v>
      </c>
      <c r="AJ15" s="38">
        <f t="shared" si="2"/>
        <v>4.375</v>
      </c>
      <c r="AK15" s="38">
        <f t="shared" si="3"/>
        <v>105</v>
      </c>
      <c r="AL15" s="38"/>
      <c r="AM15" s="38"/>
      <c r="AN15" s="38"/>
      <c r="AO15" s="38">
        <f t="shared" si="4"/>
        <v>105</v>
      </c>
      <c r="AP15" s="93">
        <v>9.5</v>
      </c>
      <c r="AQ15" s="93">
        <f t="shared" si="9"/>
        <v>9.5</v>
      </c>
      <c r="AR15" s="36"/>
      <c r="AS15" s="36"/>
      <c r="AT15" s="36"/>
      <c r="AU15" s="35" t="s">
        <v>157</v>
      </c>
      <c r="AV15" s="34">
        <v>1147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0.96386554621848741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3">
        <v>0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1293107</v>
      </c>
      <c r="DD15" s="32"/>
      <c r="DE15" s="32">
        <f t="shared" si="10"/>
        <v>999</v>
      </c>
      <c r="DF15" s="32"/>
      <c r="DG15" s="32">
        <f t="shared" si="11"/>
        <v>999</v>
      </c>
      <c r="DH15" s="32"/>
      <c r="DI15" s="32"/>
      <c r="DJ15" s="32"/>
      <c r="DK15" s="32"/>
      <c r="DL15" s="32"/>
      <c r="DM15" s="32">
        <f t="shared" si="7"/>
        <v>999</v>
      </c>
      <c r="DN15" s="32">
        <f t="shared" si="12"/>
        <v>228.34285714285716</v>
      </c>
      <c r="DO15" s="142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7</v>
      </c>
      <c r="G16" s="91">
        <v>83</v>
      </c>
      <c r="H16" s="44">
        <f t="shared" si="1"/>
        <v>58.450704225352112</v>
      </c>
      <c r="I16" s="44">
        <v>81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/>
      <c r="Y16" s="39" t="s">
        <v>156</v>
      </c>
      <c r="Z16" s="39"/>
      <c r="AA16" s="39"/>
      <c r="AB16" s="39"/>
      <c r="AC16" s="39"/>
      <c r="AD16" s="39"/>
      <c r="AE16" s="39">
        <v>5119943</v>
      </c>
      <c r="AF16" s="39"/>
      <c r="AG16" s="39"/>
      <c r="AH16" s="39"/>
      <c r="AI16" s="38">
        <f t="shared" si="8"/>
        <v>4331</v>
      </c>
      <c r="AJ16" s="38">
        <f t="shared" si="2"/>
        <v>4.3310000000000004</v>
      </c>
      <c r="AK16" s="38">
        <f t="shared" si="3"/>
        <v>103.94400000000002</v>
      </c>
      <c r="AL16" s="38"/>
      <c r="AM16" s="38"/>
      <c r="AN16" s="38"/>
      <c r="AO16" s="38">
        <f t="shared" si="4"/>
        <v>103.94400000000002</v>
      </c>
      <c r="AP16" s="93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1106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0.92941176470588238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3">
        <v>0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1294095</v>
      </c>
      <c r="DD16" s="32"/>
      <c r="DE16" s="32">
        <f t="shared" si="10"/>
        <v>988</v>
      </c>
      <c r="DF16" s="32"/>
      <c r="DG16" s="32">
        <f t="shared" si="11"/>
        <v>988</v>
      </c>
      <c r="DH16" s="32"/>
      <c r="DI16" s="32"/>
      <c r="DJ16" s="32"/>
      <c r="DK16" s="32"/>
      <c r="DL16" s="32"/>
      <c r="DM16" s="32">
        <f t="shared" si="7"/>
        <v>988</v>
      </c>
      <c r="DN16" s="32">
        <f t="shared" si="12"/>
        <v>228.12283537289306</v>
      </c>
      <c r="DO16" s="142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7</v>
      </c>
      <c r="G17" s="91">
        <v>83</v>
      </c>
      <c r="H17" s="44">
        <f t="shared" si="1"/>
        <v>58.450704225352112</v>
      </c>
      <c r="I17" s="44">
        <v>80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/>
      <c r="Y17" s="39" t="s">
        <v>156</v>
      </c>
      <c r="Z17" s="39"/>
      <c r="AA17" s="39"/>
      <c r="AB17" s="39"/>
      <c r="AC17" s="39"/>
      <c r="AD17" s="39"/>
      <c r="AE17" s="39">
        <v>5124462</v>
      </c>
      <c r="AF17" s="39"/>
      <c r="AG17" s="39"/>
      <c r="AH17" s="39"/>
      <c r="AI17" s="38">
        <f t="shared" si="8"/>
        <v>4519</v>
      </c>
      <c r="AJ17" s="38">
        <f t="shared" si="2"/>
        <v>4.5190000000000001</v>
      </c>
      <c r="AK17" s="38">
        <f t="shared" si="3"/>
        <v>108.456</v>
      </c>
      <c r="AL17" s="38"/>
      <c r="AM17" s="38"/>
      <c r="AN17" s="38"/>
      <c r="AO17" s="38">
        <f t="shared" si="4"/>
        <v>108.456</v>
      </c>
      <c r="AP17" s="93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1026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0.86218487394957988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3">
        <v>0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1294524</v>
      </c>
      <c r="DD17" s="32"/>
      <c r="DE17" s="32">
        <f t="shared" si="10"/>
        <v>429</v>
      </c>
      <c r="DF17" s="32"/>
      <c r="DG17" s="32">
        <f t="shared" si="11"/>
        <v>429</v>
      </c>
      <c r="DH17" s="32"/>
      <c r="DI17" s="32"/>
      <c r="DJ17" s="32"/>
      <c r="DK17" s="32"/>
      <c r="DL17" s="32"/>
      <c r="DM17" s="32">
        <f t="shared" si="7"/>
        <v>429</v>
      </c>
      <c r="DN17" s="32">
        <f t="shared" si="12"/>
        <v>94.932507191856601</v>
      </c>
      <c r="DO17" s="143">
        <v>1.04</v>
      </c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7</v>
      </c>
      <c r="G18" s="91">
        <v>83</v>
      </c>
      <c r="H18" s="44">
        <f t="shared" si="1"/>
        <v>58.450704225352112</v>
      </c>
      <c r="I18" s="44">
        <v>80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/>
      <c r="Y18" s="39" t="s">
        <v>156</v>
      </c>
      <c r="Z18" s="39"/>
      <c r="AA18" s="39"/>
      <c r="AB18" s="39"/>
      <c r="AC18" s="39"/>
      <c r="AD18" s="39"/>
      <c r="AE18" s="39">
        <v>5129286</v>
      </c>
      <c r="AF18" s="39"/>
      <c r="AG18" s="39"/>
      <c r="AH18" s="39"/>
      <c r="AI18" s="38">
        <f t="shared" si="8"/>
        <v>4824</v>
      </c>
      <c r="AJ18" s="38">
        <f t="shared" si="2"/>
        <v>4.8239999999999998</v>
      </c>
      <c r="AK18" s="38">
        <f t="shared" si="3"/>
        <v>115.776</v>
      </c>
      <c r="AL18" s="38"/>
      <c r="AM18" s="38"/>
      <c r="AN18" s="38"/>
      <c r="AO18" s="38">
        <f t="shared" si="4"/>
        <v>115.776</v>
      </c>
      <c r="AP18" s="93">
        <v>9.5</v>
      </c>
      <c r="AQ18" s="93">
        <f t="shared" si="9"/>
        <v>9.5</v>
      </c>
      <c r="AR18" s="36"/>
      <c r="AS18" s="36"/>
      <c r="AT18" s="36"/>
      <c r="AU18" s="35" t="s">
        <v>157</v>
      </c>
      <c r="AV18" s="34">
        <v>1080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0</v>
      </c>
      <c r="BM18" s="34">
        <v>0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0.90756302521008403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</v>
      </c>
      <c r="CK18" s="33">
        <f t="shared" si="6"/>
        <v>0</v>
      </c>
      <c r="CL18" s="33"/>
      <c r="CM18" s="33"/>
      <c r="CN18" s="33"/>
      <c r="CO18" s="33"/>
      <c r="CP18" s="33"/>
      <c r="CQ18" s="33"/>
      <c r="CR18" s="33">
        <v>0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1295440</v>
      </c>
      <c r="DD18" s="32"/>
      <c r="DE18" s="32">
        <f t="shared" si="10"/>
        <v>916</v>
      </c>
      <c r="DF18" s="32"/>
      <c r="DG18" s="32">
        <f t="shared" si="11"/>
        <v>916</v>
      </c>
      <c r="DH18" s="32"/>
      <c r="DI18" s="32"/>
      <c r="DJ18" s="32"/>
      <c r="DK18" s="32"/>
      <c r="DL18" s="32"/>
      <c r="DM18" s="32">
        <f t="shared" si="7"/>
        <v>916</v>
      </c>
      <c r="DN18" s="32">
        <f t="shared" si="12"/>
        <v>189.88391376451079</v>
      </c>
      <c r="DO18" s="142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7</v>
      </c>
      <c r="G19" s="91">
        <v>83</v>
      </c>
      <c r="H19" s="44">
        <f t="shared" si="1"/>
        <v>58.450704225352112</v>
      </c>
      <c r="I19" s="44">
        <v>80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/>
      <c r="Y19" s="39" t="s">
        <v>156</v>
      </c>
      <c r="Z19" s="39"/>
      <c r="AA19" s="39"/>
      <c r="AB19" s="39"/>
      <c r="AC19" s="39"/>
      <c r="AD19" s="39"/>
      <c r="AE19" s="39">
        <v>5134210</v>
      </c>
      <c r="AF19" s="39"/>
      <c r="AG19" s="39"/>
      <c r="AH19" s="39"/>
      <c r="AI19" s="38">
        <f t="shared" si="8"/>
        <v>4924</v>
      </c>
      <c r="AJ19" s="38">
        <f t="shared" si="2"/>
        <v>4.9240000000000004</v>
      </c>
      <c r="AK19" s="38">
        <f t="shared" si="3"/>
        <v>118.17600000000002</v>
      </c>
      <c r="AL19" s="38"/>
      <c r="AM19" s="38"/>
      <c r="AN19" s="38"/>
      <c r="AO19" s="38">
        <f t="shared" si="4"/>
        <v>118.17600000000002</v>
      </c>
      <c r="AP19" s="93">
        <v>9.5</v>
      </c>
      <c r="AQ19" s="93">
        <f t="shared" si="9"/>
        <v>9.5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1026</v>
      </c>
      <c r="BM19" s="34">
        <v>0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0.86218487394957988</v>
      </c>
      <c r="CK19" s="33">
        <f t="shared" si="6"/>
        <v>0</v>
      </c>
      <c r="CL19" s="33"/>
      <c r="CM19" s="33"/>
      <c r="CN19" s="33"/>
      <c r="CO19" s="33"/>
      <c r="CP19" s="33"/>
      <c r="CQ19" s="33"/>
      <c r="CR19" s="33">
        <v>0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1296468</v>
      </c>
      <c r="DD19" s="32"/>
      <c r="DE19" s="32">
        <f t="shared" si="10"/>
        <v>1028</v>
      </c>
      <c r="DF19" s="32"/>
      <c r="DG19" s="32">
        <f t="shared" si="11"/>
        <v>1028</v>
      </c>
      <c r="DH19" s="32"/>
      <c r="DI19" s="32"/>
      <c r="DJ19" s="32"/>
      <c r="DK19" s="32"/>
      <c r="DL19" s="32"/>
      <c r="DM19" s="32">
        <f t="shared" si="7"/>
        <v>1028</v>
      </c>
      <c r="DN19" s="32">
        <f t="shared" si="12"/>
        <v>208.77335499593823</v>
      </c>
      <c r="DO19" s="142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6</v>
      </c>
      <c r="G20" s="91">
        <v>79</v>
      </c>
      <c r="H20" s="44">
        <f t="shared" si="1"/>
        <v>55.633802816901408</v>
      </c>
      <c r="I20" s="44">
        <v>76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/>
      <c r="Y20" s="39" t="s">
        <v>156</v>
      </c>
      <c r="Z20" s="39"/>
      <c r="AA20" s="39"/>
      <c r="AB20" s="39"/>
      <c r="AC20" s="39"/>
      <c r="AD20" s="39"/>
      <c r="AE20" s="39">
        <v>5139240</v>
      </c>
      <c r="AF20" s="39"/>
      <c r="AG20" s="39"/>
      <c r="AH20" s="39"/>
      <c r="AI20" s="38">
        <f t="shared" si="8"/>
        <v>5030</v>
      </c>
      <c r="AJ20" s="38">
        <f t="shared" si="2"/>
        <v>5.03</v>
      </c>
      <c r="AK20" s="38">
        <f t="shared" si="3"/>
        <v>120.72</v>
      </c>
      <c r="AL20" s="38"/>
      <c r="AM20" s="38"/>
      <c r="AN20" s="38"/>
      <c r="AO20" s="38">
        <f t="shared" si="4"/>
        <v>120.72</v>
      </c>
      <c r="AP20" s="93">
        <v>9</v>
      </c>
      <c r="AQ20" s="93">
        <f t="shared" si="9"/>
        <v>9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1026</v>
      </c>
      <c r="BM20" s="34">
        <v>0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0.86218487394957988</v>
      </c>
      <c r="CK20" s="33">
        <f t="shared" si="6"/>
        <v>0</v>
      </c>
      <c r="CL20" s="33"/>
      <c r="CM20" s="33"/>
      <c r="CN20" s="33"/>
      <c r="CO20" s="33"/>
      <c r="CP20" s="33"/>
      <c r="CQ20" s="33"/>
      <c r="CR20" s="33">
        <v>0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1297614</v>
      </c>
      <c r="DD20" s="32"/>
      <c r="DE20" s="32">
        <f t="shared" si="10"/>
        <v>1146</v>
      </c>
      <c r="DF20" s="32"/>
      <c r="DG20" s="32">
        <f t="shared" si="11"/>
        <v>1146</v>
      </c>
      <c r="DH20" s="32"/>
      <c r="DI20" s="32"/>
      <c r="DJ20" s="32"/>
      <c r="DK20" s="32"/>
      <c r="DL20" s="32"/>
      <c r="DM20" s="32">
        <f t="shared" si="7"/>
        <v>1146</v>
      </c>
      <c r="DN20" s="32">
        <f t="shared" si="12"/>
        <v>227.83300198807157</v>
      </c>
      <c r="DO20" s="142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6</v>
      </c>
      <c r="G21" s="91">
        <v>78</v>
      </c>
      <c r="H21" s="44">
        <f t="shared" si="1"/>
        <v>54.929577464788736</v>
      </c>
      <c r="I21" s="44">
        <v>74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/>
      <c r="Y21" s="39" t="s">
        <v>156</v>
      </c>
      <c r="Z21" s="39"/>
      <c r="AA21" s="39"/>
      <c r="AB21" s="39"/>
      <c r="AC21" s="39"/>
      <c r="AD21" s="39"/>
      <c r="AE21" s="39">
        <v>5144276</v>
      </c>
      <c r="AF21" s="39"/>
      <c r="AG21" s="39"/>
      <c r="AH21" s="39"/>
      <c r="AI21" s="38">
        <f t="shared" si="8"/>
        <v>5036</v>
      </c>
      <c r="AJ21" s="38">
        <f t="shared" si="2"/>
        <v>5.0359999999999996</v>
      </c>
      <c r="AK21" s="38">
        <f t="shared" si="3"/>
        <v>120.86399999999999</v>
      </c>
      <c r="AL21" s="38"/>
      <c r="AM21" s="38"/>
      <c r="AN21" s="38"/>
      <c r="AO21" s="38">
        <f t="shared" si="4"/>
        <v>120.86399999999999</v>
      </c>
      <c r="AP21" s="93">
        <v>8.5</v>
      </c>
      <c r="AQ21" s="93">
        <f t="shared" si="9"/>
        <v>8.5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1027</v>
      </c>
      <c r="BM21" s="34">
        <v>0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0.86302521008403366</v>
      </c>
      <c r="CK21" s="33">
        <f t="shared" si="6"/>
        <v>0</v>
      </c>
      <c r="CL21" s="33"/>
      <c r="CM21" s="33"/>
      <c r="CN21" s="33"/>
      <c r="CO21" s="33"/>
      <c r="CP21" s="33"/>
      <c r="CQ21" s="33"/>
      <c r="CR21" s="33">
        <v>0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1298836</v>
      </c>
      <c r="DD21" s="32"/>
      <c r="DE21" s="32">
        <f t="shared" si="10"/>
        <v>1222</v>
      </c>
      <c r="DF21" s="32"/>
      <c r="DG21" s="32">
        <f t="shared" si="11"/>
        <v>1222</v>
      </c>
      <c r="DH21" s="32"/>
      <c r="DI21" s="32"/>
      <c r="DJ21" s="32"/>
      <c r="DK21" s="32"/>
      <c r="DL21" s="32"/>
      <c r="DM21" s="32">
        <f t="shared" si="7"/>
        <v>1222</v>
      </c>
      <c r="DN21" s="32">
        <f t="shared" si="12"/>
        <v>242.65289912629072</v>
      </c>
      <c r="DO21" s="143">
        <v>1.1200000000000001</v>
      </c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5</v>
      </c>
      <c r="G22" s="91">
        <v>78</v>
      </c>
      <c r="H22" s="44">
        <f t="shared" si="1"/>
        <v>54.929577464788736</v>
      </c>
      <c r="I22" s="44">
        <v>74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/>
      <c r="Y22" s="39" t="s">
        <v>156</v>
      </c>
      <c r="Z22" s="39"/>
      <c r="AA22" s="39"/>
      <c r="AB22" s="39"/>
      <c r="AC22" s="39"/>
      <c r="AD22" s="39"/>
      <c r="AE22" s="39">
        <v>5149374</v>
      </c>
      <c r="AF22" s="39"/>
      <c r="AG22" s="39"/>
      <c r="AH22" s="39"/>
      <c r="AI22" s="38">
        <f t="shared" si="8"/>
        <v>5098</v>
      </c>
      <c r="AJ22" s="38">
        <f t="shared" si="2"/>
        <v>5.0979999999999999</v>
      </c>
      <c r="AK22" s="38">
        <f t="shared" si="3"/>
        <v>122.352</v>
      </c>
      <c r="AL22" s="38"/>
      <c r="AM22" s="38"/>
      <c r="AN22" s="38"/>
      <c r="AO22" s="38">
        <f t="shared" si="4"/>
        <v>122.352</v>
      </c>
      <c r="AP22" s="93">
        <v>7.9</v>
      </c>
      <c r="AQ22" s="93">
        <f t="shared" si="9"/>
        <v>7.9</v>
      </c>
      <c r="AR22" s="36"/>
      <c r="AS22" s="36"/>
      <c r="AT22" s="36"/>
      <c r="AU22" s="35" t="s">
        <v>164</v>
      </c>
      <c r="AV22" s="34">
        <v>1186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1027</v>
      </c>
      <c r="BM22" s="34">
        <v>0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0.99663865546218489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0.86302521008403366</v>
      </c>
      <c r="CK22" s="33">
        <f t="shared" si="6"/>
        <v>0</v>
      </c>
      <c r="CL22" s="33"/>
      <c r="CM22" s="33"/>
      <c r="CN22" s="33"/>
      <c r="CO22" s="33"/>
      <c r="CP22" s="33"/>
      <c r="CQ22" s="33"/>
      <c r="CR22" s="33">
        <v>0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1300058</v>
      </c>
      <c r="DD22" s="32"/>
      <c r="DE22" s="32">
        <f t="shared" si="10"/>
        <v>1222</v>
      </c>
      <c r="DF22" s="32"/>
      <c r="DG22" s="32">
        <f t="shared" si="11"/>
        <v>1222</v>
      </c>
      <c r="DH22" s="32"/>
      <c r="DI22" s="32"/>
      <c r="DJ22" s="32"/>
      <c r="DK22" s="32"/>
      <c r="DL22" s="32"/>
      <c r="DM22" s="32">
        <f t="shared" si="7"/>
        <v>1222</v>
      </c>
      <c r="DN22" s="32">
        <f t="shared" si="12"/>
        <v>239.70184386033739</v>
      </c>
      <c r="DO22" s="142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5</v>
      </c>
      <c r="G23" s="91">
        <v>77</v>
      </c>
      <c r="H23" s="44">
        <f t="shared" si="1"/>
        <v>54.225352112676056</v>
      </c>
      <c r="I23" s="44">
        <v>72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/>
      <c r="Y23" s="39" t="s">
        <v>156</v>
      </c>
      <c r="Z23" s="39"/>
      <c r="AA23" s="39"/>
      <c r="AB23" s="39"/>
      <c r="AC23" s="39"/>
      <c r="AD23" s="39"/>
      <c r="AE23" s="39">
        <v>5154316</v>
      </c>
      <c r="AF23" s="39"/>
      <c r="AG23" s="39"/>
      <c r="AH23" s="39"/>
      <c r="AI23" s="38">
        <f t="shared" si="8"/>
        <v>4942</v>
      </c>
      <c r="AJ23" s="38">
        <f t="shared" si="2"/>
        <v>4.9420000000000002</v>
      </c>
      <c r="AK23" s="38">
        <f t="shared" si="3"/>
        <v>118.608</v>
      </c>
      <c r="AL23" s="38"/>
      <c r="AM23" s="38"/>
      <c r="AN23" s="38"/>
      <c r="AO23" s="38">
        <f t="shared" si="4"/>
        <v>118.608</v>
      </c>
      <c r="AP23" s="93">
        <v>7.4</v>
      </c>
      <c r="AQ23" s="93">
        <f t="shared" si="9"/>
        <v>7.4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1026</v>
      </c>
      <c r="BM23" s="34">
        <v>0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0.86218487394957988</v>
      </c>
      <c r="CK23" s="33">
        <f t="shared" si="6"/>
        <v>0</v>
      </c>
      <c r="CL23" s="33"/>
      <c r="CM23" s="33"/>
      <c r="CN23" s="33"/>
      <c r="CO23" s="33"/>
      <c r="CP23" s="33"/>
      <c r="CQ23" s="33"/>
      <c r="CR23" s="33">
        <v>0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1301210</v>
      </c>
      <c r="DD23" s="32"/>
      <c r="DE23" s="32">
        <f t="shared" si="10"/>
        <v>1152</v>
      </c>
      <c r="DF23" s="32"/>
      <c r="DG23" s="32">
        <f t="shared" si="11"/>
        <v>1152</v>
      </c>
      <c r="DH23" s="32"/>
      <c r="DI23" s="32"/>
      <c r="DJ23" s="32"/>
      <c r="DK23" s="32"/>
      <c r="DL23" s="32"/>
      <c r="DM23" s="32">
        <f t="shared" si="7"/>
        <v>1152</v>
      </c>
      <c r="DN23" s="32">
        <f t="shared" si="12"/>
        <v>233.10400647511128</v>
      </c>
      <c r="DO23" s="142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4</v>
      </c>
      <c r="G24" s="91">
        <v>76</v>
      </c>
      <c r="H24" s="44">
        <f t="shared" si="1"/>
        <v>53.521126760563384</v>
      </c>
      <c r="I24" s="44">
        <v>70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/>
      <c r="Y24" s="39" t="s">
        <v>156</v>
      </c>
      <c r="Z24" s="39"/>
      <c r="AA24" s="39"/>
      <c r="AB24" s="39"/>
      <c r="AC24" s="39"/>
      <c r="AD24" s="39"/>
      <c r="AE24" s="39">
        <v>5159624</v>
      </c>
      <c r="AF24" s="39"/>
      <c r="AG24" s="39"/>
      <c r="AH24" s="39"/>
      <c r="AI24" s="38">
        <f t="shared" si="8"/>
        <v>5308</v>
      </c>
      <c r="AJ24" s="38">
        <f t="shared" si="2"/>
        <v>5.3079999999999998</v>
      </c>
      <c r="AK24" s="38">
        <f t="shared" si="3"/>
        <v>127.392</v>
      </c>
      <c r="AL24" s="38"/>
      <c r="AM24" s="38"/>
      <c r="AN24" s="38"/>
      <c r="AO24" s="38">
        <f t="shared" si="4"/>
        <v>127.392</v>
      </c>
      <c r="AP24" s="93">
        <v>6.8</v>
      </c>
      <c r="AQ24" s="93">
        <f t="shared" si="9"/>
        <v>6.8</v>
      </c>
      <c r="AR24" s="36"/>
      <c r="AS24" s="36"/>
      <c r="AT24" s="36"/>
      <c r="AU24" s="35" t="s">
        <v>164</v>
      </c>
      <c r="AV24" s="34">
        <v>1187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1027</v>
      </c>
      <c r="BM24" s="34">
        <v>0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0.99747899159663866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0.86302521008403366</v>
      </c>
      <c r="CK24" s="33">
        <f t="shared" si="6"/>
        <v>0</v>
      </c>
      <c r="CL24" s="33"/>
      <c r="CM24" s="33"/>
      <c r="CN24" s="33"/>
      <c r="CO24" s="33"/>
      <c r="CP24" s="33"/>
      <c r="CQ24" s="33"/>
      <c r="CR24" s="33">
        <v>0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1302416</v>
      </c>
      <c r="DD24" s="32"/>
      <c r="DE24" s="32">
        <f t="shared" si="10"/>
        <v>1206</v>
      </c>
      <c r="DF24" s="32"/>
      <c r="DG24" s="32">
        <f t="shared" si="11"/>
        <v>1206</v>
      </c>
      <c r="DH24" s="32"/>
      <c r="DI24" s="32"/>
      <c r="DJ24" s="32"/>
      <c r="DK24" s="32"/>
      <c r="DL24" s="32"/>
      <c r="DM24" s="32">
        <f t="shared" si="7"/>
        <v>1206</v>
      </c>
      <c r="DN24" s="32">
        <f t="shared" si="12"/>
        <v>227.20422004521478</v>
      </c>
      <c r="DO24" s="142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4</v>
      </c>
      <c r="G25" s="91">
        <v>75</v>
      </c>
      <c r="H25" s="44">
        <f t="shared" si="1"/>
        <v>52.816901408450704</v>
      </c>
      <c r="I25" s="44">
        <v>70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/>
      <c r="Y25" s="39" t="s">
        <v>156</v>
      </c>
      <c r="Z25" s="39"/>
      <c r="AA25" s="39"/>
      <c r="AB25" s="39"/>
      <c r="AC25" s="39"/>
      <c r="AD25" s="39"/>
      <c r="AE25" s="39">
        <v>5164560</v>
      </c>
      <c r="AF25" s="39"/>
      <c r="AG25" s="39"/>
      <c r="AH25" s="39"/>
      <c r="AI25" s="38">
        <f t="shared" si="8"/>
        <v>4936</v>
      </c>
      <c r="AJ25" s="38">
        <f t="shared" si="2"/>
        <v>4.9359999999999999</v>
      </c>
      <c r="AK25" s="38">
        <f t="shared" si="3"/>
        <v>118.464</v>
      </c>
      <c r="AL25" s="38"/>
      <c r="AM25" s="38"/>
      <c r="AN25" s="38"/>
      <c r="AO25" s="38">
        <f t="shared" si="4"/>
        <v>118.464</v>
      </c>
      <c r="AP25" s="93">
        <v>6.3</v>
      </c>
      <c r="AQ25" s="93">
        <f t="shared" si="9"/>
        <v>6.3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1026</v>
      </c>
      <c r="BM25" s="34">
        <v>0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0.86218487394957988</v>
      </c>
      <c r="CK25" s="33">
        <f t="shared" si="6"/>
        <v>0</v>
      </c>
      <c r="CL25" s="33"/>
      <c r="CM25" s="33"/>
      <c r="CN25" s="33"/>
      <c r="CO25" s="33"/>
      <c r="CP25" s="33"/>
      <c r="CQ25" s="33"/>
      <c r="CR25" s="33">
        <v>0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1303657</v>
      </c>
      <c r="DD25" s="32"/>
      <c r="DE25" s="32">
        <f t="shared" si="10"/>
        <v>1241</v>
      </c>
      <c r="DF25" s="32"/>
      <c r="DG25" s="32">
        <f t="shared" si="11"/>
        <v>1241</v>
      </c>
      <c r="DH25" s="32"/>
      <c r="DI25" s="32"/>
      <c r="DJ25" s="32"/>
      <c r="DK25" s="32"/>
      <c r="DL25" s="32"/>
      <c r="DM25" s="32">
        <f t="shared" si="7"/>
        <v>1241</v>
      </c>
      <c r="DN25" s="32">
        <f t="shared" si="12"/>
        <v>251.41815235008104</v>
      </c>
      <c r="DO25" s="143">
        <v>0.6</v>
      </c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2</v>
      </c>
      <c r="G26" s="91">
        <v>75</v>
      </c>
      <c r="H26" s="44">
        <f t="shared" si="1"/>
        <v>52.816901408450704</v>
      </c>
      <c r="I26" s="44">
        <v>70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/>
      <c r="Y26" s="39" t="s">
        <v>156</v>
      </c>
      <c r="Z26" s="39"/>
      <c r="AA26" s="39"/>
      <c r="AB26" s="39"/>
      <c r="AC26" s="39"/>
      <c r="AD26" s="39"/>
      <c r="AE26" s="39">
        <v>5168964</v>
      </c>
      <c r="AF26" s="39"/>
      <c r="AG26" s="39"/>
      <c r="AH26" s="39"/>
      <c r="AI26" s="38">
        <f t="shared" si="8"/>
        <v>4404</v>
      </c>
      <c r="AJ26" s="38">
        <f t="shared" si="2"/>
        <v>4.4039999999999999</v>
      </c>
      <c r="AK26" s="38">
        <f t="shared" si="3"/>
        <v>105.696</v>
      </c>
      <c r="AL26" s="38"/>
      <c r="AM26" s="38"/>
      <c r="AN26" s="38"/>
      <c r="AO26" s="38">
        <f t="shared" si="4"/>
        <v>105.696</v>
      </c>
      <c r="AP26" s="93">
        <v>5.8</v>
      </c>
      <c r="AQ26" s="93">
        <f t="shared" si="9"/>
        <v>5.8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1005</v>
      </c>
      <c r="BM26" s="34">
        <v>0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0.84453781512605042</v>
      </c>
      <c r="CK26" s="33">
        <f t="shared" si="6"/>
        <v>0</v>
      </c>
      <c r="CL26" s="33"/>
      <c r="CM26" s="33"/>
      <c r="CN26" s="33"/>
      <c r="CO26" s="33"/>
      <c r="CP26" s="33"/>
      <c r="CQ26" s="33"/>
      <c r="CR26" s="33">
        <v>0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1304794</v>
      </c>
      <c r="DD26" s="32"/>
      <c r="DE26" s="32">
        <f t="shared" si="10"/>
        <v>1137</v>
      </c>
      <c r="DF26" s="32"/>
      <c r="DG26" s="32">
        <f t="shared" si="11"/>
        <v>1137</v>
      </c>
      <c r="DH26" s="32"/>
      <c r="DI26" s="32"/>
      <c r="DJ26" s="32"/>
      <c r="DK26" s="32"/>
      <c r="DL26" s="32"/>
      <c r="DM26" s="32">
        <f t="shared" si="7"/>
        <v>1137</v>
      </c>
      <c r="DN26" s="32">
        <f t="shared" si="12"/>
        <v>258.17438692098091</v>
      </c>
      <c r="DO26" s="142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2</v>
      </c>
      <c r="G27" s="91">
        <v>75</v>
      </c>
      <c r="H27" s="44">
        <f t="shared" si="1"/>
        <v>52.816901408450704</v>
      </c>
      <c r="I27" s="44">
        <v>70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/>
      <c r="Y27" s="39" t="s">
        <v>156</v>
      </c>
      <c r="Z27" s="39"/>
      <c r="AA27" s="39"/>
      <c r="AB27" s="39"/>
      <c r="AC27" s="39"/>
      <c r="AD27" s="39"/>
      <c r="AE27" s="39">
        <v>5173370</v>
      </c>
      <c r="AF27" s="39"/>
      <c r="AG27" s="39"/>
      <c r="AH27" s="39"/>
      <c r="AI27" s="38">
        <f t="shared" si="8"/>
        <v>4406</v>
      </c>
      <c r="AJ27" s="38">
        <f t="shared" si="2"/>
        <v>4.4059999999999997</v>
      </c>
      <c r="AK27" s="38">
        <f t="shared" si="3"/>
        <v>105.744</v>
      </c>
      <c r="AL27" s="38"/>
      <c r="AM27" s="38"/>
      <c r="AN27" s="38"/>
      <c r="AO27" s="38">
        <f t="shared" si="4"/>
        <v>105.744</v>
      </c>
      <c r="AP27" s="93">
        <v>5.4</v>
      </c>
      <c r="AQ27" s="93">
        <f t="shared" si="9"/>
        <v>5.4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1007</v>
      </c>
      <c r="BM27" s="34">
        <v>0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0.84621848739495797</v>
      </c>
      <c r="CK27" s="33">
        <f t="shared" si="6"/>
        <v>0</v>
      </c>
      <c r="CL27" s="33"/>
      <c r="CM27" s="33"/>
      <c r="CN27" s="33"/>
      <c r="CO27" s="33"/>
      <c r="CP27" s="33"/>
      <c r="CQ27" s="33"/>
      <c r="CR27" s="33">
        <v>0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1305942</v>
      </c>
      <c r="DD27" s="32"/>
      <c r="DE27" s="32">
        <f t="shared" si="10"/>
        <v>1148</v>
      </c>
      <c r="DF27" s="32"/>
      <c r="DG27" s="32">
        <f t="shared" si="11"/>
        <v>1148</v>
      </c>
      <c r="DH27" s="32"/>
      <c r="DI27" s="32"/>
      <c r="DJ27" s="32"/>
      <c r="DK27" s="32"/>
      <c r="DL27" s="32"/>
      <c r="DM27" s="32">
        <f t="shared" si="7"/>
        <v>1148</v>
      </c>
      <c r="DN27" s="32">
        <f t="shared" si="12"/>
        <v>260.55379028597372</v>
      </c>
      <c r="DO27" s="142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0</v>
      </c>
      <c r="G28" s="91">
        <v>75</v>
      </c>
      <c r="H28" s="44">
        <f t="shared" si="1"/>
        <v>52.816901408450704</v>
      </c>
      <c r="I28" s="44">
        <v>70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/>
      <c r="Y28" s="39" t="s">
        <v>156</v>
      </c>
      <c r="Z28" s="39"/>
      <c r="AA28" s="39"/>
      <c r="AB28" s="39"/>
      <c r="AC28" s="39"/>
      <c r="AD28" s="39"/>
      <c r="AE28" s="39">
        <v>5177788</v>
      </c>
      <c r="AF28" s="39"/>
      <c r="AG28" s="39"/>
      <c r="AH28" s="39"/>
      <c r="AI28" s="38">
        <f t="shared" si="8"/>
        <v>4418</v>
      </c>
      <c r="AJ28" s="38">
        <f t="shared" si="2"/>
        <v>4.4180000000000001</v>
      </c>
      <c r="AK28" s="38">
        <f t="shared" si="3"/>
        <v>106.03200000000001</v>
      </c>
      <c r="AL28" s="38"/>
      <c r="AM28" s="38"/>
      <c r="AN28" s="38"/>
      <c r="AO28" s="38">
        <f t="shared" si="4"/>
        <v>106.03200000000001</v>
      </c>
      <c r="AP28" s="93">
        <v>4.9000000000000004</v>
      </c>
      <c r="AQ28" s="93">
        <f t="shared" si="9"/>
        <v>4.9000000000000004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1005</v>
      </c>
      <c r="BM28" s="34">
        <v>0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0.84453781512605042</v>
      </c>
      <c r="CK28" s="33">
        <f t="shared" si="6"/>
        <v>0</v>
      </c>
      <c r="CL28" s="33"/>
      <c r="CM28" s="33"/>
      <c r="CN28" s="33"/>
      <c r="CO28" s="33"/>
      <c r="CP28" s="33"/>
      <c r="CQ28" s="33"/>
      <c r="CR28" s="33">
        <v>0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1307116</v>
      </c>
      <c r="DD28" s="32"/>
      <c r="DE28" s="32">
        <f t="shared" si="10"/>
        <v>1174</v>
      </c>
      <c r="DF28" s="32"/>
      <c r="DG28" s="32">
        <f t="shared" si="11"/>
        <v>1174</v>
      </c>
      <c r="DH28" s="32"/>
      <c r="DI28" s="32"/>
      <c r="DJ28" s="32"/>
      <c r="DK28" s="32"/>
      <c r="DL28" s="32"/>
      <c r="DM28" s="32">
        <f t="shared" si="7"/>
        <v>1174</v>
      </c>
      <c r="DN28" s="32">
        <f t="shared" si="12"/>
        <v>265.73110004526933</v>
      </c>
      <c r="DO28" s="142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0</v>
      </c>
      <c r="G29" s="91">
        <v>74</v>
      </c>
      <c r="H29" s="44">
        <f t="shared" si="1"/>
        <v>52.112676056338032</v>
      </c>
      <c r="I29" s="44">
        <v>69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/>
      <c r="Y29" s="39" t="s">
        <v>156</v>
      </c>
      <c r="Z29" s="39"/>
      <c r="AA29" s="39"/>
      <c r="AB29" s="39"/>
      <c r="AC29" s="39"/>
      <c r="AD29" s="39"/>
      <c r="AE29" s="39">
        <v>5182273</v>
      </c>
      <c r="AF29" s="39"/>
      <c r="AG29" s="39"/>
      <c r="AH29" s="39"/>
      <c r="AI29" s="38">
        <f t="shared" si="8"/>
        <v>4485</v>
      </c>
      <c r="AJ29" s="38">
        <f t="shared" si="2"/>
        <v>4.4850000000000003</v>
      </c>
      <c r="AK29" s="38">
        <f t="shared" si="3"/>
        <v>107.64000000000001</v>
      </c>
      <c r="AL29" s="38"/>
      <c r="AM29" s="38"/>
      <c r="AN29" s="38"/>
      <c r="AO29" s="38">
        <f t="shared" si="4"/>
        <v>107.64000000000001</v>
      </c>
      <c r="AP29" s="93">
        <v>4.5999999999999996</v>
      </c>
      <c r="AQ29" s="93">
        <f t="shared" si="9"/>
        <v>4.5999999999999996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1006</v>
      </c>
      <c r="BM29" s="34">
        <v>0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0.8453781512605042</v>
      </c>
      <c r="CK29" s="33">
        <f t="shared" si="6"/>
        <v>0</v>
      </c>
      <c r="CL29" s="33"/>
      <c r="CM29" s="33"/>
      <c r="CN29" s="33"/>
      <c r="CO29" s="33"/>
      <c r="CP29" s="33"/>
      <c r="CQ29" s="33"/>
      <c r="CR29" s="33">
        <v>0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1308290</v>
      </c>
      <c r="DD29" s="32"/>
      <c r="DE29" s="32">
        <f t="shared" si="10"/>
        <v>1174</v>
      </c>
      <c r="DF29" s="32"/>
      <c r="DG29" s="32">
        <f t="shared" si="11"/>
        <v>1174</v>
      </c>
      <c r="DH29" s="32"/>
      <c r="DI29" s="32"/>
      <c r="DJ29" s="32"/>
      <c r="DK29" s="32"/>
      <c r="DL29" s="32"/>
      <c r="DM29" s="32">
        <f t="shared" si="7"/>
        <v>1174</v>
      </c>
      <c r="DN29" s="32">
        <f t="shared" si="12"/>
        <v>261.76142697881829</v>
      </c>
      <c r="DO29" s="143">
        <v>0.84</v>
      </c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0</v>
      </c>
      <c r="G30" s="91">
        <v>79</v>
      </c>
      <c r="H30" s="44">
        <f t="shared" si="1"/>
        <v>55.633802816901408</v>
      </c>
      <c r="I30" s="44">
        <v>77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/>
      <c r="Y30" s="39" t="s">
        <v>156</v>
      </c>
      <c r="Z30" s="39"/>
      <c r="AA30" s="39"/>
      <c r="AB30" s="39"/>
      <c r="AC30" s="39"/>
      <c r="AD30" s="39"/>
      <c r="AE30" s="39">
        <v>5186790</v>
      </c>
      <c r="AF30" s="39"/>
      <c r="AG30" s="39"/>
      <c r="AH30" s="39"/>
      <c r="AI30" s="38">
        <f t="shared" si="8"/>
        <v>4517</v>
      </c>
      <c r="AJ30" s="38">
        <f t="shared" si="2"/>
        <v>4.5170000000000003</v>
      </c>
      <c r="AK30" s="38">
        <f t="shared" si="3"/>
        <v>108.40800000000002</v>
      </c>
      <c r="AL30" s="38"/>
      <c r="AM30" s="38"/>
      <c r="AN30" s="38"/>
      <c r="AO30" s="38">
        <f t="shared" si="4"/>
        <v>108.40800000000002</v>
      </c>
      <c r="AP30" s="93">
        <v>4.3</v>
      </c>
      <c r="AQ30" s="93">
        <f t="shared" si="9"/>
        <v>4.3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1004</v>
      </c>
      <c r="BM30" s="34">
        <v>0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0.84369747899159664</v>
      </c>
      <c r="CK30" s="33">
        <f t="shared" si="6"/>
        <v>0</v>
      </c>
      <c r="CL30" s="33"/>
      <c r="CM30" s="33"/>
      <c r="CN30" s="33"/>
      <c r="CO30" s="33"/>
      <c r="CP30" s="33"/>
      <c r="CQ30" s="33"/>
      <c r="CR30" s="33">
        <v>0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1309432</v>
      </c>
      <c r="DD30" s="32"/>
      <c r="DE30" s="32">
        <f t="shared" si="10"/>
        <v>1142</v>
      </c>
      <c r="DF30" s="32"/>
      <c r="DG30" s="32">
        <f t="shared" si="11"/>
        <v>1142</v>
      </c>
      <c r="DH30" s="32"/>
      <c r="DI30" s="32"/>
      <c r="DJ30" s="32"/>
      <c r="DK30" s="32"/>
      <c r="DL30" s="32"/>
      <c r="DM30" s="32">
        <f t="shared" si="7"/>
        <v>1142</v>
      </c>
      <c r="DN30" s="32">
        <f t="shared" si="12"/>
        <v>252.8226699136595</v>
      </c>
      <c r="DO30" s="142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0</v>
      </c>
      <c r="G31" s="91">
        <v>80</v>
      </c>
      <c r="H31" s="44">
        <f t="shared" si="1"/>
        <v>56.338028169014088</v>
      </c>
      <c r="I31" s="44">
        <v>77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/>
      <c r="Y31" s="39" t="s">
        <v>156</v>
      </c>
      <c r="Z31" s="39"/>
      <c r="AA31" s="39"/>
      <c r="AB31" s="39"/>
      <c r="AC31" s="39"/>
      <c r="AD31" s="39"/>
      <c r="AE31" s="39">
        <v>5191708</v>
      </c>
      <c r="AF31" s="39"/>
      <c r="AG31" s="39"/>
      <c r="AH31" s="39"/>
      <c r="AI31" s="38">
        <f t="shared" si="8"/>
        <v>4918</v>
      </c>
      <c r="AJ31" s="38">
        <f t="shared" si="2"/>
        <v>4.9180000000000001</v>
      </c>
      <c r="AK31" s="38">
        <f t="shared" si="3"/>
        <v>118.03200000000001</v>
      </c>
      <c r="AL31" s="38"/>
      <c r="AM31" s="38"/>
      <c r="AN31" s="38"/>
      <c r="AO31" s="38">
        <f t="shared" si="4"/>
        <v>118.03200000000001</v>
      </c>
      <c r="AP31" s="93">
        <v>4.2</v>
      </c>
      <c r="AQ31" s="93">
        <f t="shared" si="9"/>
        <v>4.2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1004</v>
      </c>
      <c r="BM31" s="34">
        <v>0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0.84369747899159664</v>
      </c>
      <c r="CK31" s="33">
        <f t="shared" si="6"/>
        <v>0</v>
      </c>
      <c r="CL31" s="33"/>
      <c r="CM31" s="33"/>
      <c r="CN31" s="33"/>
      <c r="CO31" s="33"/>
      <c r="CP31" s="33"/>
      <c r="CQ31" s="33"/>
      <c r="CR31" s="33">
        <v>0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1310622</v>
      </c>
      <c r="DD31" s="32"/>
      <c r="DE31" s="32">
        <f t="shared" si="10"/>
        <v>1190</v>
      </c>
      <c r="DF31" s="32"/>
      <c r="DG31" s="32">
        <f t="shared" si="11"/>
        <v>1190</v>
      </c>
      <c r="DH31" s="32"/>
      <c r="DI31" s="32"/>
      <c r="DJ31" s="32"/>
      <c r="DK31" s="32"/>
      <c r="DL31" s="32"/>
      <c r="DM31" s="32">
        <f t="shared" si="7"/>
        <v>1190</v>
      </c>
      <c r="DN31" s="32">
        <f t="shared" si="12"/>
        <v>241.96827978853193</v>
      </c>
      <c r="DO31" s="142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0</v>
      </c>
      <c r="G32" s="91">
        <v>83</v>
      </c>
      <c r="H32" s="44">
        <f t="shared" si="1"/>
        <v>58.450704225352112</v>
      </c>
      <c r="I32" s="44">
        <v>80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/>
      <c r="Y32" s="39" t="s">
        <v>156</v>
      </c>
      <c r="Z32" s="39"/>
      <c r="AA32" s="39"/>
      <c r="AB32" s="39"/>
      <c r="AC32" s="39"/>
      <c r="AD32" s="39"/>
      <c r="AE32" s="39">
        <v>5196530</v>
      </c>
      <c r="AF32" s="39"/>
      <c r="AG32" s="39"/>
      <c r="AH32" s="39"/>
      <c r="AI32" s="38">
        <f t="shared" si="8"/>
        <v>4822</v>
      </c>
      <c r="AJ32" s="38">
        <f t="shared" si="2"/>
        <v>4.8220000000000001</v>
      </c>
      <c r="AK32" s="38">
        <f t="shared" si="3"/>
        <v>115.72800000000001</v>
      </c>
      <c r="AL32" s="38"/>
      <c r="AM32" s="38"/>
      <c r="AN32" s="38"/>
      <c r="AO32" s="38">
        <f t="shared" si="4"/>
        <v>115.72800000000001</v>
      </c>
      <c r="AP32" s="93">
        <v>3.9</v>
      </c>
      <c r="AQ32" s="93">
        <f t="shared" si="9"/>
        <v>3.9</v>
      </c>
      <c r="AR32" s="36"/>
      <c r="AS32" s="36"/>
      <c r="AT32" s="36"/>
      <c r="AU32" s="35" t="s">
        <v>164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1045</v>
      </c>
      <c r="BM32" s="34">
        <v>0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0.87815126050420167</v>
      </c>
      <c r="CK32" s="33">
        <f t="shared" si="6"/>
        <v>0</v>
      </c>
      <c r="CL32" s="33"/>
      <c r="CM32" s="33"/>
      <c r="CN32" s="33"/>
      <c r="CO32" s="33"/>
      <c r="CP32" s="33"/>
      <c r="CQ32" s="33"/>
      <c r="CR32" s="33">
        <v>0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1311810</v>
      </c>
      <c r="DD32" s="32"/>
      <c r="DE32" s="32">
        <f t="shared" si="10"/>
        <v>1188</v>
      </c>
      <c r="DF32" s="32"/>
      <c r="DG32" s="32">
        <f t="shared" si="11"/>
        <v>1188</v>
      </c>
      <c r="DH32" s="32"/>
      <c r="DI32" s="32"/>
      <c r="DJ32" s="32"/>
      <c r="DK32" s="32"/>
      <c r="DL32" s="32"/>
      <c r="DM32" s="32">
        <f t="shared" si="7"/>
        <v>1188</v>
      </c>
      <c r="DN32" s="32">
        <f t="shared" si="12"/>
        <v>246.37080049771879</v>
      </c>
      <c r="DO32" s="142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1</v>
      </c>
      <c r="G33" s="91">
        <v>83</v>
      </c>
      <c r="H33" s="44">
        <f t="shared" si="1"/>
        <v>58.450704225352112</v>
      </c>
      <c r="I33" s="44">
        <v>80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/>
      <c r="Y33" s="39" t="s">
        <v>156</v>
      </c>
      <c r="Z33" s="39"/>
      <c r="AA33" s="39"/>
      <c r="AB33" s="39"/>
      <c r="AC33" s="39"/>
      <c r="AD33" s="39"/>
      <c r="AE33" s="39">
        <v>5201295</v>
      </c>
      <c r="AF33" s="39"/>
      <c r="AG33" s="39"/>
      <c r="AH33" s="39"/>
      <c r="AI33" s="38">
        <f t="shared" si="8"/>
        <v>4765</v>
      </c>
      <c r="AJ33" s="38">
        <f t="shared" si="2"/>
        <v>4.7649999999999997</v>
      </c>
      <c r="AK33" s="38">
        <f t="shared" si="3"/>
        <v>114.35999999999999</v>
      </c>
      <c r="AL33" s="38"/>
      <c r="AM33" s="38"/>
      <c r="AN33" s="38"/>
      <c r="AO33" s="38">
        <f t="shared" si="4"/>
        <v>114.35999999999999</v>
      </c>
      <c r="AP33" s="93">
        <v>3.8</v>
      </c>
      <c r="AQ33" s="93">
        <f t="shared" si="9"/>
        <v>3.8</v>
      </c>
      <c r="AR33" s="36"/>
      <c r="AS33" s="36"/>
      <c r="AT33" s="36"/>
      <c r="AU33" s="35" t="s">
        <v>157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0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</v>
      </c>
      <c r="CK33" s="33">
        <f t="shared" si="6"/>
        <v>0</v>
      </c>
      <c r="CL33" s="33"/>
      <c r="CM33" s="33"/>
      <c r="CN33" s="33"/>
      <c r="CO33" s="33"/>
      <c r="CP33" s="33"/>
      <c r="CQ33" s="33"/>
      <c r="CR33" s="33">
        <v>0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1312948</v>
      </c>
      <c r="DD33" s="32"/>
      <c r="DE33" s="32">
        <f t="shared" si="10"/>
        <v>1138</v>
      </c>
      <c r="DF33" s="32"/>
      <c r="DG33" s="32">
        <f t="shared" si="11"/>
        <v>1138</v>
      </c>
      <c r="DH33" s="32"/>
      <c r="DI33" s="32"/>
      <c r="DJ33" s="32"/>
      <c r="DK33" s="32"/>
      <c r="DL33" s="32"/>
      <c r="DM33" s="32">
        <f t="shared" si="7"/>
        <v>1138</v>
      </c>
      <c r="DN33" s="32">
        <f t="shared" si="12"/>
        <v>238.82476390346275</v>
      </c>
      <c r="DO33" s="143">
        <v>0.99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2</v>
      </c>
      <c r="G34" s="91">
        <v>83</v>
      </c>
      <c r="H34" s="44">
        <f t="shared" si="1"/>
        <v>58.450704225352112</v>
      </c>
      <c r="I34" s="44">
        <v>80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/>
      <c r="Y34" s="39" t="s">
        <v>156</v>
      </c>
      <c r="Z34" s="39"/>
      <c r="AA34" s="39"/>
      <c r="AB34" s="39"/>
      <c r="AC34" s="39"/>
      <c r="AD34" s="39"/>
      <c r="AE34" s="39">
        <v>5204858</v>
      </c>
      <c r="AF34" s="39"/>
      <c r="AG34" s="39"/>
      <c r="AH34" s="39"/>
      <c r="AI34" s="38">
        <f t="shared" si="8"/>
        <v>3563</v>
      </c>
      <c r="AJ34" s="38">
        <f t="shared" si="2"/>
        <v>3.5630000000000002</v>
      </c>
      <c r="AK34" s="38">
        <f t="shared" si="3"/>
        <v>85.512</v>
      </c>
      <c r="AL34" s="38"/>
      <c r="AM34" s="38"/>
      <c r="AN34" s="38"/>
      <c r="AO34" s="38">
        <f t="shared" si="4"/>
        <v>85.512</v>
      </c>
      <c r="AP34" s="93">
        <v>4.7</v>
      </c>
      <c r="AQ34" s="93">
        <f t="shared" si="9"/>
        <v>4.7</v>
      </c>
      <c r="AR34" s="36"/>
      <c r="AS34" s="36"/>
      <c r="AT34" s="36"/>
      <c r="AU34" s="35" t="s">
        <v>157</v>
      </c>
      <c r="AV34" s="34">
        <v>1046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0.87899159663865545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3">
        <v>0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1313993</v>
      </c>
      <c r="DD34" s="32"/>
      <c r="DE34" s="32">
        <f t="shared" si="10"/>
        <v>1045</v>
      </c>
      <c r="DF34" s="32"/>
      <c r="DG34" s="32">
        <f t="shared" si="11"/>
        <v>1045</v>
      </c>
      <c r="DH34" s="32"/>
      <c r="DI34" s="32"/>
      <c r="DJ34" s="32"/>
      <c r="DK34" s="32"/>
      <c r="DL34" s="32"/>
      <c r="DM34" s="32">
        <f t="shared" si="7"/>
        <v>1045</v>
      </c>
      <c r="DN34" s="32">
        <f t="shared" si="12"/>
        <v>293.29216952006732</v>
      </c>
      <c r="DO34" s="142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3</v>
      </c>
      <c r="G35" s="91">
        <v>83</v>
      </c>
      <c r="H35" s="44">
        <f t="shared" si="1"/>
        <v>58.450704225352112</v>
      </c>
      <c r="I35" s="44">
        <v>80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/>
      <c r="Y35" s="39" t="s">
        <v>156</v>
      </c>
      <c r="Z35" s="39"/>
      <c r="AA35" s="39"/>
      <c r="AB35" s="39"/>
      <c r="AC35" s="39"/>
      <c r="AD35" s="39"/>
      <c r="AE35" s="39">
        <v>5207703</v>
      </c>
      <c r="AF35" s="39"/>
      <c r="AG35" s="39"/>
      <c r="AH35" s="39"/>
      <c r="AI35" s="38">
        <f t="shared" si="8"/>
        <v>2845</v>
      </c>
      <c r="AJ35" s="38">
        <f t="shared" si="2"/>
        <v>2.8450000000000002</v>
      </c>
      <c r="AK35" s="38">
        <f t="shared" si="3"/>
        <v>68.28</v>
      </c>
      <c r="AL35" s="38"/>
      <c r="AM35" s="38"/>
      <c r="AN35" s="38"/>
      <c r="AO35" s="38">
        <f t="shared" si="4"/>
        <v>68.28</v>
      </c>
      <c r="AP35" s="93">
        <v>5.6</v>
      </c>
      <c r="AQ35" s="93">
        <f t="shared" si="9"/>
        <v>5.6</v>
      </c>
      <c r="AR35" s="36"/>
      <c r="AS35" s="36"/>
      <c r="AT35" s="36"/>
      <c r="AU35" s="35" t="s">
        <v>157</v>
      </c>
      <c r="AV35" s="34">
        <v>1046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0.87899159663865545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3">
        <v>0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1314923</v>
      </c>
      <c r="DD35" s="32"/>
      <c r="DE35" s="32">
        <f t="shared" si="10"/>
        <v>930</v>
      </c>
      <c r="DF35" s="32"/>
      <c r="DG35" s="32">
        <f t="shared" si="11"/>
        <v>930</v>
      </c>
      <c r="DH35" s="32"/>
      <c r="DI35" s="32"/>
      <c r="DJ35" s="32"/>
      <c r="DK35" s="32"/>
      <c r="DL35" s="32"/>
      <c r="DM35" s="32">
        <f t="shared" si="7"/>
        <v>930</v>
      </c>
      <c r="DN35" s="32">
        <f t="shared" si="12"/>
        <v>326.88927943760984</v>
      </c>
      <c r="DO35" s="142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3.375</v>
      </c>
      <c r="G36" s="28">
        <f t="shared" si="13"/>
        <v>78.875</v>
      </c>
      <c r="H36" s="28">
        <f t="shared" si="13"/>
        <v>55.545774647887335</v>
      </c>
      <c r="I36" s="28">
        <f t="shared" si="13"/>
        <v>75.416666666666671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109150</v>
      </c>
      <c r="AJ36" s="28">
        <f>SUM(AJ12:AJ35)</f>
        <v>109.15000000000002</v>
      </c>
      <c r="AK36" s="28">
        <f>AVERAGE(AK12:AK35)</f>
        <v>109.15000000000003</v>
      </c>
      <c r="AL36" s="28"/>
      <c r="AM36" s="28"/>
      <c r="AN36" s="28"/>
      <c r="AO36" s="28"/>
      <c r="AP36" s="94">
        <f>AVERAGE(AP12:AP35)</f>
        <v>6.7250000000000005</v>
      </c>
      <c r="AQ36" s="94">
        <f>AVERAGE(AQ12:AQ35)</f>
        <v>6.7250000000000005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26097</v>
      </c>
      <c r="DF36" s="28"/>
      <c r="DG36" s="28">
        <f>SUM(DG12:DG35)</f>
        <v>26097</v>
      </c>
      <c r="DH36" s="28"/>
      <c r="DI36" s="28"/>
      <c r="DJ36" s="28"/>
      <c r="DK36" s="28"/>
      <c r="DL36" s="28"/>
      <c r="DM36" s="28">
        <f t="shared" si="7"/>
        <v>26097</v>
      </c>
      <c r="DN36" s="28">
        <f t="shared" si="12"/>
        <v>239.09299129638109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205</v>
      </c>
      <c r="D39" s="218"/>
      <c r="E39" s="218"/>
      <c r="F39" s="219"/>
    </row>
    <row r="40" spans="2:127" x14ac:dyDescent="0.35">
      <c r="B40" s="22" t="s">
        <v>2</v>
      </c>
      <c r="C40" s="217" t="s">
        <v>212</v>
      </c>
      <c r="D40" s="214"/>
      <c r="E40" s="214"/>
      <c r="F40" s="215"/>
    </row>
    <row r="41" spans="2:127" x14ac:dyDescent="0.35">
      <c r="B41" s="22" t="s">
        <v>1</v>
      </c>
      <c r="C41" s="217" t="s">
        <v>250</v>
      </c>
      <c r="D41" s="218"/>
      <c r="E41" s="218"/>
      <c r="F41" s="219"/>
    </row>
    <row r="43" spans="2:127" x14ac:dyDescent="0.35">
      <c r="B43" s="97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232</v>
      </c>
      <c r="C44" s="9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2:127" x14ac:dyDescent="0.35">
      <c r="B45" s="96" t="s">
        <v>231</v>
      </c>
      <c r="C45" s="11"/>
      <c r="D45" s="140"/>
      <c r="E45" s="140"/>
      <c r="F45" s="140"/>
      <c r="G45" s="140"/>
      <c r="H45" s="140"/>
      <c r="I45" s="140"/>
      <c r="J45" s="1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6" t="s">
        <v>227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240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39" t="s">
        <v>241</v>
      </c>
      <c r="C51" s="11"/>
      <c r="D51" s="15"/>
      <c r="E51" s="15"/>
      <c r="F51" s="15"/>
      <c r="G51" s="15"/>
      <c r="H51" s="15"/>
      <c r="I51" s="15"/>
      <c r="J51" s="14"/>
      <c r="K51" s="14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2"/>
      <c r="X51" s="4"/>
      <c r="Y51" s="4"/>
      <c r="Z51" s="4"/>
    </row>
    <row r="52" spans="2:26" x14ac:dyDescent="0.35">
      <c r="B52" s="118" t="s">
        <v>242</v>
      </c>
      <c r="C52" s="11"/>
      <c r="D52" s="15"/>
      <c r="E52" s="15"/>
      <c r="F52" s="15"/>
      <c r="G52" s="15"/>
      <c r="H52" s="15"/>
      <c r="I52" s="15"/>
      <c r="J52" s="14"/>
      <c r="K52" s="14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2"/>
      <c r="X52" s="4"/>
      <c r="Y52" s="4"/>
      <c r="Z52" s="4"/>
    </row>
    <row r="53" spans="2:26" x14ac:dyDescent="0.35">
      <c r="B53" s="118" t="s">
        <v>243</v>
      </c>
      <c r="C53" s="11"/>
      <c r="D53" s="15"/>
      <c r="E53" s="15"/>
      <c r="F53" s="15"/>
      <c r="G53" s="15"/>
      <c r="H53" s="15"/>
      <c r="I53" s="15"/>
      <c r="J53" s="14"/>
      <c r="K53" s="14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2"/>
      <c r="X53" s="4"/>
      <c r="Y53" s="4"/>
      <c r="Z53" s="4"/>
    </row>
    <row r="54" spans="2:26" x14ac:dyDescent="0.35">
      <c r="B54" s="118" t="s">
        <v>244</v>
      </c>
      <c r="C54" s="11"/>
      <c r="D54" s="15"/>
      <c r="E54" s="15"/>
      <c r="F54" s="15"/>
      <c r="G54" s="15"/>
      <c r="H54" s="15"/>
      <c r="I54" s="15"/>
      <c r="J54" s="14"/>
      <c r="K54" s="14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2"/>
      <c r="X54" s="4"/>
      <c r="Y54" s="4"/>
      <c r="Z54" s="4"/>
    </row>
    <row r="55" spans="2:26" x14ac:dyDescent="0.35">
      <c r="B55" s="118" t="s">
        <v>245</v>
      </c>
      <c r="C55" s="11"/>
      <c r="D55" s="15"/>
      <c r="E55" s="15"/>
      <c r="F55" s="15"/>
      <c r="G55" s="15"/>
      <c r="H55" s="15"/>
      <c r="I55" s="15"/>
      <c r="J55" s="14"/>
      <c r="K55" s="14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2"/>
      <c r="X55" s="4"/>
      <c r="Y55" s="4"/>
      <c r="Z55" s="4"/>
    </row>
    <row r="56" spans="2:26" x14ac:dyDescent="0.35">
      <c r="B56" s="139" t="s">
        <v>246</v>
      </c>
      <c r="C56" s="11"/>
      <c r="D56" s="15"/>
      <c r="E56" s="15"/>
      <c r="F56" s="15"/>
      <c r="G56" s="15"/>
      <c r="H56" s="15"/>
      <c r="I56" s="15"/>
      <c r="J56" s="14"/>
      <c r="K56" s="14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2"/>
      <c r="X56" s="4"/>
      <c r="Y56" s="4"/>
      <c r="Z56" s="4"/>
    </row>
    <row r="57" spans="2:26" x14ac:dyDescent="0.35">
      <c r="B57" s="118" t="s">
        <v>162</v>
      </c>
      <c r="C57" s="11"/>
      <c r="D57" s="15"/>
      <c r="E57" s="15"/>
      <c r="F57" s="15"/>
      <c r="G57" s="15"/>
      <c r="H57" s="15"/>
      <c r="I57" s="15"/>
      <c r="J57" s="14"/>
      <c r="K57" s="14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2"/>
      <c r="X57" s="4"/>
      <c r="Y57" s="4"/>
      <c r="Z57" s="4"/>
    </row>
    <row r="58" spans="2:26" x14ac:dyDescent="0.35">
      <c r="B58" s="119" t="s">
        <v>247</v>
      </c>
      <c r="C58" s="11"/>
      <c r="D58" s="15"/>
      <c r="E58" s="15"/>
      <c r="F58" s="15"/>
      <c r="G58" s="15"/>
      <c r="H58" s="15"/>
      <c r="I58" s="15"/>
      <c r="J58" s="14"/>
      <c r="K58" s="14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2"/>
      <c r="X58" s="4"/>
      <c r="Y58" s="4"/>
      <c r="Z58" s="4"/>
    </row>
    <row r="59" spans="2:26" x14ac:dyDescent="0.35">
      <c r="B59" s="118" t="s">
        <v>248</v>
      </c>
      <c r="C59" s="11"/>
      <c r="D59" s="15"/>
      <c r="E59" s="15"/>
      <c r="F59" s="15"/>
      <c r="G59" s="15"/>
      <c r="H59" s="15"/>
      <c r="I59" s="15"/>
      <c r="J59" s="14"/>
      <c r="K59" s="14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2"/>
      <c r="X59" s="4"/>
      <c r="Y59" s="4"/>
      <c r="Z59" s="4"/>
    </row>
    <row r="60" spans="2:26" x14ac:dyDescent="0.35">
      <c r="B60" s="118" t="s">
        <v>168</v>
      </c>
      <c r="C60" s="11"/>
      <c r="D60" s="15"/>
      <c r="E60" s="15"/>
      <c r="F60" s="15"/>
      <c r="G60" s="15"/>
      <c r="H60" s="15"/>
      <c r="I60" s="15"/>
      <c r="J60" s="14"/>
      <c r="K60" s="14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2"/>
      <c r="X60" s="4"/>
      <c r="Y60" s="4"/>
      <c r="Z60" s="4"/>
    </row>
    <row r="61" spans="2:26" x14ac:dyDescent="0.35">
      <c r="B61" s="206" t="s">
        <v>169</v>
      </c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4"/>
    </row>
    <row r="62" spans="2:26" x14ac:dyDescent="0.35">
      <c r="B62" s="206" t="s">
        <v>170</v>
      </c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4"/>
    </row>
    <row r="63" spans="2:26" x14ac:dyDescent="0.35">
      <c r="B63" s="207" t="s">
        <v>171</v>
      </c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4"/>
    </row>
    <row r="64" spans="2:26" x14ac:dyDescent="0.35">
      <c r="B64" s="208" t="s">
        <v>249</v>
      </c>
      <c r="C64" s="208"/>
      <c r="D64" s="208"/>
      <c r="E64" s="208"/>
      <c r="F64" s="208"/>
      <c r="G64" s="208"/>
      <c r="H64" s="208"/>
      <c r="I64" s="208"/>
      <c r="J64" s="208"/>
      <c r="K64" s="208"/>
      <c r="L64" s="208"/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4"/>
    </row>
    <row r="65" spans="2:26" x14ac:dyDescent="0.35">
      <c r="B65" s="108" t="s">
        <v>175</v>
      </c>
      <c r="C65" s="9"/>
      <c r="D65" s="8"/>
      <c r="E65" s="8"/>
      <c r="F65" s="8"/>
      <c r="G65" s="8"/>
      <c r="H65" s="8"/>
      <c r="I65" s="8"/>
      <c r="J65" s="7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5"/>
      <c r="X65" s="4"/>
      <c r="Y65" s="4"/>
      <c r="Z65" s="4"/>
    </row>
    <row r="66" spans="2:26" x14ac:dyDescent="0.35">
      <c r="B66" s="109" t="s">
        <v>226</v>
      </c>
      <c r="C66" s="9"/>
      <c r="D66" s="8"/>
      <c r="E66" s="8"/>
      <c r="F66" s="8"/>
      <c r="G66" s="8"/>
      <c r="H66" s="8"/>
      <c r="I66" s="8"/>
      <c r="J66" s="7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5"/>
      <c r="X66" s="4"/>
      <c r="Y66" s="4"/>
      <c r="Z66" s="4"/>
    </row>
    <row r="67" spans="2:26" x14ac:dyDescent="0.35">
      <c r="B67" s="139"/>
      <c r="C67" s="11"/>
      <c r="D67" s="15"/>
      <c r="E67" s="15"/>
      <c r="F67" s="15"/>
      <c r="G67" s="15"/>
      <c r="H67" s="15"/>
      <c r="I67" s="15"/>
      <c r="J67" s="14"/>
      <c r="K67" s="14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2"/>
      <c r="X67" s="4"/>
      <c r="Y67" s="4"/>
      <c r="Z67" s="4"/>
    </row>
    <row r="68" spans="2:26" x14ac:dyDescent="0.35">
      <c r="B68" s="10"/>
      <c r="C68" s="11"/>
      <c r="D68" s="8"/>
      <c r="E68" s="8"/>
      <c r="F68" s="8"/>
      <c r="G68" s="8"/>
      <c r="H68" s="8"/>
      <c r="I68" s="8"/>
      <c r="J68" s="7"/>
      <c r="K68" s="7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5"/>
      <c r="X68" s="4"/>
      <c r="Y68" s="4"/>
      <c r="Z68" s="4"/>
    </row>
    <row r="69" spans="2:26" x14ac:dyDescent="0.35">
      <c r="B69" s="10"/>
      <c r="C69" s="9"/>
      <c r="D69" s="8"/>
      <c r="E69" s="8"/>
      <c r="F69" s="8"/>
      <c r="G69" s="8"/>
      <c r="H69" s="8"/>
      <c r="I69" s="8"/>
      <c r="J69" s="7"/>
      <c r="K69" s="7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5"/>
      <c r="X69" s="4"/>
      <c r="Y69" s="4"/>
      <c r="Z69" s="4"/>
    </row>
    <row r="70" spans="2:26" x14ac:dyDescent="0.35">
      <c r="B70" s="10"/>
      <c r="C70" s="9"/>
      <c r="D70" s="8"/>
      <c r="E70" s="8"/>
      <c r="F70" s="8"/>
      <c r="G70" s="8"/>
      <c r="H70" s="8"/>
      <c r="I70" s="8"/>
      <c r="J70" s="7"/>
      <c r="K70" s="7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5"/>
      <c r="X70" s="4"/>
      <c r="Y70" s="4"/>
      <c r="Z70" s="4"/>
    </row>
  </sheetData>
  <protectedRanges>
    <protectedRange sqref="AD10:AD11" name="Range1_11_1_1_1_2_2_1_2"/>
    <protectedRange sqref="AE10:AE11" name="Range1_11_1_1_1_2_2_1_2_1_2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51"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B61:Y61"/>
    <mergeCell ref="B62:Y62"/>
    <mergeCell ref="B63:Y63"/>
    <mergeCell ref="B64:Y64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DT31:DU31" xr:uid="{00000000-0002-0000-0E00-000000000000}">
      <formula1>$BA$25:$BA$29</formula1>
    </dataValidation>
    <dataValidation type="list" allowBlank="1" showInputMessage="1" showErrorMessage="1" sqref="U12:U35" xr:uid="{00000000-0002-0000-0E00-000001000000}">
      <formula1>$DT$9:$DT$20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DW62"/>
  <sheetViews>
    <sheetView zoomScale="90" zoomScaleNormal="90" workbookViewId="0">
      <selection activeCell="C38" sqref="C38:F38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43359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'15'!AE35</f>
        <v>5207703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'15'!DC35</f>
        <v>1314923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4</v>
      </c>
      <c r="G12" s="91">
        <v>83</v>
      </c>
      <c r="H12" s="44">
        <f t="shared" ref="H12:H35" si="1">G12/1.42</f>
        <v>58.450704225352112</v>
      </c>
      <c r="I12" s="44">
        <v>80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/>
      <c r="Y12" s="39" t="s">
        <v>156</v>
      </c>
      <c r="Z12" s="39"/>
      <c r="AA12" s="39"/>
      <c r="AB12" s="39"/>
      <c r="AC12" s="39"/>
      <c r="AD12" s="39"/>
      <c r="AE12" s="39">
        <v>5210478</v>
      </c>
      <c r="AF12" s="39"/>
      <c r="AG12" s="39"/>
      <c r="AH12" s="39"/>
      <c r="AI12" s="38">
        <f>IF(ISBLANK(AE12),"-",AE12-AE10)</f>
        <v>2775</v>
      </c>
      <c r="AJ12" s="38">
        <f t="shared" ref="AJ12:AJ35" si="2">AI12/1000</f>
        <v>2.7749999999999999</v>
      </c>
      <c r="AK12" s="38">
        <f t="shared" ref="AK12:AK35" si="3">AJ12*24</f>
        <v>66.599999999999994</v>
      </c>
      <c r="AL12" s="38"/>
      <c r="AM12" s="38"/>
      <c r="AN12" s="38"/>
      <c r="AO12" s="38">
        <f t="shared" ref="AO12:AO35" si="4">AK12</f>
        <v>66.599999999999994</v>
      </c>
      <c r="AP12" s="37">
        <v>7.2</v>
      </c>
      <c r="AQ12" s="93">
        <f>AP12</f>
        <v>7.2</v>
      </c>
      <c r="AR12" s="36"/>
      <c r="AS12" s="36"/>
      <c r="AT12" s="36"/>
      <c r="AU12" s="35" t="s">
        <v>157</v>
      </c>
      <c r="AV12" s="34">
        <v>1117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0.93865546218487395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9" t="s">
        <v>156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1315926</v>
      </c>
      <c r="DD12" s="32"/>
      <c r="DE12" s="32">
        <f>IF(ISBLANK(DC12),"-",DC12-DC10)</f>
        <v>1003</v>
      </c>
      <c r="DF12" s="32"/>
      <c r="DG12" s="32">
        <f>DC12-DC10</f>
        <v>1003</v>
      </c>
      <c r="DH12" s="32"/>
      <c r="DI12" s="32"/>
      <c r="DJ12" s="32"/>
      <c r="DK12" s="32"/>
      <c r="DL12" s="32"/>
      <c r="DM12" s="32">
        <f t="shared" ref="DM12:DM36" si="7">DE12</f>
        <v>1003</v>
      </c>
      <c r="DN12" s="32">
        <f>DM12/AJ12</f>
        <v>361.44144144144144</v>
      </c>
      <c r="DO12" s="31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6</v>
      </c>
      <c r="G13" s="91">
        <v>83</v>
      </c>
      <c r="H13" s="44">
        <f t="shared" si="1"/>
        <v>58.450704225352112</v>
      </c>
      <c r="I13" s="44">
        <v>80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/>
      <c r="Y13" s="39" t="s">
        <v>156</v>
      </c>
      <c r="Z13" s="39"/>
      <c r="AA13" s="39"/>
      <c r="AB13" s="39"/>
      <c r="AC13" s="39"/>
      <c r="AD13" s="39"/>
      <c r="AE13" s="39">
        <v>5213134</v>
      </c>
      <c r="AF13" s="39"/>
      <c r="AG13" s="39"/>
      <c r="AH13" s="39"/>
      <c r="AI13" s="38">
        <f t="shared" ref="AI13:AI35" si="8">IF(ISBLANK(AE13),"-",AE13-AE12)</f>
        <v>2656</v>
      </c>
      <c r="AJ13" s="38">
        <f t="shared" si="2"/>
        <v>2.6560000000000001</v>
      </c>
      <c r="AK13" s="38">
        <f t="shared" si="3"/>
        <v>63.744</v>
      </c>
      <c r="AL13" s="38"/>
      <c r="AM13" s="38"/>
      <c r="AN13" s="38"/>
      <c r="AO13" s="38">
        <f t="shared" si="4"/>
        <v>63.744</v>
      </c>
      <c r="AP13" s="37">
        <v>8.9</v>
      </c>
      <c r="AQ13" s="93">
        <f t="shared" ref="AQ13:AQ35" si="9">AP13</f>
        <v>8.9</v>
      </c>
      <c r="AR13" s="36"/>
      <c r="AS13" s="36"/>
      <c r="AT13" s="36"/>
      <c r="AU13" s="35" t="s">
        <v>157</v>
      </c>
      <c r="AV13" s="34">
        <v>1096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0.92100840336134449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9" t="s">
        <v>156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1316925</v>
      </c>
      <c r="DD13" s="32"/>
      <c r="DE13" s="32">
        <f t="shared" ref="DE13:DE35" si="10">IF(ISBLANK(DC13),"-",DC13-DC12)</f>
        <v>999</v>
      </c>
      <c r="DF13" s="32"/>
      <c r="DG13" s="32">
        <f t="shared" ref="DG13:DG35" si="11">DC13-DC12</f>
        <v>999</v>
      </c>
      <c r="DH13" s="32"/>
      <c r="DI13" s="32"/>
      <c r="DJ13" s="32"/>
      <c r="DK13" s="32"/>
      <c r="DL13" s="32"/>
      <c r="DM13" s="32">
        <f t="shared" si="7"/>
        <v>999</v>
      </c>
      <c r="DN13" s="32">
        <f t="shared" ref="DN13:DN36" si="12">DM13/AJ13</f>
        <v>376.12951807228916</v>
      </c>
      <c r="DO13" s="154">
        <v>0.98</v>
      </c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8</v>
      </c>
      <c r="G14" s="91">
        <v>83</v>
      </c>
      <c r="H14" s="44">
        <f t="shared" si="1"/>
        <v>58.450704225352112</v>
      </c>
      <c r="I14" s="44">
        <v>80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/>
      <c r="Y14" s="39" t="s">
        <v>156</v>
      </c>
      <c r="Z14" s="39"/>
      <c r="AA14" s="39"/>
      <c r="AB14" s="39"/>
      <c r="AC14" s="39"/>
      <c r="AD14" s="39"/>
      <c r="AE14" s="39">
        <v>5216612</v>
      </c>
      <c r="AF14" s="39"/>
      <c r="AG14" s="39"/>
      <c r="AH14" s="39"/>
      <c r="AI14" s="38">
        <f t="shared" si="8"/>
        <v>3478</v>
      </c>
      <c r="AJ14" s="38">
        <f t="shared" si="2"/>
        <v>3.4780000000000002</v>
      </c>
      <c r="AK14" s="38">
        <f t="shared" si="3"/>
        <v>83.472000000000008</v>
      </c>
      <c r="AL14" s="38"/>
      <c r="AM14" s="38"/>
      <c r="AN14" s="38"/>
      <c r="AO14" s="38">
        <f t="shared" si="4"/>
        <v>83.472000000000008</v>
      </c>
      <c r="AP14" s="37">
        <v>9.5</v>
      </c>
      <c r="AQ14" s="93">
        <f t="shared" si="9"/>
        <v>9.5</v>
      </c>
      <c r="AR14" s="36"/>
      <c r="AS14" s="36"/>
      <c r="AT14" s="36"/>
      <c r="AU14" s="35" t="s">
        <v>157</v>
      </c>
      <c r="AV14" s="34">
        <v>1096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0.92100840336134449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9" t="s">
        <v>156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1317830</v>
      </c>
      <c r="DD14" s="32"/>
      <c r="DE14" s="32">
        <f t="shared" si="10"/>
        <v>905</v>
      </c>
      <c r="DF14" s="32"/>
      <c r="DG14" s="32">
        <f t="shared" si="11"/>
        <v>905</v>
      </c>
      <c r="DH14" s="32"/>
      <c r="DI14" s="32"/>
      <c r="DJ14" s="32"/>
      <c r="DK14" s="32"/>
      <c r="DL14" s="32"/>
      <c r="DM14" s="32">
        <f t="shared" si="7"/>
        <v>905</v>
      </c>
      <c r="DN14" s="32">
        <f t="shared" si="12"/>
        <v>260.20701552616447</v>
      </c>
      <c r="DO14" s="36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8</v>
      </c>
      <c r="G15" s="91">
        <v>76</v>
      </c>
      <c r="H15" s="44">
        <f t="shared" si="1"/>
        <v>53.521126760563384</v>
      </c>
      <c r="I15" s="44">
        <v>80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/>
      <c r="Y15" s="39" t="s">
        <v>156</v>
      </c>
      <c r="Z15" s="39"/>
      <c r="AA15" s="39"/>
      <c r="AB15" s="39"/>
      <c r="AC15" s="39"/>
      <c r="AD15" s="39"/>
      <c r="AE15" s="39">
        <v>5220664</v>
      </c>
      <c r="AF15" s="39"/>
      <c r="AG15" s="39"/>
      <c r="AH15" s="39"/>
      <c r="AI15" s="38">
        <f t="shared" si="8"/>
        <v>4052</v>
      </c>
      <c r="AJ15" s="38">
        <f t="shared" si="2"/>
        <v>4.0519999999999996</v>
      </c>
      <c r="AK15" s="38">
        <f t="shared" si="3"/>
        <v>97.24799999999999</v>
      </c>
      <c r="AL15" s="38"/>
      <c r="AM15" s="38"/>
      <c r="AN15" s="38"/>
      <c r="AO15" s="38">
        <f t="shared" si="4"/>
        <v>97.24799999999999</v>
      </c>
      <c r="AP15" s="37">
        <v>9.5</v>
      </c>
      <c r="AQ15" s="93">
        <f t="shared" si="9"/>
        <v>9.5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9" t="s">
        <v>156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1318914</v>
      </c>
      <c r="DD15" s="32"/>
      <c r="DE15" s="32">
        <f t="shared" si="10"/>
        <v>1084</v>
      </c>
      <c r="DF15" s="32"/>
      <c r="DG15" s="32">
        <f t="shared" si="11"/>
        <v>1084</v>
      </c>
      <c r="DH15" s="32"/>
      <c r="DI15" s="32"/>
      <c r="DJ15" s="32"/>
      <c r="DK15" s="32"/>
      <c r="DL15" s="32"/>
      <c r="DM15" s="32">
        <f t="shared" si="7"/>
        <v>1084</v>
      </c>
      <c r="DN15" s="32">
        <f t="shared" si="12"/>
        <v>267.52221125370193</v>
      </c>
      <c r="DO15" s="36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9</v>
      </c>
      <c r="G16" s="91">
        <v>83</v>
      </c>
      <c r="H16" s="44">
        <f t="shared" si="1"/>
        <v>58.450704225352112</v>
      </c>
      <c r="I16" s="44">
        <v>80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/>
      <c r="Y16" s="39" t="s">
        <v>156</v>
      </c>
      <c r="Z16" s="39"/>
      <c r="AA16" s="39"/>
      <c r="AB16" s="39"/>
      <c r="AC16" s="39"/>
      <c r="AD16" s="39"/>
      <c r="AE16" s="39">
        <v>5225230</v>
      </c>
      <c r="AF16" s="39"/>
      <c r="AG16" s="39"/>
      <c r="AH16" s="39"/>
      <c r="AI16" s="38">
        <f t="shared" si="8"/>
        <v>4566</v>
      </c>
      <c r="AJ16" s="38">
        <f t="shared" si="2"/>
        <v>4.5659999999999998</v>
      </c>
      <c r="AK16" s="38">
        <f t="shared" si="3"/>
        <v>109.584</v>
      </c>
      <c r="AL16" s="38"/>
      <c r="AM16" s="38"/>
      <c r="AN16" s="38"/>
      <c r="AO16" s="38">
        <f t="shared" si="4"/>
        <v>109.584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9" t="s">
        <v>156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1319971</v>
      </c>
      <c r="DD16" s="32"/>
      <c r="DE16" s="32">
        <f t="shared" si="10"/>
        <v>1057</v>
      </c>
      <c r="DF16" s="32"/>
      <c r="DG16" s="32">
        <f t="shared" si="11"/>
        <v>1057</v>
      </c>
      <c r="DH16" s="32"/>
      <c r="DI16" s="32"/>
      <c r="DJ16" s="32"/>
      <c r="DK16" s="32"/>
      <c r="DL16" s="32"/>
      <c r="DM16" s="32">
        <f t="shared" si="7"/>
        <v>1057</v>
      </c>
      <c r="DN16" s="32">
        <f t="shared" si="12"/>
        <v>231.49364870784058</v>
      </c>
      <c r="DO16" s="36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9</v>
      </c>
      <c r="G17" s="91">
        <v>77</v>
      </c>
      <c r="H17" s="44">
        <f t="shared" si="1"/>
        <v>54.225352112676056</v>
      </c>
      <c r="I17" s="44">
        <v>80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/>
      <c r="Y17" s="39" t="s">
        <v>156</v>
      </c>
      <c r="Z17" s="39"/>
      <c r="AA17" s="39"/>
      <c r="AB17" s="39"/>
      <c r="AC17" s="39"/>
      <c r="AD17" s="39"/>
      <c r="AE17" s="39">
        <v>5229932</v>
      </c>
      <c r="AF17" s="39"/>
      <c r="AG17" s="39"/>
      <c r="AH17" s="39"/>
      <c r="AI17" s="38">
        <f t="shared" si="8"/>
        <v>4702</v>
      </c>
      <c r="AJ17" s="38">
        <f t="shared" si="2"/>
        <v>4.702</v>
      </c>
      <c r="AK17" s="38">
        <f t="shared" si="3"/>
        <v>112.848</v>
      </c>
      <c r="AL17" s="38"/>
      <c r="AM17" s="38"/>
      <c r="AN17" s="38"/>
      <c r="AO17" s="38">
        <f t="shared" si="4"/>
        <v>112.848</v>
      </c>
      <c r="AP17" s="37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9" t="s">
        <v>156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1321078</v>
      </c>
      <c r="DD17" s="32"/>
      <c r="DE17" s="32">
        <f t="shared" si="10"/>
        <v>1107</v>
      </c>
      <c r="DF17" s="32"/>
      <c r="DG17" s="32">
        <f t="shared" si="11"/>
        <v>1107</v>
      </c>
      <c r="DH17" s="32"/>
      <c r="DI17" s="32"/>
      <c r="DJ17" s="32"/>
      <c r="DK17" s="32"/>
      <c r="DL17" s="32"/>
      <c r="DM17" s="32">
        <f t="shared" si="7"/>
        <v>1107</v>
      </c>
      <c r="DN17" s="32">
        <f t="shared" si="12"/>
        <v>235.43173117822204</v>
      </c>
      <c r="DO17" s="154">
        <v>1.04</v>
      </c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8</v>
      </c>
      <c r="G18" s="91">
        <v>76</v>
      </c>
      <c r="H18" s="44">
        <f t="shared" si="1"/>
        <v>53.521126760563384</v>
      </c>
      <c r="I18" s="44">
        <v>74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/>
      <c r="Y18" s="39" t="s">
        <v>156</v>
      </c>
      <c r="Z18" s="39"/>
      <c r="AA18" s="39"/>
      <c r="AB18" s="39"/>
      <c r="AC18" s="39"/>
      <c r="AD18" s="39"/>
      <c r="AE18" s="39">
        <v>5234574</v>
      </c>
      <c r="AF18" s="39"/>
      <c r="AG18" s="39"/>
      <c r="AH18" s="39"/>
      <c r="AI18" s="38">
        <f t="shared" si="8"/>
        <v>4642</v>
      </c>
      <c r="AJ18" s="38">
        <f t="shared" si="2"/>
        <v>4.6420000000000003</v>
      </c>
      <c r="AK18" s="38">
        <f t="shared" si="3"/>
        <v>111.40800000000002</v>
      </c>
      <c r="AL18" s="38"/>
      <c r="AM18" s="38"/>
      <c r="AN18" s="38"/>
      <c r="AO18" s="38">
        <f t="shared" si="4"/>
        <v>111.40800000000002</v>
      </c>
      <c r="AP18" s="37">
        <v>9</v>
      </c>
      <c r="AQ18" s="93">
        <f t="shared" si="9"/>
        <v>9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0</v>
      </c>
      <c r="BM18" s="34">
        <v>1027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</v>
      </c>
      <c r="CK18" s="33">
        <f t="shared" si="6"/>
        <v>0.86302521008403366</v>
      </c>
      <c r="CL18" s="33"/>
      <c r="CM18" s="33"/>
      <c r="CN18" s="33"/>
      <c r="CO18" s="33"/>
      <c r="CP18" s="33"/>
      <c r="CQ18" s="33"/>
      <c r="CR18" s="39" t="s">
        <v>156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1322156</v>
      </c>
      <c r="DD18" s="32"/>
      <c r="DE18" s="32">
        <f t="shared" si="10"/>
        <v>1078</v>
      </c>
      <c r="DF18" s="32"/>
      <c r="DG18" s="32">
        <f t="shared" si="11"/>
        <v>1078</v>
      </c>
      <c r="DH18" s="32"/>
      <c r="DI18" s="32"/>
      <c r="DJ18" s="32"/>
      <c r="DK18" s="32"/>
      <c r="DL18" s="32"/>
      <c r="DM18" s="32">
        <f t="shared" si="7"/>
        <v>1078</v>
      </c>
      <c r="DN18" s="32">
        <f t="shared" si="12"/>
        <v>232.22748815165875</v>
      </c>
      <c r="DO18" s="36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7</v>
      </c>
      <c r="G19" s="91">
        <v>73</v>
      </c>
      <c r="H19" s="44">
        <f t="shared" si="1"/>
        <v>51.408450704225352</v>
      </c>
      <c r="I19" s="44">
        <v>70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/>
      <c r="Y19" s="39" t="s">
        <v>156</v>
      </c>
      <c r="Z19" s="39"/>
      <c r="AA19" s="39"/>
      <c r="AB19" s="39"/>
      <c r="AC19" s="39"/>
      <c r="AD19" s="39"/>
      <c r="AE19" s="39">
        <v>5239382</v>
      </c>
      <c r="AF19" s="39"/>
      <c r="AG19" s="39"/>
      <c r="AH19" s="39"/>
      <c r="AI19" s="38">
        <f t="shared" si="8"/>
        <v>4808</v>
      </c>
      <c r="AJ19" s="38">
        <f t="shared" si="2"/>
        <v>4.8079999999999998</v>
      </c>
      <c r="AK19" s="38">
        <f t="shared" si="3"/>
        <v>115.392</v>
      </c>
      <c r="AL19" s="38"/>
      <c r="AM19" s="38"/>
      <c r="AN19" s="38"/>
      <c r="AO19" s="38">
        <f t="shared" si="4"/>
        <v>115.392</v>
      </c>
      <c r="AP19" s="37">
        <v>8.3000000000000007</v>
      </c>
      <c r="AQ19" s="93">
        <f t="shared" si="9"/>
        <v>8.3000000000000007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0</v>
      </c>
      <c r="BM19" s="34">
        <v>1027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</v>
      </c>
      <c r="CK19" s="33">
        <f t="shared" si="6"/>
        <v>0.86302521008403366</v>
      </c>
      <c r="CL19" s="33"/>
      <c r="CM19" s="33"/>
      <c r="CN19" s="33"/>
      <c r="CO19" s="33"/>
      <c r="CP19" s="33"/>
      <c r="CQ19" s="33"/>
      <c r="CR19" s="39" t="s">
        <v>156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1323370</v>
      </c>
      <c r="DD19" s="32"/>
      <c r="DE19" s="32">
        <f t="shared" si="10"/>
        <v>1214</v>
      </c>
      <c r="DF19" s="32"/>
      <c r="DG19" s="32">
        <f t="shared" si="11"/>
        <v>1214</v>
      </c>
      <c r="DH19" s="32"/>
      <c r="DI19" s="32"/>
      <c r="DJ19" s="32"/>
      <c r="DK19" s="32"/>
      <c r="DL19" s="32"/>
      <c r="DM19" s="32">
        <f t="shared" si="7"/>
        <v>1214</v>
      </c>
      <c r="DN19" s="32">
        <f t="shared" si="12"/>
        <v>252.49584026622298</v>
      </c>
      <c r="DO19" s="36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6</v>
      </c>
      <c r="G20" s="91">
        <v>68</v>
      </c>
      <c r="H20" s="44">
        <f t="shared" si="1"/>
        <v>47.887323943661976</v>
      </c>
      <c r="I20" s="44">
        <v>66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/>
      <c r="Y20" s="39" t="s">
        <v>156</v>
      </c>
      <c r="Z20" s="39"/>
      <c r="AA20" s="39"/>
      <c r="AB20" s="39"/>
      <c r="AC20" s="39"/>
      <c r="AD20" s="39"/>
      <c r="AE20" s="39">
        <v>5242966</v>
      </c>
      <c r="AF20" s="39"/>
      <c r="AG20" s="39"/>
      <c r="AH20" s="39"/>
      <c r="AI20" s="38">
        <f t="shared" si="8"/>
        <v>3584</v>
      </c>
      <c r="AJ20" s="38">
        <f t="shared" si="2"/>
        <v>3.5840000000000001</v>
      </c>
      <c r="AK20" s="38">
        <f t="shared" si="3"/>
        <v>86.016000000000005</v>
      </c>
      <c r="AL20" s="38"/>
      <c r="AM20" s="38"/>
      <c r="AN20" s="38"/>
      <c r="AO20" s="38">
        <f t="shared" si="4"/>
        <v>86.016000000000005</v>
      </c>
      <c r="AP20" s="37">
        <v>7.5</v>
      </c>
      <c r="AQ20" s="93">
        <f t="shared" si="9"/>
        <v>7.5</v>
      </c>
      <c r="AR20" s="36"/>
      <c r="AS20" s="36"/>
      <c r="AT20" s="36"/>
      <c r="AU20" s="35" t="s">
        <v>164</v>
      </c>
      <c r="AV20" s="34">
        <v>1186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4">
        <v>1098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0.99663865546218489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</v>
      </c>
      <c r="CK20" s="33">
        <f t="shared" si="6"/>
        <v>0.92268907563025215</v>
      </c>
      <c r="CL20" s="33"/>
      <c r="CM20" s="33"/>
      <c r="CN20" s="33"/>
      <c r="CO20" s="33"/>
      <c r="CP20" s="33"/>
      <c r="CQ20" s="33"/>
      <c r="CR20" s="39" t="s">
        <v>156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1324494</v>
      </c>
      <c r="DD20" s="32"/>
      <c r="DE20" s="32">
        <f t="shared" si="10"/>
        <v>1124</v>
      </c>
      <c r="DF20" s="32"/>
      <c r="DG20" s="32">
        <f t="shared" si="11"/>
        <v>1124</v>
      </c>
      <c r="DH20" s="32"/>
      <c r="DI20" s="32"/>
      <c r="DJ20" s="32"/>
      <c r="DK20" s="32"/>
      <c r="DL20" s="32"/>
      <c r="DM20" s="32">
        <f t="shared" si="7"/>
        <v>1124</v>
      </c>
      <c r="DN20" s="32">
        <f t="shared" si="12"/>
        <v>313.61607142857144</v>
      </c>
      <c r="DO20" s="36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5</v>
      </c>
      <c r="G21" s="91">
        <v>66</v>
      </c>
      <c r="H21" s="44">
        <f t="shared" si="1"/>
        <v>46.478873239436624</v>
      </c>
      <c r="I21" s="44">
        <v>62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/>
      <c r="Y21" s="39" t="s">
        <v>156</v>
      </c>
      <c r="Z21" s="39"/>
      <c r="AA21" s="39"/>
      <c r="AB21" s="39"/>
      <c r="AC21" s="39"/>
      <c r="AD21" s="39"/>
      <c r="AE21" s="39">
        <v>5247005</v>
      </c>
      <c r="AF21" s="39"/>
      <c r="AG21" s="39"/>
      <c r="AH21" s="39"/>
      <c r="AI21" s="38">
        <f t="shared" si="8"/>
        <v>4039</v>
      </c>
      <c r="AJ21" s="38">
        <f t="shared" si="2"/>
        <v>4.0389999999999997</v>
      </c>
      <c r="AK21" s="38">
        <f t="shared" si="3"/>
        <v>96.935999999999993</v>
      </c>
      <c r="AL21" s="38"/>
      <c r="AM21" s="38"/>
      <c r="AN21" s="38"/>
      <c r="AO21" s="38">
        <f t="shared" si="4"/>
        <v>96.935999999999993</v>
      </c>
      <c r="AP21" s="37">
        <v>6.5</v>
      </c>
      <c r="AQ21" s="93">
        <f t="shared" si="9"/>
        <v>6.5</v>
      </c>
      <c r="AR21" s="36"/>
      <c r="AS21" s="36"/>
      <c r="AT21" s="36"/>
      <c r="AU21" s="35" t="s">
        <v>164</v>
      </c>
      <c r="AV21" s="34">
        <v>1186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0</v>
      </c>
      <c r="BM21" s="34">
        <v>1099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0.99663865546218489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</v>
      </c>
      <c r="CK21" s="33">
        <f t="shared" si="6"/>
        <v>0.92352941176470593</v>
      </c>
      <c r="CL21" s="33"/>
      <c r="CM21" s="33"/>
      <c r="CN21" s="33"/>
      <c r="CO21" s="33"/>
      <c r="CP21" s="33"/>
      <c r="CQ21" s="33"/>
      <c r="CR21" s="39" t="s">
        <v>156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1325668</v>
      </c>
      <c r="DD21" s="32"/>
      <c r="DE21" s="32">
        <f t="shared" si="10"/>
        <v>1174</v>
      </c>
      <c r="DF21" s="32"/>
      <c r="DG21" s="32">
        <f t="shared" si="11"/>
        <v>1174</v>
      </c>
      <c r="DH21" s="32"/>
      <c r="DI21" s="32"/>
      <c r="DJ21" s="32"/>
      <c r="DK21" s="32"/>
      <c r="DL21" s="32"/>
      <c r="DM21" s="32">
        <f t="shared" si="7"/>
        <v>1174</v>
      </c>
      <c r="DN21" s="32">
        <f t="shared" si="12"/>
        <v>290.66600643723694</v>
      </c>
      <c r="DO21" s="154">
        <v>1.1599999999999999</v>
      </c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5</v>
      </c>
      <c r="G22" s="91">
        <v>70</v>
      </c>
      <c r="H22" s="44">
        <f t="shared" si="1"/>
        <v>49.295774647887328</v>
      </c>
      <c r="I22" s="44">
        <v>64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/>
      <c r="Y22" s="39" t="s">
        <v>156</v>
      </c>
      <c r="Z22" s="39"/>
      <c r="AA22" s="39"/>
      <c r="AB22" s="39"/>
      <c r="AC22" s="39"/>
      <c r="AD22" s="39"/>
      <c r="AE22" s="39">
        <v>5251136</v>
      </c>
      <c r="AF22" s="39"/>
      <c r="AG22" s="39"/>
      <c r="AH22" s="39"/>
      <c r="AI22" s="38">
        <f t="shared" si="8"/>
        <v>4131</v>
      </c>
      <c r="AJ22" s="38">
        <f t="shared" si="2"/>
        <v>4.1310000000000002</v>
      </c>
      <c r="AK22" s="38">
        <f t="shared" si="3"/>
        <v>99.144000000000005</v>
      </c>
      <c r="AL22" s="38"/>
      <c r="AM22" s="38"/>
      <c r="AN22" s="38"/>
      <c r="AO22" s="38">
        <f t="shared" si="4"/>
        <v>99.144000000000005</v>
      </c>
      <c r="AP22" s="37">
        <v>5.7</v>
      </c>
      <c r="AQ22" s="93">
        <f t="shared" si="9"/>
        <v>5.7</v>
      </c>
      <c r="AR22" s="36"/>
      <c r="AS22" s="36"/>
      <c r="AT22" s="36"/>
      <c r="AU22" s="35" t="s">
        <v>164</v>
      </c>
      <c r="AV22" s="34">
        <v>1188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0</v>
      </c>
      <c r="BM22" s="34">
        <v>1098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0.99831932773109244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</v>
      </c>
      <c r="CK22" s="33">
        <f t="shared" si="6"/>
        <v>0.92268907563025215</v>
      </c>
      <c r="CL22" s="33"/>
      <c r="CM22" s="33"/>
      <c r="CN22" s="33"/>
      <c r="CO22" s="33"/>
      <c r="CP22" s="33"/>
      <c r="CQ22" s="33"/>
      <c r="CR22" s="39" t="s">
        <v>156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1326818</v>
      </c>
      <c r="DD22" s="32"/>
      <c r="DE22" s="32">
        <f t="shared" si="10"/>
        <v>1150</v>
      </c>
      <c r="DF22" s="32"/>
      <c r="DG22" s="32">
        <f t="shared" si="11"/>
        <v>1150</v>
      </c>
      <c r="DH22" s="32"/>
      <c r="DI22" s="32"/>
      <c r="DJ22" s="32"/>
      <c r="DK22" s="32"/>
      <c r="DL22" s="32"/>
      <c r="DM22" s="32">
        <f t="shared" si="7"/>
        <v>1150</v>
      </c>
      <c r="DN22" s="32">
        <f t="shared" si="12"/>
        <v>278.38295812152018</v>
      </c>
      <c r="DO22" s="36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4</v>
      </c>
      <c r="G23" s="91">
        <v>71</v>
      </c>
      <c r="H23" s="44">
        <f t="shared" si="1"/>
        <v>50</v>
      </c>
      <c r="I23" s="44">
        <v>66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/>
      <c r="Y23" s="39" t="s">
        <v>156</v>
      </c>
      <c r="Z23" s="39"/>
      <c r="AA23" s="39"/>
      <c r="AB23" s="39"/>
      <c r="AC23" s="39"/>
      <c r="AD23" s="39"/>
      <c r="AE23" s="39">
        <v>5254978</v>
      </c>
      <c r="AF23" s="39"/>
      <c r="AG23" s="39"/>
      <c r="AH23" s="39"/>
      <c r="AI23" s="38">
        <f t="shared" si="8"/>
        <v>3842</v>
      </c>
      <c r="AJ23" s="38">
        <f t="shared" si="2"/>
        <v>3.8420000000000001</v>
      </c>
      <c r="AK23" s="38">
        <f t="shared" si="3"/>
        <v>92.207999999999998</v>
      </c>
      <c r="AL23" s="38"/>
      <c r="AM23" s="38"/>
      <c r="AN23" s="38"/>
      <c r="AO23" s="38">
        <f t="shared" si="4"/>
        <v>92.207999999999998</v>
      </c>
      <c r="AP23" s="37">
        <v>4.8</v>
      </c>
      <c r="AQ23" s="93">
        <f t="shared" si="9"/>
        <v>4.8</v>
      </c>
      <c r="AR23" s="36"/>
      <c r="AS23" s="36"/>
      <c r="AT23" s="36"/>
      <c r="AU23" s="35" t="s">
        <v>164</v>
      </c>
      <c r="AV23" s="34">
        <v>1186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0</v>
      </c>
      <c r="BM23" s="34">
        <v>1047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0.99663865546218489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</v>
      </c>
      <c r="CK23" s="33">
        <f t="shared" si="6"/>
        <v>0.87983193277310923</v>
      </c>
      <c r="CL23" s="33"/>
      <c r="CM23" s="33"/>
      <c r="CN23" s="33"/>
      <c r="CO23" s="33"/>
      <c r="CP23" s="33"/>
      <c r="CQ23" s="33"/>
      <c r="CR23" s="39" t="s">
        <v>156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1327950</v>
      </c>
      <c r="DD23" s="32"/>
      <c r="DE23" s="32">
        <f t="shared" si="10"/>
        <v>1132</v>
      </c>
      <c r="DF23" s="32"/>
      <c r="DG23" s="32">
        <f t="shared" si="11"/>
        <v>1132</v>
      </c>
      <c r="DH23" s="32"/>
      <c r="DI23" s="32"/>
      <c r="DJ23" s="32"/>
      <c r="DK23" s="32"/>
      <c r="DL23" s="32"/>
      <c r="DM23" s="32">
        <f t="shared" si="7"/>
        <v>1132</v>
      </c>
      <c r="DN23" s="32">
        <f t="shared" si="12"/>
        <v>294.63820926600727</v>
      </c>
      <c r="DO23" s="36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4</v>
      </c>
      <c r="G24" s="91">
        <v>73</v>
      </c>
      <c r="H24" s="44">
        <f t="shared" si="1"/>
        <v>51.408450704225352</v>
      </c>
      <c r="I24" s="44">
        <v>66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/>
      <c r="Y24" s="39" t="s">
        <v>156</v>
      </c>
      <c r="Z24" s="39"/>
      <c r="AA24" s="39"/>
      <c r="AB24" s="39"/>
      <c r="AC24" s="39"/>
      <c r="AD24" s="39"/>
      <c r="AE24" s="39">
        <v>5258146</v>
      </c>
      <c r="AF24" s="39"/>
      <c r="AG24" s="39"/>
      <c r="AH24" s="39"/>
      <c r="AI24" s="38">
        <f t="shared" si="8"/>
        <v>3168</v>
      </c>
      <c r="AJ24" s="38">
        <f t="shared" si="2"/>
        <v>3.1680000000000001</v>
      </c>
      <c r="AK24" s="38">
        <f t="shared" si="3"/>
        <v>76.032000000000011</v>
      </c>
      <c r="AL24" s="38"/>
      <c r="AM24" s="38"/>
      <c r="AN24" s="38"/>
      <c r="AO24" s="38">
        <f t="shared" si="4"/>
        <v>76.032000000000011</v>
      </c>
      <c r="AP24" s="37">
        <v>4.0999999999999996</v>
      </c>
      <c r="AQ24" s="93">
        <f t="shared" si="9"/>
        <v>4.0999999999999996</v>
      </c>
      <c r="AR24" s="36"/>
      <c r="AS24" s="36"/>
      <c r="AT24" s="36"/>
      <c r="AU24" s="35" t="s">
        <v>164</v>
      </c>
      <c r="AV24" s="34">
        <v>1187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0</v>
      </c>
      <c r="BM24" s="34">
        <v>1048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0.99747899159663866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</v>
      </c>
      <c r="CK24" s="33">
        <f t="shared" si="6"/>
        <v>0.88067226890756301</v>
      </c>
      <c r="CL24" s="33"/>
      <c r="CM24" s="33"/>
      <c r="CN24" s="33"/>
      <c r="CO24" s="33"/>
      <c r="CP24" s="33"/>
      <c r="CQ24" s="33"/>
      <c r="CR24" s="39" t="s">
        <v>156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1329130</v>
      </c>
      <c r="DD24" s="32"/>
      <c r="DE24" s="32">
        <f t="shared" si="10"/>
        <v>1180</v>
      </c>
      <c r="DF24" s="32"/>
      <c r="DG24" s="32">
        <f t="shared" si="11"/>
        <v>1180</v>
      </c>
      <c r="DH24" s="32"/>
      <c r="DI24" s="32"/>
      <c r="DJ24" s="32"/>
      <c r="DK24" s="32"/>
      <c r="DL24" s="32"/>
      <c r="DM24" s="32">
        <f t="shared" si="7"/>
        <v>1180</v>
      </c>
      <c r="DN24" s="32">
        <f t="shared" si="12"/>
        <v>372.47474747474746</v>
      </c>
      <c r="DO24" s="36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4</v>
      </c>
      <c r="G25" s="91">
        <v>74</v>
      </c>
      <c r="H25" s="44">
        <f t="shared" si="1"/>
        <v>52.112676056338032</v>
      </c>
      <c r="I25" s="44">
        <v>67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/>
      <c r="Y25" s="39" t="s">
        <v>156</v>
      </c>
      <c r="Z25" s="39"/>
      <c r="AA25" s="39"/>
      <c r="AB25" s="39"/>
      <c r="AC25" s="39"/>
      <c r="AD25" s="39"/>
      <c r="AE25" s="39">
        <v>5261474</v>
      </c>
      <c r="AF25" s="39"/>
      <c r="AG25" s="39"/>
      <c r="AH25" s="39"/>
      <c r="AI25" s="38">
        <f t="shared" si="8"/>
        <v>3328</v>
      </c>
      <c r="AJ25" s="38">
        <f t="shared" si="2"/>
        <v>3.3279999999999998</v>
      </c>
      <c r="AK25" s="38">
        <f t="shared" si="3"/>
        <v>79.872</v>
      </c>
      <c r="AL25" s="38"/>
      <c r="AM25" s="38"/>
      <c r="AN25" s="38"/>
      <c r="AO25" s="38">
        <f t="shared" si="4"/>
        <v>79.872</v>
      </c>
      <c r="AP25" s="37">
        <v>3.4</v>
      </c>
      <c r="AQ25" s="93">
        <f t="shared" si="9"/>
        <v>3.4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0</v>
      </c>
      <c r="BM25" s="34">
        <v>1047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</v>
      </c>
      <c r="CK25" s="33">
        <f t="shared" si="6"/>
        <v>0.87983193277310923</v>
      </c>
      <c r="CL25" s="33"/>
      <c r="CM25" s="33"/>
      <c r="CN25" s="33"/>
      <c r="CO25" s="33"/>
      <c r="CP25" s="33"/>
      <c r="CQ25" s="33"/>
      <c r="CR25" s="39" t="s">
        <v>156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1330286</v>
      </c>
      <c r="DD25" s="32"/>
      <c r="DE25" s="32">
        <f t="shared" si="10"/>
        <v>1156</v>
      </c>
      <c r="DF25" s="32"/>
      <c r="DG25" s="32">
        <f t="shared" si="11"/>
        <v>1156</v>
      </c>
      <c r="DH25" s="32"/>
      <c r="DI25" s="32"/>
      <c r="DJ25" s="32"/>
      <c r="DK25" s="32"/>
      <c r="DL25" s="32"/>
      <c r="DM25" s="32">
        <f t="shared" si="7"/>
        <v>1156</v>
      </c>
      <c r="DN25" s="32">
        <f t="shared" si="12"/>
        <v>347.35576923076923</v>
      </c>
      <c r="DO25" s="154">
        <v>1.05</v>
      </c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3</v>
      </c>
      <c r="G26" s="91">
        <v>75</v>
      </c>
      <c r="H26" s="44">
        <f t="shared" si="1"/>
        <v>52.816901408450704</v>
      </c>
      <c r="I26" s="44">
        <v>67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/>
      <c r="Y26" s="39" t="s">
        <v>156</v>
      </c>
      <c r="Z26" s="39"/>
      <c r="AA26" s="39"/>
      <c r="AB26" s="39"/>
      <c r="AC26" s="39"/>
      <c r="AD26" s="39"/>
      <c r="AE26" s="39">
        <v>5264872</v>
      </c>
      <c r="AF26" s="39"/>
      <c r="AG26" s="39"/>
      <c r="AH26" s="39"/>
      <c r="AI26" s="38">
        <f t="shared" si="8"/>
        <v>3398</v>
      </c>
      <c r="AJ26" s="38">
        <f t="shared" si="2"/>
        <v>3.3980000000000001</v>
      </c>
      <c r="AK26" s="38">
        <f t="shared" si="3"/>
        <v>81.552000000000007</v>
      </c>
      <c r="AL26" s="38"/>
      <c r="AM26" s="38"/>
      <c r="AN26" s="38"/>
      <c r="AO26" s="38">
        <f t="shared" si="4"/>
        <v>81.552000000000007</v>
      </c>
      <c r="AP26" s="37">
        <v>2.8</v>
      </c>
      <c r="AQ26" s="93">
        <f t="shared" si="9"/>
        <v>2.8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0</v>
      </c>
      <c r="BM26" s="34">
        <v>1026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</v>
      </c>
      <c r="CK26" s="33">
        <f t="shared" si="6"/>
        <v>0.86218487394957988</v>
      </c>
      <c r="CL26" s="33"/>
      <c r="CM26" s="33"/>
      <c r="CN26" s="33"/>
      <c r="CO26" s="33"/>
      <c r="CP26" s="33"/>
      <c r="CQ26" s="33"/>
      <c r="CR26" s="39" t="s">
        <v>156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1331423</v>
      </c>
      <c r="DD26" s="32"/>
      <c r="DE26" s="32">
        <f t="shared" si="10"/>
        <v>1137</v>
      </c>
      <c r="DF26" s="32"/>
      <c r="DG26" s="32">
        <f t="shared" si="11"/>
        <v>1137</v>
      </c>
      <c r="DH26" s="32"/>
      <c r="DI26" s="32"/>
      <c r="DJ26" s="32"/>
      <c r="DK26" s="32"/>
      <c r="DL26" s="32"/>
      <c r="DM26" s="32">
        <f t="shared" si="7"/>
        <v>1137</v>
      </c>
      <c r="DN26" s="32">
        <f t="shared" si="12"/>
        <v>334.60859329017069</v>
      </c>
      <c r="DO26" s="36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2</v>
      </c>
      <c r="G27" s="91">
        <v>74</v>
      </c>
      <c r="H27" s="44">
        <f t="shared" si="1"/>
        <v>52.112676056338032</v>
      </c>
      <c r="I27" s="44">
        <v>66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/>
      <c r="Y27" s="39" t="s">
        <v>156</v>
      </c>
      <c r="Z27" s="39"/>
      <c r="AA27" s="39"/>
      <c r="AB27" s="39"/>
      <c r="AC27" s="39"/>
      <c r="AD27" s="39"/>
      <c r="AE27" s="39">
        <v>5268467</v>
      </c>
      <c r="AF27" s="39"/>
      <c r="AG27" s="39"/>
      <c r="AH27" s="39"/>
      <c r="AI27" s="38">
        <f t="shared" si="8"/>
        <v>3595</v>
      </c>
      <c r="AJ27" s="38">
        <f t="shared" si="2"/>
        <v>3.5950000000000002</v>
      </c>
      <c r="AK27" s="38">
        <f t="shared" si="3"/>
        <v>86.28</v>
      </c>
      <c r="AL27" s="38"/>
      <c r="AM27" s="38"/>
      <c r="AN27" s="38"/>
      <c r="AO27" s="38">
        <f t="shared" si="4"/>
        <v>86.28</v>
      </c>
      <c r="AP27" s="37">
        <v>2.2999999999999998</v>
      </c>
      <c r="AQ27" s="93">
        <f t="shared" si="9"/>
        <v>2.2999999999999998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0</v>
      </c>
      <c r="BM27" s="34">
        <v>1026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</v>
      </c>
      <c r="CK27" s="33">
        <f t="shared" si="6"/>
        <v>0.86218487394957988</v>
      </c>
      <c r="CL27" s="33"/>
      <c r="CM27" s="33"/>
      <c r="CN27" s="33"/>
      <c r="CO27" s="33"/>
      <c r="CP27" s="33"/>
      <c r="CQ27" s="33"/>
      <c r="CR27" s="39" t="s">
        <v>156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1332568</v>
      </c>
      <c r="DD27" s="32"/>
      <c r="DE27" s="32">
        <f t="shared" si="10"/>
        <v>1145</v>
      </c>
      <c r="DF27" s="32"/>
      <c r="DG27" s="32">
        <f t="shared" si="11"/>
        <v>1145</v>
      </c>
      <c r="DH27" s="32"/>
      <c r="DI27" s="32"/>
      <c r="DJ27" s="32"/>
      <c r="DK27" s="32"/>
      <c r="DL27" s="32"/>
      <c r="DM27" s="32">
        <f t="shared" si="7"/>
        <v>1145</v>
      </c>
      <c r="DN27" s="32">
        <f t="shared" si="12"/>
        <v>318.49791376912378</v>
      </c>
      <c r="DO27" s="36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1</v>
      </c>
      <c r="G28" s="91">
        <v>72</v>
      </c>
      <c r="H28" s="44">
        <f t="shared" si="1"/>
        <v>50.70422535211268</v>
      </c>
      <c r="I28" s="44">
        <v>65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/>
      <c r="Y28" s="39" t="s">
        <v>156</v>
      </c>
      <c r="Z28" s="39"/>
      <c r="AA28" s="39"/>
      <c r="AB28" s="39"/>
      <c r="AC28" s="39"/>
      <c r="AD28" s="39"/>
      <c r="AE28" s="39">
        <v>5272685</v>
      </c>
      <c r="AF28" s="39"/>
      <c r="AG28" s="39"/>
      <c r="AH28" s="39"/>
      <c r="AI28" s="38">
        <f t="shared" si="8"/>
        <v>4218</v>
      </c>
      <c r="AJ28" s="38">
        <f t="shared" si="2"/>
        <v>4.218</v>
      </c>
      <c r="AK28" s="38">
        <f t="shared" si="3"/>
        <v>101.232</v>
      </c>
      <c r="AL28" s="38"/>
      <c r="AM28" s="38"/>
      <c r="AN28" s="38"/>
      <c r="AO28" s="38">
        <f t="shared" si="4"/>
        <v>101.232</v>
      </c>
      <c r="AP28" s="37">
        <v>2</v>
      </c>
      <c r="AQ28" s="93">
        <f t="shared" si="9"/>
        <v>2</v>
      </c>
      <c r="AR28" s="36"/>
      <c r="AS28" s="36"/>
      <c r="AT28" s="36"/>
      <c r="AU28" s="35" t="s">
        <v>157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4">
        <v>0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</v>
      </c>
      <c r="CK28" s="33">
        <f t="shared" si="6"/>
        <v>0</v>
      </c>
      <c r="CL28" s="33"/>
      <c r="CM28" s="33"/>
      <c r="CN28" s="33"/>
      <c r="CO28" s="33"/>
      <c r="CP28" s="33"/>
      <c r="CQ28" s="33"/>
      <c r="CR28" s="39" t="s">
        <v>156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1333703</v>
      </c>
      <c r="DD28" s="32"/>
      <c r="DE28" s="32">
        <f t="shared" si="10"/>
        <v>1135</v>
      </c>
      <c r="DF28" s="32"/>
      <c r="DG28" s="32">
        <f t="shared" si="11"/>
        <v>1135</v>
      </c>
      <c r="DH28" s="32"/>
      <c r="DI28" s="32"/>
      <c r="DJ28" s="32"/>
      <c r="DK28" s="32"/>
      <c r="DL28" s="32"/>
      <c r="DM28" s="32">
        <f t="shared" si="7"/>
        <v>1135</v>
      </c>
      <c r="DN28" s="32">
        <f t="shared" si="12"/>
        <v>269.08487434803226</v>
      </c>
      <c r="DO28" s="36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1</v>
      </c>
      <c r="G29" s="91">
        <v>76</v>
      </c>
      <c r="H29" s="44">
        <f t="shared" si="1"/>
        <v>53.521126760563384</v>
      </c>
      <c r="I29" s="44">
        <v>70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/>
      <c r="Y29" s="39" t="s">
        <v>156</v>
      </c>
      <c r="Z29" s="39"/>
      <c r="AA29" s="39"/>
      <c r="AB29" s="39"/>
      <c r="AC29" s="39"/>
      <c r="AD29" s="39"/>
      <c r="AE29" s="39">
        <v>5277956</v>
      </c>
      <c r="AF29" s="39"/>
      <c r="AG29" s="39"/>
      <c r="AH29" s="39"/>
      <c r="AI29" s="38">
        <f t="shared" si="8"/>
        <v>5271</v>
      </c>
      <c r="AJ29" s="38">
        <f t="shared" si="2"/>
        <v>5.2709999999999999</v>
      </c>
      <c r="AK29" s="38">
        <f t="shared" si="3"/>
        <v>126.50399999999999</v>
      </c>
      <c r="AL29" s="38"/>
      <c r="AM29" s="38"/>
      <c r="AN29" s="38"/>
      <c r="AO29" s="38">
        <f t="shared" si="4"/>
        <v>126.50399999999999</v>
      </c>
      <c r="AP29" s="37">
        <v>2</v>
      </c>
      <c r="AQ29" s="93">
        <f t="shared" si="9"/>
        <v>2</v>
      </c>
      <c r="AR29" s="36"/>
      <c r="AS29" s="36"/>
      <c r="AT29" s="36"/>
      <c r="AU29" s="35" t="s">
        <v>157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0</v>
      </c>
      <c r="BM29" s="34">
        <v>0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</v>
      </c>
      <c r="CK29" s="33">
        <f t="shared" si="6"/>
        <v>0</v>
      </c>
      <c r="CL29" s="33"/>
      <c r="CM29" s="33"/>
      <c r="CN29" s="33"/>
      <c r="CO29" s="33"/>
      <c r="CP29" s="33"/>
      <c r="CQ29" s="33"/>
      <c r="CR29" s="39" t="s">
        <v>156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1334804</v>
      </c>
      <c r="DD29" s="32"/>
      <c r="DE29" s="32">
        <f t="shared" si="10"/>
        <v>1101</v>
      </c>
      <c r="DF29" s="32"/>
      <c r="DG29" s="32">
        <f t="shared" si="11"/>
        <v>1101</v>
      </c>
      <c r="DH29" s="32"/>
      <c r="DI29" s="32"/>
      <c r="DJ29" s="32"/>
      <c r="DK29" s="32"/>
      <c r="DL29" s="32"/>
      <c r="DM29" s="32">
        <f t="shared" si="7"/>
        <v>1101</v>
      </c>
      <c r="DN29" s="32">
        <f t="shared" si="12"/>
        <v>208.87877063175867</v>
      </c>
      <c r="DO29" s="154">
        <v>0.93</v>
      </c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1</v>
      </c>
      <c r="G30" s="91">
        <v>77</v>
      </c>
      <c r="H30" s="44">
        <f t="shared" si="1"/>
        <v>54.225352112676056</v>
      </c>
      <c r="I30" s="44">
        <v>72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/>
      <c r="Y30" s="39" t="s">
        <v>156</v>
      </c>
      <c r="Z30" s="39"/>
      <c r="AA30" s="39"/>
      <c r="AB30" s="39"/>
      <c r="AC30" s="39"/>
      <c r="AD30" s="39"/>
      <c r="AE30" s="39">
        <v>5283661</v>
      </c>
      <c r="AF30" s="39"/>
      <c r="AG30" s="39"/>
      <c r="AH30" s="39"/>
      <c r="AI30" s="38">
        <f t="shared" si="8"/>
        <v>5705</v>
      </c>
      <c r="AJ30" s="38">
        <f t="shared" si="2"/>
        <v>5.7050000000000001</v>
      </c>
      <c r="AK30" s="38">
        <f t="shared" si="3"/>
        <v>136.92000000000002</v>
      </c>
      <c r="AL30" s="38"/>
      <c r="AM30" s="38"/>
      <c r="AN30" s="38"/>
      <c r="AO30" s="38">
        <f t="shared" si="4"/>
        <v>136.92000000000002</v>
      </c>
      <c r="AP30" s="37">
        <v>2</v>
      </c>
      <c r="AQ30" s="93">
        <f t="shared" si="9"/>
        <v>2</v>
      </c>
      <c r="AR30" s="36"/>
      <c r="AS30" s="36"/>
      <c r="AT30" s="36"/>
      <c r="AU30" s="35" t="s">
        <v>157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4">
        <v>0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</v>
      </c>
      <c r="CK30" s="33">
        <f t="shared" si="6"/>
        <v>0</v>
      </c>
      <c r="CL30" s="33"/>
      <c r="CM30" s="33"/>
      <c r="CN30" s="33"/>
      <c r="CO30" s="33"/>
      <c r="CP30" s="33"/>
      <c r="CQ30" s="33"/>
      <c r="CR30" s="39" t="s">
        <v>156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1335901</v>
      </c>
      <c r="DD30" s="32"/>
      <c r="DE30" s="32">
        <f t="shared" si="10"/>
        <v>1097</v>
      </c>
      <c r="DF30" s="32"/>
      <c r="DG30" s="32">
        <f t="shared" si="11"/>
        <v>1097</v>
      </c>
      <c r="DH30" s="32"/>
      <c r="DI30" s="32"/>
      <c r="DJ30" s="32"/>
      <c r="DK30" s="32"/>
      <c r="DL30" s="32"/>
      <c r="DM30" s="32">
        <f t="shared" si="7"/>
        <v>1097</v>
      </c>
      <c r="DN30" s="32">
        <f t="shared" si="12"/>
        <v>192.28746713409291</v>
      </c>
      <c r="DO30" s="36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0</v>
      </c>
      <c r="G31" s="91">
        <v>77</v>
      </c>
      <c r="H31" s="44">
        <f t="shared" si="1"/>
        <v>54.225352112676056</v>
      </c>
      <c r="I31" s="44">
        <v>73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/>
      <c r="Y31" s="39" t="s">
        <v>156</v>
      </c>
      <c r="Z31" s="39"/>
      <c r="AA31" s="39"/>
      <c r="AB31" s="39"/>
      <c r="AC31" s="39"/>
      <c r="AD31" s="39"/>
      <c r="AE31" s="39">
        <v>5289372</v>
      </c>
      <c r="AF31" s="39"/>
      <c r="AG31" s="39"/>
      <c r="AH31" s="39"/>
      <c r="AI31" s="38">
        <f t="shared" si="8"/>
        <v>5711</v>
      </c>
      <c r="AJ31" s="38">
        <f t="shared" si="2"/>
        <v>5.7110000000000003</v>
      </c>
      <c r="AK31" s="38">
        <f t="shared" si="3"/>
        <v>137.06400000000002</v>
      </c>
      <c r="AL31" s="38"/>
      <c r="AM31" s="38"/>
      <c r="AN31" s="38"/>
      <c r="AO31" s="38">
        <f t="shared" si="4"/>
        <v>137.06400000000002</v>
      </c>
      <c r="AP31" s="37">
        <v>2</v>
      </c>
      <c r="AQ31" s="93">
        <f t="shared" si="9"/>
        <v>2</v>
      </c>
      <c r="AR31" s="36"/>
      <c r="AS31" s="36"/>
      <c r="AT31" s="36"/>
      <c r="AU31" s="35" t="s">
        <v>157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>
        <v>0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</v>
      </c>
      <c r="CK31" s="33">
        <f t="shared" si="6"/>
        <v>0</v>
      </c>
      <c r="CL31" s="33"/>
      <c r="CM31" s="33"/>
      <c r="CN31" s="33"/>
      <c r="CO31" s="33"/>
      <c r="CP31" s="33"/>
      <c r="CQ31" s="33"/>
      <c r="CR31" s="39" t="s">
        <v>156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1336999</v>
      </c>
      <c r="DD31" s="32"/>
      <c r="DE31" s="32">
        <f t="shared" si="10"/>
        <v>1098</v>
      </c>
      <c r="DF31" s="32"/>
      <c r="DG31" s="32">
        <f t="shared" si="11"/>
        <v>1098</v>
      </c>
      <c r="DH31" s="32"/>
      <c r="DI31" s="32"/>
      <c r="DJ31" s="32"/>
      <c r="DK31" s="32"/>
      <c r="DL31" s="32"/>
      <c r="DM31" s="32">
        <f t="shared" si="7"/>
        <v>1098</v>
      </c>
      <c r="DN31" s="32">
        <f t="shared" si="12"/>
        <v>192.26054981614428</v>
      </c>
      <c r="DO31" s="36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0</v>
      </c>
      <c r="G32" s="91">
        <v>81</v>
      </c>
      <c r="H32" s="44">
        <f t="shared" si="1"/>
        <v>57.04225352112676</v>
      </c>
      <c r="I32" s="44">
        <v>79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/>
      <c r="Y32" s="39" t="s">
        <v>156</v>
      </c>
      <c r="Z32" s="39"/>
      <c r="AA32" s="39"/>
      <c r="AB32" s="39"/>
      <c r="AC32" s="39"/>
      <c r="AD32" s="39"/>
      <c r="AE32" s="39">
        <v>5294139</v>
      </c>
      <c r="AF32" s="39"/>
      <c r="AG32" s="39"/>
      <c r="AH32" s="39"/>
      <c r="AI32" s="38">
        <f t="shared" si="8"/>
        <v>4767</v>
      </c>
      <c r="AJ32" s="38">
        <f t="shared" si="2"/>
        <v>4.7670000000000003</v>
      </c>
      <c r="AK32" s="38">
        <f t="shared" si="3"/>
        <v>114.40800000000002</v>
      </c>
      <c r="AL32" s="38"/>
      <c r="AM32" s="38"/>
      <c r="AN32" s="38"/>
      <c r="AO32" s="38">
        <f t="shared" si="4"/>
        <v>114.40800000000002</v>
      </c>
      <c r="AP32" s="37">
        <v>2</v>
      </c>
      <c r="AQ32" s="93">
        <f t="shared" si="9"/>
        <v>2</v>
      </c>
      <c r="AR32" s="36"/>
      <c r="AS32" s="36"/>
      <c r="AT32" s="36"/>
      <c r="AU32" s="35" t="s">
        <v>157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0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</v>
      </c>
      <c r="CK32" s="33">
        <f t="shared" si="6"/>
        <v>0</v>
      </c>
      <c r="CL32" s="33"/>
      <c r="CM32" s="33"/>
      <c r="CN32" s="33"/>
      <c r="CO32" s="33"/>
      <c r="CP32" s="33"/>
      <c r="CQ32" s="33"/>
      <c r="CR32" s="39" t="s">
        <v>156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1338091</v>
      </c>
      <c r="DD32" s="32"/>
      <c r="DE32" s="32">
        <f t="shared" si="10"/>
        <v>1092</v>
      </c>
      <c r="DF32" s="32"/>
      <c r="DG32" s="32">
        <f t="shared" si="11"/>
        <v>1092</v>
      </c>
      <c r="DH32" s="32"/>
      <c r="DI32" s="32"/>
      <c r="DJ32" s="32"/>
      <c r="DK32" s="32"/>
      <c r="DL32" s="32"/>
      <c r="DM32" s="32">
        <f t="shared" si="7"/>
        <v>1092</v>
      </c>
      <c r="DN32" s="32">
        <f t="shared" si="12"/>
        <v>229.07488986784139</v>
      </c>
      <c r="DO32" s="36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1</v>
      </c>
      <c r="G33" s="91">
        <v>75</v>
      </c>
      <c r="H33" s="44">
        <f t="shared" si="1"/>
        <v>52.816901408450704</v>
      </c>
      <c r="I33" s="44">
        <v>73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/>
      <c r="Y33" s="39" t="s">
        <v>156</v>
      </c>
      <c r="Z33" s="39"/>
      <c r="AA33" s="39"/>
      <c r="AB33" s="39"/>
      <c r="AC33" s="39"/>
      <c r="AD33" s="39"/>
      <c r="AE33" s="39">
        <v>5299106</v>
      </c>
      <c r="AF33" s="39"/>
      <c r="AG33" s="39"/>
      <c r="AH33" s="39"/>
      <c r="AI33" s="38">
        <f t="shared" si="8"/>
        <v>4967</v>
      </c>
      <c r="AJ33" s="38">
        <f t="shared" si="2"/>
        <v>4.9669999999999996</v>
      </c>
      <c r="AK33" s="38">
        <f t="shared" si="3"/>
        <v>119.208</v>
      </c>
      <c r="AL33" s="38"/>
      <c r="AM33" s="38"/>
      <c r="AN33" s="38"/>
      <c r="AO33" s="38">
        <f t="shared" si="4"/>
        <v>119.208</v>
      </c>
      <c r="AP33" s="37">
        <v>2</v>
      </c>
      <c r="AQ33" s="93">
        <f t="shared" si="9"/>
        <v>2</v>
      </c>
      <c r="AR33" s="36"/>
      <c r="AS33" s="36"/>
      <c r="AT33" s="36"/>
      <c r="AU33" s="35" t="s">
        <v>157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0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</v>
      </c>
      <c r="CK33" s="33">
        <f t="shared" si="6"/>
        <v>0</v>
      </c>
      <c r="CL33" s="33"/>
      <c r="CM33" s="33"/>
      <c r="CN33" s="33"/>
      <c r="CO33" s="33"/>
      <c r="CP33" s="33"/>
      <c r="CQ33" s="33"/>
      <c r="CR33" s="39" t="s">
        <v>156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1339248</v>
      </c>
      <c r="DD33" s="32"/>
      <c r="DE33" s="32">
        <f t="shared" si="10"/>
        <v>1157</v>
      </c>
      <c r="DF33" s="32"/>
      <c r="DG33" s="32">
        <f t="shared" si="11"/>
        <v>1157</v>
      </c>
      <c r="DH33" s="32"/>
      <c r="DI33" s="32"/>
      <c r="DJ33" s="32"/>
      <c r="DK33" s="32"/>
      <c r="DL33" s="32"/>
      <c r="DM33" s="32">
        <f t="shared" si="7"/>
        <v>1157</v>
      </c>
      <c r="DN33" s="32">
        <f t="shared" si="12"/>
        <v>232.93738675256697</v>
      </c>
      <c r="DO33" s="154">
        <v>1.03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2</v>
      </c>
      <c r="G34" s="91">
        <v>78</v>
      </c>
      <c r="H34" s="44">
        <f t="shared" si="1"/>
        <v>54.929577464788736</v>
      </c>
      <c r="I34" s="44">
        <v>76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/>
      <c r="Y34" s="39" t="s">
        <v>156</v>
      </c>
      <c r="Z34" s="39"/>
      <c r="AA34" s="39"/>
      <c r="AB34" s="39"/>
      <c r="AC34" s="39"/>
      <c r="AD34" s="39"/>
      <c r="AE34" s="39">
        <v>5302839</v>
      </c>
      <c r="AF34" s="39"/>
      <c r="AG34" s="39"/>
      <c r="AH34" s="39"/>
      <c r="AI34" s="38">
        <f t="shared" si="8"/>
        <v>3733</v>
      </c>
      <c r="AJ34" s="38">
        <f t="shared" si="2"/>
        <v>3.7330000000000001</v>
      </c>
      <c r="AK34" s="38">
        <f t="shared" si="3"/>
        <v>89.591999999999999</v>
      </c>
      <c r="AL34" s="38"/>
      <c r="AM34" s="38"/>
      <c r="AN34" s="38"/>
      <c r="AO34" s="38">
        <f t="shared" si="4"/>
        <v>89.591999999999999</v>
      </c>
      <c r="AP34" s="37">
        <v>3.2</v>
      </c>
      <c r="AQ34" s="93">
        <f t="shared" si="9"/>
        <v>3.2</v>
      </c>
      <c r="AR34" s="36"/>
      <c r="AS34" s="36"/>
      <c r="AT34" s="36"/>
      <c r="AU34" s="35" t="s">
        <v>157</v>
      </c>
      <c r="AV34" s="34">
        <v>1167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0.98067226890756298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9" t="s">
        <v>156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1340333</v>
      </c>
      <c r="DD34" s="32"/>
      <c r="DE34" s="32">
        <f t="shared" si="10"/>
        <v>1085</v>
      </c>
      <c r="DF34" s="32"/>
      <c r="DG34" s="32">
        <f t="shared" si="11"/>
        <v>1085</v>
      </c>
      <c r="DH34" s="32"/>
      <c r="DI34" s="32"/>
      <c r="DJ34" s="32"/>
      <c r="DK34" s="32"/>
      <c r="DL34" s="32"/>
      <c r="DM34" s="32">
        <f t="shared" si="7"/>
        <v>1085</v>
      </c>
      <c r="DN34" s="32">
        <f t="shared" si="12"/>
        <v>290.65095097776589</v>
      </c>
      <c r="DO34" s="31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3</v>
      </c>
      <c r="G35" s="91">
        <v>80</v>
      </c>
      <c r="H35" s="44">
        <f t="shared" si="1"/>
        <v>56.338028169014088</v>
      </c>
      <c r="I35" s="44">
        <v>79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/>
      <c r="Y35" s="39" t="s">
        <v>156</v>
      </c>
      <c r="Z35" s="39"/>
      <c r="AA35" s="39"/>
      <c r="AB35" s="39"/>
      <c r="AC35" s="39"/>
      <c r="AD35" s="39"/>
      <c r="AE35" s="39">
        <v>5305974</v>
      </c>
      <c r="AF35" s="39"/>
      <c r="AG35" s="39"/>
      <c r="AH35" s="39"/>
      <c r="AI35" s="38">
        <f t="shared" si="8"/>
        <v>3135</v>
      </c>
      <c r="AJ35" s="38">
        <f t="shared" si="2"/>
        <v>3.1349999999999998</v>
      </c>
      <c r="AK35" s="38">
        <f t="shared" si="3"/>
        <v>75.239999999999995</v>
      </c>
      <c r="AL35" s="38"/>
      <c r="AM35" s="38"/>
      <c r="AN35" s="38"/>
      <c r="AO35" s="38">
        <f t="shared" si="4"/>
        <v>75.239999999999995</v>
      </c>
      <c r="AP35" s="37">
        <v>5.6</v>
      </c>
      <c r="AQ35" s="93">
        <f t="shared" si="9"/>
        <v>5.6</v>
      </c>
      <c r="AR35" s="36"/>
      <c r="AS35" s="36"/>
      <c r="AT35" s="36"/>
      <c r="AU35" s="35" t="s">
        <v>157</v>
      </c>
      <c r="AV35" s="34">
        <v>1147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0.96386554621848741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9" t="s">
        <v>156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1341433</v>
      </c>
      <c r="DD35" s="32"/>
      <c r="DE35" s="32">
        <f t="shared" si="10"/>
        <v>1100</v>
      </c>
      <c r="DF35" s="32"/>
      <c r="DG35" s="32">
        <f t="shared" si="11"/>
        <v>1100</v>
      </c>
      <c r="DH35" s="32"/>
      <c r="DI35" s="32"/>
      <c r="DJ35" s="32"/>
      <c r="DK35" s="32"/>
      <c r="DL35" s="32"/>
      <c r="DM35" s="32">
        <f t="shared" si="7"/>
        <v>1100</v>
      </c>
      <c r="DN35" s="32">
        <f t="shared" si="12"/>
        <v>350.87719298245617</v>
      </c>
      <c r="DO35" s="31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4.208333333333333</v>
      </c>
      <c r="G36" s="28">
        <f t="shared" si="13"/>
        <v>75.875</v>
      </c>
      <c r="H36" s="28">
        <f t="shared" si="13"/>
        <v>53.433098591549289</v>
      </c>
      <c r="I36" s="28">
        <f t="shared" si="13"/>
        <v>72.291666666666671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98271</v>
      </c>
      <c r="AJ36" s="28">
        <f>SUM(AJ12:AJ35)</f>
        <v>98.271000000000001</v>
      </c>
      <c r="AK36" s="28">
        <f>AVERAGE(AK12:AK35)</f>
        <v>98.271000000000001</v>
      </c>
      <c r="AL36" s="28"/>
      <c r="AM36" s="28"/>
      <c r="AN36" s="28"/>
      <c r="AO36" s="28"/>
      <c r="AP36" s="28">
        <f>AVERAGE(AP12:AP35)</f>
        <v>5.3875000000000002</v>
      </c>
      <c r="AQ36" s="94">
        <f>AVERAGE(AQ12:AQ35)</f>
        <v>5.3875000000000002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26510</v>
      </c>
      <c r="DF36" s="28"/>
      <c r="DG36" s="28">
        <f>SUM(DG12:DG35)</f>
        <v>26510</v>
      </c>
      <c r="DH36" s="28"/>
      <c r="DI36" s="28"/>
      <c r="DJ36" s="28"/>
      <c r="DK36" s="28"/>
      <c r="DL36" s="28"/>
      <c r="DM36" s="28">
        <f t="shared" si="7"/>
        <v>26510</v>
      </c>
      <c r="DN36" s="28">
        <f t="shared" si="12"/>
        <v>269.76422342298338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205</v>
      </c>
      <c r="D39" s="218"/>
      <c r="E39" s="218"/>
      <c r="F39" s="219"/>
    </row>
    <row r="40" spans="2:127" x14ac:dyDescent="0.35">
      <c r="B40" s="22" t="s">
        <v>2</v>
      </c>
      <c r="C40" s="217" t="s">
        <v>167</v>
      </c>
      <c r="D40" s="218"/>
      <c r="E40" s="218"/>
      <c r="F40" s="219"/>
    </row>
    <row r="41" spans="2:127" x14ac:dyDescent="0.35">
      <c r="B41" s="22" t="s">
        <v>1</v>
      </c>
      <c r="C41" s="217" t="s">
        <v>191</v>
      </c>
      <c r="D41" s="218"/>
      <c r="E41" s="218"/>
      <c r="F41" s="219"/>
    </row>
    <row r="43" spans="2:127" x14ac:dyDescent="0.35">
      <c r="B43" s="21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232</v>
      </c>
      <c r="C44" s="9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2:127" x14ac:dyDescent="0.35">
      <c r="B45" s="96" t="s">
        <v>231</v>
      </c>
      <c r="C45" s="11"/>
      <c r="D45" s="140"/>
      <c r="E45" s="140"/>
      <c r="F45" s="140"/>
      <c r="G45" s="140"/>
      <c r="H45" s="140"/>
      <c r="I45" s="140"/>
      <c r="J45" s="1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6" t="s">
        <v>227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251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9" t="s">
        <v>194</v>
      </c>
      <c r="C51" s="11"/>
      <c r="D51" s="15"/>
      <c r="E51" s="15"/>
      <c r="F51" s="15"/>
      <c r="G51" s="15"/>
      <c r="H51" s="15"/>
      <c r="I51" s="15"/>
      <c r="J51" s="14"/>
      <c r="K51" s="14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2"/>
      <c r="X51" s="4"/>
      <c r="Y51" s="4"/>
      <c r="Z51" s="4"/>
    </row>
    <row r="52" spans="2:26" x14ac:dyDescent="0.35">
      <c r="B52" s="118" t="s">
        <v>162</v>
      </c>
      <c r="C52" s="11"/>
      <c r="D52" s="15"/>
      <c r="E52" s="15"/>
      <c r="F52" s="15"/>
      <c r="G52" s="15"/>
      <c r="H52" s="15"/>
      <c r="I52" s="15"/>
      <c r="J52" s="14"/>
      <c r="K52" s="14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2"/>
      <c r="X52" s="4"/>
      <c r="Y52" s="4"/>
      <c r="Z52" s="4"/>
    </row>
    <row r="53" spans="2:26" x14ac:dyDescent="0.35">
      <c r="B53" s="118" t="s">
        <v>252</v>
      </c>
      <c r="C53" s="11"/>
      <c r="D53" s="15"/>
      <c r="E53" s="15"/>
      <c r="F53" s="15"/>
      <c r="G53" s="15"/>
      <c r="H53" s="15"/>
      <c r="I53" s="15"/>
      <c r="J53" s="14"/>
      <c r="K53" s="14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2"/>
      <c r="X53" s="4"/>
      <c r="Y53" s="4"/>
      <c r="Z53" s="4"/>
    </row>
    <row r="54" spans="2:26" x14ac:dyDescent="0.35">
      <c r="B54" s="118" t="s">
        <v>168</v>
      </c>
      <c r="C54" s="11"/>
      <c r="D54" s="15"/>
      <c r="E54" s="15"/>
      <c r="F54" s="15"/>
      <c r="G54" s="15"/>
      <c r="H54" s="15"/>
      <c r="I54" s="15"/>
      <c r="J54" s="14"/>
      <c r="K54" s="14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2"/>
      <c r="X54" s="4"/>
      <c r="Y54" s="4"/>
      <c r="Z54" s="4"/>
    </row>
    <row r="55" spans="2:26" x14ac:dyDescent="0.35">
      <c r="B55" s="208" t="s">
        <v>253</v>
      </c>
      <c r="C55" s="208"/>
      <c r="D55" s="208"/>
      <c r="E55" s="208"/>
      <c r="F55" s="208"/>
      <c r="G55" s="208"/>
      <c r="H55" s="208"/>
      <c r="I55" s="208"/>
      <c r="J55" s="208"/>
      <c r="K55" s="208"/>
      <c r="L55" s="208"/>
      <c r="M55" s="208"/>
      <c r="N55" s="208"/>
      <c r="O55" s="208"/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 s="4"/>
    </row>
    <row r="56" spans="2:26" x14ac:dyDescent="0.35">
      <c r="B56" s="206" t="s">
        <v>169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4"/>
    </row>
    <row r="57" spans="2:26" x14ac:dyDescent="0.35">
      <c r="B57" s="206" t="s">
        <v>170</v>
      </c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4"/>
    </row>
    <row r="58" spans="2:26" x14ac:dyDescent="0.35">
      <c r="B58" s="207" t="s">
        <v>171</v>
      </c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4"/>
    </row>
    <row r="59" spans="2:26" x14ac:dyDescent="0.35">
      <c r="B59" s="108" t="s">
        <v>175</v>
      </c>
      <c r="C59" s="11"/>
      <c r="D59" s="15"/>
      <c r="E59" s="15"/>
      <c r="F59" s="15"/>
      <c r="G59" s="15"/>
      <c r="H59" s="15"/>
      <c r="I59" s="15"/>
      <c r="J59" s="14"/>
      <c r="K59" s="14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2"/>
      <c r="X59" s="4"/>
      <c r="Y59" s="4"/>
      <c r="Z59" s="4"/>
    </row>
    <row r="60" spans="2:26" x14ac:dyDescent="0.35">
      <c r="B60" s="109" t="s">
        <v>226</v>
      </c>
      <c r="C60" s="11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  <c r="Z60" s="4"/>
    </row>
    <row r="61" spans="2:26" x14ac:dyDescent="0.35">
      <c r="B61" s="10"/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  <c r="Z61" s="4"/>
    </row>
    <row r="62" spans="2:26" x14ac:dyDescent="0.35">
      <c r="B62" s="10"/>
      <c r="C62" s="9"/>
      <c r="D62" s="8"/>
      <c r="E62" s="8"/>
      <c r="F62" s="8"/>
      <c r="G62" s="8"/>
      <c r="H62" s="8"/>
      <c r="I62" s="8"/>
      <c r="J62" s="7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5"/>
      <c r="X62" s="4"/>
      <c r="Y62" s="4"/>
      <c r="Z62" s="4"/>
    </row>
  </sheetData>
  <protectedRanges>
    <protectedRange sqref="AD10:AD11" name="Range1_11_1_1_1_2_2_1_2"/>
    <protectedRange sqref="AE10:AE11" name="Range1_11_1_1_1_2_2_1_2_1_2_1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1"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B55:Y55"/>
    <mergeCell ref="B56:Y56"/>
    <mergeCell ref="B57:Y57"/>
    <mergeCell ref="B58:Y58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U12:U35" xr:uid="{00000000-0002-0000-0F00-000000000000}">
      <formula1>$DT$9:$DT$20</formula1>
    </dataValidation>
    <dataValidation type="list" allowBlank="1" showInputMessage="1" showErrorMessage="1" sqref="DT31:DU31" xr:uid="{00000000-0002-0000-0F00-000001000000}">
      <formula1>$BA$25:$BA$29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1"/>
  <dimension ref="B2:DW60"/>
  <sheetViews>
    <sheetView topLeftCell="A28" zoomScale="90" zoomScaleNormal="90" workbookViewId="0">
      <selection activeCell="C38" sqref="C38:F38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43364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'20'!AE35</f>
        <v>5762344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'20'!DC35</f>
        <v>1449832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3</v>
      </c>
      <c r="G12" s="91">
        <v>71</v>
      </c>
      <c r="H12" s="44">
        <f t="shared" ref="H12:H35" si="1">G12/1.42</f>
        <v>50</v>
      </c>
      <c r="I12" s="44">
        <v>70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 t="s">
        <v>156</v>
      </c>
      <c r="Y12" s="39" t="s">
        <v>156</v>
      </c>
      <c r="Z12" s="39"/>
      <c r="AA12" s="39"/>
      <c r="AB12" s="39"/>
      <c r="AC12" s="39"/>
      <c r="AD12" s="39"/>
      <c r="AE12" s="39">
        <v>5767238</v>
      </c>
      <c r="AF12" s="39"/>
      <c r="AG12" s="39"/>
      <c r="AH12" s="39"/>
      <c r="AI12" s="38">
        <f>IF(ISBLANK(AE12),"-",AE12-AE10)</f>
        <v>4894</v>
      </c>
      <c r="AJ12" s="38">
        <f t="shared" ref="AJ12:AJ35" si="2">AI12/1000</f>
        <v>4.8940000000000001</v>
      </c>
      <c r="AK12" s="38">
        <f t="shared" ref="AK12:AK35" si="3">AJ12*24</f>
        <v>117.456</v>
      </c>
      <c r="AL12" s="38"/>
      <c r="AM12" s="38"/>
      <c r="AN12" s="38"/>
      <c r="AO12" s="38">
        <f t="shared" ref="AO12:AO35" si="4">AK12</f>
        <v>117.456</v>
      </c>
      <c r="AP12" s="37">
        <v>5</v>
      </c>
      <c r="AQ12" s="93">
        <f>AP12</f>
        <v>5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9" t="s">
        <v>156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1450954</v>
      </c>
      <c r="DD12" s="32"/>
      <c r="DE12" s="32">
        <f>IF(ISBLANK(DC12),"-",DC12-DC10)</f>
        <v>1122</v>
      </c>
      <c r="DF12" s="32"/>
      <c r="DG12" s="32">
        <f>DC12-DC10</f>
        <v>1122</v>
      </c>
      <c r="DH12" s="32"/>
      <c r="DI12" s="32"/>
      <c r="DJ12" s="32"/>
      <c r="DK12" s="32"/>
      <c r="DL12" s="32"/>
      <c r="DM12" s="32">
        <f t="shared" ref="DM12:DM36" si="7">DE12</f>
        <v>1122</v>
      </c>
      <c r="DN12" s="32">
        <f>DM12/AJ12</f>
        <v>229.26031875766245</v>
      </c>
      <c r="DO12" s="31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5</v>
      </c>
      <c r="G13" s="91">
        <v>72</v>
      </c>
      <c r="H13" s="44">
        <f t="shared" si="1"/>
        <v>50.70422535211268</v>
      </c>
      <c r="I13" s="44">
        <v>70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 t="s">
        <v>156</v>
      </c>
      <c r="Y13" s="39" t="s">
        <v>156</v>
      </c>
      <c r="Z13" s="39"/>
      <c r="AA13" s="39"/>
      <c r="AB13" s="39"/>
      <c r="AC13" s="39"/>
      <c r="AD13" s="39"/>
      <c r="AE13" s="39">
        <v>5771826</v>
      </c>
      <c r="AF13" s="39"/>
      <c r="AG13" s="39"/>
      <c r="AH13" s="39"/>
      <c r="AI13" s="38">
        <f t="shared" ref="AI13:AI35" si="8">IF(ISBLANK(AE13),"-",AE13-AE12)</f>
        <v>4588</v>
      </c>
      <c r="AJ13" s="38">
        <f t="shared" si="2"/>
        <v>4.5880000000000001</v>
      </c>
      <c r="AK13" s="38">
        <f t="shared" si="3"/>
        <v>110.11199999999999</v>
      </c>
      <c r="AL13" s="38"/>
      <c r="AM13" s="38"/>
      <c r="AN13" s="38"/>
      <c r="AO13" s="38">
        <f t="shared" si="4"/>
        <v>110.11199999999999</v>
      </c>
      <c r="AP13" s="37">
        <v>6.9</v>
      </c>
      <c r="AQ13" s="93">
        <f t="shared" ref="AQ13:AQ35" si="9">AP13</f>
        <v>6.9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9" t="s">
        <v>156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1452066</v>
      </c>
      <c r="DD13" s="32"/>
      <c r="DE13" s="32">
        <f t="shared" ref="DE13:DE35" si="10">IF(ISBLANK(DC13),"-",DC13-DC12)</f>
        <v>1112</v>
      </c>
      <c r="DF13" s="32"/>
      <c r="DG13" s="32">
        <f t="shared" ref="DG13:DG35" si="11">DC13-DC12</f>
        <v>1112</v>
      </c>
      <c r="DH13" s="32"/>
      <c r="DI13" s="32"/>
      <c r="DJ13" s="32"/>
      <c r="DK13" s="32"/>
      <c r="DL13" s="32"/>
      <c r="DM13" s="32">
        <f t="shared" si="7"/>
        <v>1112</v>
      </c>
      <c r="DN13" s="32">
        <f t="shared" ref="DN13:DN36" si="12">DM13/AJ13</f>
        <v>242.37140366172625</v>
      </c>
      <c r="DO13" s="143">
        <v>1.08</v>
      </c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6</v>
      </c>
      <c r="G14" s="91">
        <v>73</v>
      </c>
      <c r="H14" s="44">
        <f t="shared" si="1"/>
        <v>51.408450704225352</v>
      </c>
      <c r="I14" s="44">
        <v>71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 t="s">
        <v>156</v>
      </c>
      <c r="Y14" s="39" t="s">
        <v>156</v>
      </c>
      <c r="Z14" s="39"/>
      <c r="AA14" s="39"/>
      <c r="AB14" s="39"/>
      <c r="AC14" s="39"/>
      <c r="AD14" s="39"/>
      <c r="AE14" s="39">
        <v>5776294</v>
      </c>
      <c r="AF14" s="39"/>
      <c r="AG14" s="39"/>
      <c r="AH14" s="39"/>
      <c r="AI14" s="38">
        <f t="shared" si="8"/>
        <v>4468</v>
      </c>
      <c r="AJ14" s="38">
        <f t="shared" si="2"/>
        <v>4.468</v>
      </c>
      <c r="AK14" s="38">
        <f t="shared" si="3"/>
        <v>107.232</v>
      </c>
      <c r="AL14" s="38"/>
      <c r="AM14" s="38"/>
      <c r="AN14" s="38"/>
      <c r="AO14" s="38">
        <f t="shared" si="4"/>
        <v>107.232</v>
      </c>
      <c r="AP14" s="37">
        <v>7.8</v>
      </c>
      <c r="AQ14" s="93">
        <f t="shared" si="9"/>
        <v>7.8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9" t="s">
        <v>156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1453159</v>
      </c>
      <c r="DD14" s="32"/>
      <c r="DE14" s="32">
        <f t="shared" si="10"/>
        <v>1093</v>
      </c>
      <c r="DF14" s="32"/>
      <c r="DG14" s="32">
        <f t="shared" si="11"/>
        <v>1093</v>
      </c>
      <c r="DH14" s="32"/>
      <c r="DI14" s="32"/>
      <c r="DJ14" s="32"/>
      <c r="DK14" s="32"/>
      <c r="DL14" s="32"/>
      <c r="DM14" s="32">
        <f t="shared" si="7"/>
        <v>1093</v>
      </c>
      <c r="DN14" s="32">
        <f t="shared" si="12"/>
        <v>244.62846911369741</v>
      </c>
      <c r="DO14" s="172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7</v>
      </c>
      <c r="G15" s="91">
        <v>81</v>
      </c>
      <c r="H15" s="44">
        <f t="shared" si="1"/>
        <v>57.04225352112676</v>
      </c>
      <c r="I15" s="44">
        <v>80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 t="s">
        <v>156</v>
      </c>
      <c r="Y15" s="39" t="s">
        <v>156</v>
      </c>
      <c r="Z15" s="39"/>
      <c r="AA15" s="39"/>
      <c r="AB15" s="39"/>
      <c r="AC15" s="39"/>
      <c r="AD15" s="39"/>
      <c r="AE15" s="39">
        <v>5780695</v>
      </c>
      <c r="AF15" s="39"/>
      <c r="AG15" s="39"/>
      <c r="AH15" s="39"/>
      <c r="AI15" s="38">
        <f t="shared" si="8"/>
        <v>4401</v>
      </c>
      <c r="AJ15" s="38">
        <f t="shared" si="2"/>
        <v>4.4009999999999998</v>
      </c>
      <c r="AK15" s="38">
        <f t="shared" si="3"/>
        <v>105.624</v>
      </c>
      <c r="AL15" s="38"/>
      <c r="AM15" s="38"/>
      <c r="AN15" s="38"/>
      <c r="AO15" s="38">
        <f t="shared" si="4"/>
        <v>105.624</v>
      </c>
      <c r="AP15" s="37">
        <v>9.5</v>
      </c>
      <c r="AQ15" s="93">
        <f t="shared" si="9"/>
        <v>9.5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9" t="s">
        <v>156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1454219</v>
      </c>
      <c r="DD15" s="32"/>
      <c r="DE15" s="32">
        <f t="shared" si="10"/>
        <v>1060</v>
      </c>
      <c r="DF15" s="32"/>
      <c r="DG15" s="32">
        <f t="shared" si="11"/>
        <v>1060</v>
      </c>
      <c r="DH15" s="32"/>
      <c r="DI15" s="32"/>
      <c r="DJ15" s="32"/>
      <c r="DK15" s="32"/>
      <c r="DL15" s="32"/>
      <c r="DM15" s="32">
        <f t="shared" si="7"/>
        <v>1060</v>
      </c>
      <c r="DN15" s="32">
        <f t="shared" si="12"/>
        <v>240.85435128379916</v>
      </c>
      <c r="DO15" s="31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8</v>
      </c>
      <c r="G16" s="91">
        <v>79</v>
      </c>
      <c r="H16" s="44">
        <f t="shared" si="1"/>
        <v>55.633802816901408</v>
      </c>
      <c r="I16" s="44">
        <v>77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 t="s">
        <v>156</v>
      </c>
      <c r="Y16" s="39" t="s">
        <v>156</v>
      </c>
      <c r="Z16" s="39"/>
      <c r="AA16" s="39"/>
      <c r="AB16" s="39"/>
      <c r="AC16" s="39"/>
      <c r="AD16" s="39"/>
      <c r="AE16" s="39">
        <v>5785146</v>
      </c>
      <c r="AF16" s="39"/>
      <c r="AG16" s="39"/>
      <c r="AH16" s="39"/>
      <c r="AI16" s="38">
        <f t="shared" si="8"/>
        <v>4451</v>
      </c>
      <c r="AJ16" s="38">
        <f t="shared" si="2"/>
        <v>4.4509999999999996</v>
      </c>
      <c r="AK16" s="38">
        <f t="shared" si="3"/>
        <v>106.82399999999998</v>
      </c>
      <c r="AL16" s="38"/>
      <c r="AM16" s="38"/>
      <c r="AN16" s="38"/>
      <c r="AO16" s="38">
        <f t="shared" si="4"/>
        <v>106.82399999999998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9" t="s">
        <v>156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1455303</v>
      </c>
      <c r="DD16" s="32"/>
      <c r="DE16" s="32">
        <f t="shared" si="10"/>
        <v>1084</v>
      </c>
      <c r="DF16" s="32"/>
      <c r="DG16" s="32">
        <f t="shared" si="11"/>
        <v>1084</v>
      </c>
      <c r="DH16" s="32"/>
      <c r="DI16" s="32"/>
      <c r="DJ16" s="32"/>
      <c r="DK16" s="32"/>
      <c r="DL16" s="32"/>
      <c r="DM16" s="32">
        <f t="shared" si="7"/>
        <v>1084</v>
      </c>
      <c r="DN16" s="32">
        <f t="shared" si="12"/>
        <v>243.54077735340374</v>
      </c>
      <c r="DO16" s="31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8</v>
      </c>
      <c r="G17" s="91">
        <v>76</v>
      </c>
      <c r="H17" s="44">
        <f t="shared" si="1"/>
        <v>53.521126760563384</v>
      </c>
      <c r="I17" s="44">
        <v>73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 t="s">
        <v>156</v>
      </c>
      <c r="Y17" s="39" t="s">
        <v>156</v>
      </c>
      <c r="Z17" s="39"/>
      <c r="AA17" s="39"/>
      <c r="AB17" s="39"/>
      <c r="AC17" s="39"/>
      <c r="AD17" s="39"/>
      <c r="AE17" s="39">
        <v>5789830</v>
      </c>
      <c r="AF17" s="39"/>
      <c r="AG17" s="39"/>
      <c r="AH17" s="39"/>
      <c r="AI17" s="38">
        <f t="shared" si="8"/>
        <v>4684</v>
      </c>
      <c r="AJ17" s="38">
        <f t="shared" si="2"/>
        <v>4.6840000000000002</v>
      </c>
      <c r="AK17" s="38">
        <f t="shared" si="3"/>
        <v>112.416</v>
      </c>
      <c r="AL17" s="38"/>
      <c r="AM17" s="38"/>
      <c r="AN17" s="38"/>
      <c r="AO17" s="38">
        <f t="shared" si="4"/>
        <v>112.416</v>
      </c>
      <c r="AP17" s="37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9" t="s">
        <v>156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1456376</v>
      </c>
      <c r="DD17" s="32"/>
      <c r="DE17" s="32">
        <f t="shared" si="10"/>
        <v>1073</v>
      </c>
      <c r="DF17" s="32"/>
      <c r="DG17" s="32">
        <f t="shared" si="11"/>
        <v>1073</v>
      </c>
      <c r="DH17" s="32"/>
      <c r="DI17" s="32"/>
      <c r="DJ17" s="32"/>
      <c r="DK17" s="32"/>
      <c r="DL17" s="32"/>
      <c r="DM17" s="32">
        <f t="shared" si="7"/>
        <v>1073</v>
      </c>
      <c r="DN17" s="32">
        <f t="shared" si="12"/>
        <v>229.07771135781383</v>
      </c>
      <c r="DO17" s="154">
        <v>1.1599999999999999</v>
      </c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7</v>
      </c>
      <c r="G18" s="91">
        <v>78</v>
      </c>
      <c r="H18" s="44">
        <f t="shared" si="1"/>
        <v>54.929577464788736</v>
      </c>
      <c r="I18" s="44">
        <v>74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 t="s">
        <v>156</v>
      </c>
      <c r="Y18" s="39" t="s">
        <v>156</v>
      </c>
      <c r="Z18" s="39"/>
      <c r="AA18" s="39"/>
      <c r="AB18" s="39"/>
      <c r="AC18" s="39"/>
      <c r="AD18" s="39"/>
      <c r="AE18" s="39">
        <v>5795068</v>
      </c>
      <c r="AF18" s="39"/>
      <c r="AG18" s="39"/>
      <c r="AH18" s="39"/>
      <c r="AI18" s="38">
        <f t="shared" si="8"/>
        <v>5238</v>
      </c>
      <c r="AJ18" s="38">
        <f t="shared" si="2"/>
        <v>5.2380000000000004</v>
      </c>
      <c r="AK18" s="38">
        <f t="shared" si="3"/>
        <v>125.71200000000002</v>
      </c>
      <c r="AL18" s="38"/>
      <c r="AM18" s="38"/>
      <c r="AN18" s="38"/>
      <c r="AO18" s="38">
        <f t="shared" si="4"/>
        <v>125.71200000000002</v>
      </c>
      <c r="AP18" s="37">
        <v>9.1</v>
      </c>
      <c r="AQ18" s="93">
        <f t="shared" si="9"/>
        <v>9.1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1027</v>
      </c>
      <c r="BM18" s="34">
        <v>0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0.86302521008403366</v>
      </c>
      <c r="CK18" s="33">
        <f t="shared" si="6"/>
        <v>0</v>
      </c>
      <c r="CL18" s="33"/>
      <c r="CM18" s="33"/>
      <c r="CN18" s="33"/>
      <c r="CO18" s="33"/>
      <c r="CP18" s="33"/>
      <c r="CQ18" s="33"/>
      <c r="CR18" s="39" t="s">
        <v>156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1457555</v>
      </c>
      <c r="DD18" s="32"/>
      <c r="DE18" s="32">
        <f t="shared" si="10"/>
        <v>1179</v>
      </c>
      <c r="DF18" s="32"/>
      <c r="DG18" s="32">
        <f t="shared" si="11"/>
        <v>1179</v>
      </c>
      <c r="DH18" s="32"/>
      <c r="DI18" s="32"/>
      <c r="DJ18" s="32"/>
      <c r="DK18" s="32"/>
      <c r="DL18" s="32"/>
      <c r="DM18" s="32">
        <f t="shared" si="7"/>
        <v>1179</v>
      </c>
      <c r="DN18" s="32">
        <f t="shared" si="12"/>
        <v>225.08591065292094</v>
      </c>
      <c r="DO18" s="31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7</v>
      </c>
      <c r="G19" s="91">
        <v>76</v>
      </c>
      <c r="H19" s="44">
        <f t="shared" si="1"/>
        <v>53.521126760563384</v>
      </c>
      <c r="I19" s="44">
        <v>72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 t="s">
        <v>156</v>
      </c>
      <c r="Y19" s="39" t="s">
        <v>156</v>
      </c>
      <c r="Z19" s="39"/>
      <c r="AA19" s="39"/>
      <c r="AB19" s="39"/>
      <c r="AC19" s="39"/>
      <c r="AD19" s="39"/>
      <c r="AE19" s="39">
        <v>5800482</v>
      </c>
      <c r="AF19" s="39"/>
      <c r="AG19" s="39"/>
      <c r="AH19" s="39"/>
      <c r="AI19" s="38">
        <f t="shared" si="8"/>
        <v>5414</v>
      </c>
      <c r="AJ19" s="38">
        <f t="shared" si="2"/>
        <v>5.4139999999999997</v>
      </c>
      <c r="AK19" s="38">
        <f t="shared" si="3"/>
        <v>129.93599999999998</v>
      </c>
      <c r="AL19" s="38"/>
      <c r="AM19" s="38"/>
      <c r="AN19" s="38"/>
      <c r="AO19" s="38">
        <f t="shared" si="4"/>
        <v>129.93599999999998</v>
      </c>
      <c r="AP19" s="37">
        <v>8.5</v>
      </c>
      <c r="AQ19" s="93">
        <f t="shared" si="9"/>
        <v>8.5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1027</v>
      </c>
      <c r="BM19" s="34">
        <v>0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0.86302521008403366</v>
      </c>
      <c r="CK19" s="33">
        <f t="shared" si="6"/>
        <v>0</v>
      </c>
      <c r="CL19" s="33"/>
      <c r="CM19" s="33"/>
      <c r="CN19" s="33"/>
      <c r="CO19" s="33"/>
      <c r="CP19" s="33"/>
      <c r="CQ19" s="33"/>
      <c r="CR19" s="39" t="s">
        <v>156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1458730</v>
      </c>
      <c r="DD19" s="32"/>
      <c r="DE19" s="32">
        <f t="shared" si="10"/>
        <v>1175</v>
      </c>
      <c r="DF19" s="32"/>
      <c r="DG19" s="32">
        <f t="shared" si="11"/>
        <v>1175</v>
      </c>
      <c r="DH19" s="32"/>
      <c r="DI19" s="32"/>
      <c r="DJ19" s="32"/>
      <c r="DK19" s="32"/>
      <c r="DL19" s="32"/>
      <c r="DM19" s="32">
        <f t="shared" si="7"/>
        <v>1175</v>
      </c>
      <c r="DN19" s="32">
        <f t="shared" si="12"/>
        <v>217.0299224233469</v>
      </c>
      <c r="DO19" s="31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6</v>
      </c>
      <c r="G20" s="91">
        <v>76</v>
      </c>
      <c r="H20" s="44">
        <f t="shared" si="1"/>
        <v>53.521126760563384</v>
      </c>
      <c r="I20" s="44">
        <v>72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 t="s">
        <v>156</v>
      </c>
      <c r="Y20" s="39" t="s">
        <v>156</v>
      </c>
      <c r="Z20" s="39"/>
      <c r="AA20" s="39"/>
      <c r="AB20" s="39"/>
      <c r="AC20" s="39"/>
      <c r="AD20" s="39"/>
      <c r="AE20" s="39">
        <v>5805486</v>
      </c>
      <c r="AF20" s="39"/>
      <c r="AG20" s="39"/>
      <c r="AH20" s="39"/>
      <c r="AI20" s="38">
        <f t="shared" si="8"/>
        <v>5004</v>
      </c>
      <c r="AJ20" s="38">
        <f t="shared" si="2"/>
        <v>5.0039999999999996</v>
      </c>
      <c r="AK20" s="38">
        <f t="shared" si="3"/>
        <v>120.09599999999999</v>
      </c>
      <c r="AL20" s="38"/>
      <c r="AM20" s="38"/>
      <c r="AN20" s="38"/>
      <c r="AO20" s="38">
        <f t="shared" si="4"/>
        <v>120.09599999999999</v>
      </c>
      <c r="AP20" s="37">
        <v>7.9</v>
      </c>
      <c r="AQ20" s="93">
        <f t="shared" si="9"/>
        <v>7.9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1027</v>
      </c>
      <c r="BM20" s="34">
        <v>0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0.86302521008403366</v>
      </c>
      <c r="CK20" s="33">
        <f t="shared" si="6"/>
        <v>0</v>
      </c>
      <c r="CL20" s="33"/>
      <c r="CM20" s="33"/>
      <c r="CN20" s="33"/>
      <c r="CO20" s="33"/>
      <c r="CP20" s="33"/>
      <c r="CQ20" s="33"/>
      <c r="CR20" s="39" t="s">
        <v>156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1459888</v>
      </c>
      <c r="DD20" s="32"/>
      <c r="DE20" s="32">
        <f t="shared" si="10"/>
        <v>1158</v>
      </c>
      <c r="DF20" s="32"/>
      <c r="DG20" s="32">
        <f t="shared" si="11"/>
        <v>1158</v>
      </c>
      <c r="DH20" s="32"/>
      <c r="DI20" s="32"/>
      <c r="DJ20" s="32"/>
      <c r="DK20" s="32"/>
      <c r="DL20" s="32"/>
      <c r="DM20" s="32">
        <f t="shared" si="7"/>
        <v>1158</v>
      </c>
      <c r="DN20" s="32">
        <f t="shared" si="12"/>
        <v>231.41486810551561</v>
      </c>
      <c r="DO20" s="31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6</v>
      </c>
      <c r="G21" s="91">
        <v>75</v>
      </c>
      <c r="H21" s="44">
        <f t="shared" si="1"/>
        <v>52.816901408450704</v>
      </c>
      <c r="I21" s="44">
        <v>71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 t="s">
        <v>156</v>
      </c>
      <c r="Y21" s="39" t="s">
        <v>156</v>
      </c>
      <c r="Z21" s="39"/>
      <c r="AA21" s="39"/>
      <c r="AB21" s="39"/>
      <c r="AC21" s="39"/>
      <c r="AD21" s="39"/>
      <c r="AE21" s="39">
        <v>5810324</v>
      </c>
      <c r="AF21" s="39"/>
      <c r="AG21" s="39"/>
      <c r="AH21" s="39"/>
      <c r="AI21" s="38">
        <f t="shared" si="8"/>
        <v>4838</v>
      </c>
      <c r="AJ21" s="38">
        <f t="shared" si="2"/>
        <v>4.8380000000000001</v>
      </c>
      <c r="AK21" s="38">
        <f t="shared" si="3"/>
        <v>116.11199999999999</v>
      </c>
      <c r="AL21" s="38"/>
      <c r="AM21" s="38"/>
      <c r="AN21" s="38"/>
      <c r="AO21" s="38">
        <f t="shared" si="4"/>
        <v>116.11199999999999</v>
      </c>
      <c r="AP21" s="37">
        <v>7.2</v>
      </c>
      <c r="AQ21" s="93">
        <f t="shared" si="9"/>
        <v>7.2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1027</v>
      </c>
      <c r="BM21" s="34">
        <v>0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0.86302521008403366</v>
      </c>
      <c r="CK21" s="33">
        <f t="shared" si="6"/>
        <v>0</v>
      </c>
      <c r="CL21" s="33"/>
      <c r="CM21" s="33"/>
      <c r="CN21" s="33"/>
      <c r="CO21" s="33"/>
      <c r="CP21" s="33"/>
      <c r="CQ21" s="33"/>
      <c r="CR21" s="39" t="s">
        <v>156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1461126</v>
      </c>
      <c r="DD21" s="32"/>
      <c r="DE21" s="32">
        <f t="shared" si="10"/>
        <v>1238</v>
      </c>
      <c r="DF21" s="32"/>
      <c r="DG21" s="32">
        <f t="shared" si="11"/>
        <v>1238</v>
      </c>
      <c r="DH21" s="32"/>
      <c r="DI21" s="32"/>
      <c r="DJ21" s="32"/>
      <c r="DK21" s="32"/>
      <c r="DL21" s="32"/>
      <c r="DM21" s="32">
        <f t="shared" si="7"/>
        <v>1238</v>
      </c>
      <c r="DN21" s="32">
        <f t="shared" si="12"/>
        <v>255.89086399338569</v>
      </c>
      <c r="DO21" s="154">
        <v>1.24</v>
      </c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5</v>
      </c>
      <c r="G22" s="91">
        <v>75</v>
      </c>
      <c r="H22" s="44">
        <f t="shared" si="1"/>
        <v>52.816901408450704</v>
      </c>
      <c r="I22" s="44">
        <v>71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 t="s">
        <v>156</v>
      </c>
      <c r="Y22" s="39" t="s">
        <v>156</v>
      </c>
      <c r="Z22" s="39"/>
      <c r="AA22" s="39"/>
      <c r="AB22" s="39"/>
      <c r="AC22" s="39"/>
      <c r="AD22" s="39"/>
      <c r="AE22" s="39">
        <v>5814888</v>
      </c>
      <c r="AF22" s="39"/>
      <c r="AG22" s="39"/>
      <c r="AH22" s="39"/>
      <c r="AI22" s="38">
        <f t="shared" si="8"/>
        <v>4564</v>
      </c>
      <c r="AJ22" s="38">
        <f t="shared" si="2"/>
        <v>4.5640000000000001</v>
      </c>
      <c r="AK22" s="38">
        <f t="shared" si="3"/>
        <v>109.536</v>
      </c>
      <c r="AL22" s="38"/>
      <c r="AM22" s="38"/>
      <c r="AN22" s="38"/>
      <c r="AO22" s="38">
        <f t="shared" si="4"/>
        <v>109.536</v>
      </c>
      <c r="AP22" s="37">
        <v>6.6</v>
      </c>
      <c r="AQ22" s="93">
        <f t="shared" si="9"/>
        <v>6.6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1026</v>
      </c>
      <c r="BM22" s="34">
        <v>0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0.86218487394957988</v>
      </c>
      <c r="CK22" s="33">
        <f t="shared" si="6"/>
        <v>0</v>
      </c>
      <c r="CL22" s="33"/>
      <c r="CM22" s="33"/>
      <c r="CN22" s="33"/>
      <c r="CO22" s="33"/>
      <c r="CP22" s="33"/>
      <c r="CQ22" s="33"/>
      <c r="CR22" s="39" t="s">
        <v>156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1462312</v>
      </c>
      <c r="DD22" s="32"/>
      <c r="DE22" s="32">
        <f t="shared" si="10"/>
        <v>1186</v>
      </c>
      <c r="DF22" s="32"/>
      <c r="DG22" s="32">
        <f t="shared" si="11"/>
        <v>1186</v>
      </c>
      <c r="DH22" s="32"/>
      <c r="DI22" s="32"/>
      <c r="DJ22" s="32"/>
      <c r="DK22" s="32"/>
      <c r="DL22" s="32"/>
      <c r="DM22" s="32">
        <f t="shared" si="7"/>
        <v>1186</v>
      </c>
      <c r="DN22" s="32">
        <f t="shared" si="12"/>
        <v>259.85977212971079</v>
      </c>
      <c r="DO22" s="31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5</v>
      </c>
      <c r="G23" s="91">
        <v>75</v>
      </c>
      <c r="H23" s="44">
        <f t="shared" si="1"/>
        <v>52.816901408450704</v>
      </c>
      <c r="I23" s="44">
        <v>70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 t="s">
        <v>156</v>
      </c>
      <c r="Y23" s="39" t="s">
        <v>156</v>
      </c>
      <c r="Z23" s="39"/>
      <c r="AA23" s="39"/>
      <c r="AB23" s="39"/>
      <c r="AC23" s="39"/>
      <c r="AD23" s="39"/>
      <c r="AE23" s="39">
        <v>5819304</v>
      </c>
      <c r="AF23" s="39"/>
      <c r="AG23" s="39"/>
      <c r="AH23" s="39"/>
      <c r="AI23" s="38">
        <f t="shared" si="8"/>
        <v>4416</v>
      </c>
      <c r="AJ23" s="38">
        <f t="shared" si="2"/>
        <v>4.4160000000000004</v>
      </c>
      <c r="AK23" s="38">
        <f t="shared" si="3"/>
        <v>105.98400000000001</v>
      </c>
      <c r="AL23" s="38"/>
      <c r="AM23" s="38"/>
      <c r="AN23" s="38"/>
      <c r="AO23" s="38">
        <f t="shared" si="4"/>
        <v>105.98400000000001</v>
      </c>
      <c r="AP23" s="37">
        <v>6</v>
      </c>
      <c r="AQ23" s="93">
        <f t="shared" si="9"/>
        <v>6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1026</v>
      </c>
      <c r="BM23" s="34">
        <v>0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0.86218487394957988</v>
      </c>
      <c r="CK23" s="33">
        <f t="shared" si="6"/>
        <v>0</v>
      </c>
      <c r="CL23" s="33"/>
      <c r="CM23" s="33"/>
      <c r="CN23" s="33"/>
      <c r="CO23" s="33"/>
      <c r="CP23" s="33"/>
      <c r="CQ23" s="33"/>
      <c r="CR23" s="39" t="s">
        <v>156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1463506</v>
      </c>
      <c r="DD23" s="32"/>
      <c r="DE23" s="32">
        <f t="shared" si="10"/>
        <v>1194</v>
      </c>
      <c r="DF23" s="32"/>
      <c r="DG23" s="32">
        <f t="shared" si="11"/>
        <v>1194</v>
      </c>
      <c r="DH23" s="32"/>
      <c r="DI23" s="32"/>
      <c r="DJ23" s="32"/>
      <c r="DK23" s="32"/>
      <c r="DL23" s="32"/>
      <c r="DM23" s="32">
        <f t="shared" si="7"/>
        <v>1194</v>
      </c>
      <c r="DN23" s="32">
        <f t="shared" si="12"/>
        <v>270.38043478260869</v>
      </c>
      <c r="DO23" s="31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4</v>
      </c>
      <c r="G24" s="91">
        <v>74</v>
      </c>
      <c r="H24" s="44">
        <f t="shared" si="1"/>
        <v>52.112676056338032</v>
      </c>
      <c r="I24" s="44">
        <v>68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 t="s">
        <v>156</v>
      </c>
      <c r="Y24" s="39" t="s">
        <v>156</v>
      </c>
      <c r="Z24" s="39"/>
      <c r="AA24" s="39"/>
      <c r="AB24" s="39"/>
      <c r="AC24" s="39"/>
      <c r="AD24" s="39"/>
      <c r="AE24" s="39">
        <v>5823726</v>
      </c>
      <c r="AF24" s="39"/>
      <c r="AG24" s="39"/>
      <c r="AH24" s="39"/>
      <c r="AI24" s="38">
        <f t="shared" si="8"/>
        <v>4422</v>
      </c>
      <c r="AJ24" s="38">
        <f t="shared" si="2"/>
        <v>4.4219999999999997</v>
      </c>
      <c r="AK24" s="38">
        <f t="shared" si="3"/>
        <v>106.12799999999999</v>
      </c>
      <c r="AL24" s="38"/>
      <c r="AM24" s="38"/>
      <c r="AN24" s="38"/>
      <c r="AO24" s="38">
        <f t="shared" si="4"/>
        <v>106.12799999999999</v>
      </c>
      <c r="AP24" s="37">
        <v>5.4</v>
      </c>
      <c r="AQ24" s="93">
        <f t="shared" si="9"/>
        <v>5.4</v>
      </c>
      <c r="AR24" s="36"/>
      <c r="AS24" s="36"/>
      <c r="AT24" s="36"/>
      <c r="AU24" s="35" t="s">
        <v>164</v>
      </c>
      <c r="AV24" s="34">
        <v>1187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1027</v>
      </c>
      <c r="BM24" s="34">
        <v>0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0.99747899159663866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0.86302521008403366</v>
      </c>
      <c r="CK24" s="33">
        <f t="shared" si="6"/>
        <v>0</v>
      </c>
      <c r="CL24" s="33"/>
      <c r="CM24" s="33"/>
      <c r="CN24" s="33"/>
      <c r="CO24" s="33"/>
      <c r="CP24" s="33"/>
      <c r="CQ24" s="33"/>
      <c r="CR24" s="39" t="s">
        <v>156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1464694</v>
      </c>
      <c r="DD24" s="32"/>
      <c r="DE24" s="32">
        <f t="shared" si="10"/>
        <v>1188</v>
      </c>
      <c r="DF24" s="32"/>
      <c r="DG24" s="32">
        <f t="shared" si="11"/>
        <v>1188</v>
      </c>
      <c r="DH24" s="32"/>
      <c r="DI24" s="32"/>
      <c r="DJ24" s="32"/>
      <c r="DK24" s="32"/>
      <c r="DL24" s="32"/>
      <c r="DM24" s="32">
        <f t="shared" si="7"/>
        <v>1188</v>
      </c>
      <c r="DN24" s="32">
        <f t="shared" si="12"/>
        <v>268.65671641791045</v>
      </c>
      <c r="DO24" s="31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4</v>
      </c>
      <c r="G25" s="91">
        <v>75</v>
      </c>
      <c r="H25" s="44">
        <f t="shared" si="1"/>
        <v>52.816901408450704</v>
      </c>
      <c r="I25" s="44">
        <v>70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 t="s">
        <v>156</v>
      </c>
      <c r="Y25" s="39" t="s">
        <v>156</v>
      </c>
      <c r="Z25" s="39"/>
      <c r="AA25" s="39"/>
      <c r="AB25" s="39"/>
      <c r="AC25" s="39"/>
      <c r="AD25" s="39"/>
      <c r="AE25" s="39">
        <v>5828117</v>
      </c>
      <c r="AF25" s="39"/>
      <c r="AG25" s="39"/>
      <c r="AH25" s="39"/>
      <c r="AI25" s="38">
        <f t="shared" si="8"/>
        <v>4391</v>
      </c>
      <c r="AJ25" s="38">
        <f t="shared" si="2"/>
        <v>4.391</v>
      </c>
      <c r="AK25" s="38">
        <f t="shared" si="3"/>
        <v>105.384</v>
      </c>
      <c r="AL25" s="38"/>
      <c r="AM25" s="38"/>
      <c r="AN25" s="38"/>
      <c r="AO25" s="38">
        <f t="shared" si="4"/>
        <v>105.384</v>
      </c>
      <c r="AP25" s="37">
        <v>5</v>
      </c>
      <c r="AQ25" s="93">
        <f t="shared" si="9"/>
        <v>5</v>
      </c>
      <c r="AR25" s="36"/>
      <c r="AS25" s="36"/>
      <c r="AT25" s="36"/>
      <c r="AU25" s="35" t="s">
        <v>166</v>
      </c>
      <c r="AV25" s="34">
        <v>1186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1016</v>
      </c>
      <c r="BM25" s="34">
        <v>0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0.99663865546218489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0.85378151260504198</v>
      </c>
      <c r="CK25" s="33">
        <f t="shared" si="6"/>
        <v>0</v>
      </c>
      <c r="CL25" s="33"/>
      <c r="CM25" s="33"/>
      <c r="CN25" s="33"/>
      <c r="CO25" s="33"/>
      <c r="CP25" s="33"/>
      <c r="CQ25" s="33"/>
      <c r="CR25" s="39" t="s">
        <v>156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1465856</v>
      </c>
      <c r="DD25" s="32"/>
      <c r="DE25" s="32">
        <f t="shared" si="10"/>
        <v>1162</v>
      </c>
      <c r="DF25" s="32"/>
      <c r="DG25" s="32">
        <f t="shared" si="11"/>
        <v>1162</v>
      </c>
      <c r="DH25" s="32"/>
      <c r="DI25" s="32"/>
      <c r="DJ25" s="32"/>
      <c r="DK25" s="32"/>
      <c r="DL25" s="32"/>
      <c r="DM25" s="32">
        <f t="shared" si="7"/>
        <v>1162</v>
      </c>
      <c r="DN25" s="32">
        <f t="shared" si="12"/>
        <v>264.63220223183782</v>
      </c>
      <c r="DO25" s="92">
        <v>1.2</v>
      </c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3</v>
      </c>
      <c r="G26" s="91">
        <v>76</v>
      </c>
      <c r="H26" s="44">
        <f t="shared" si="1"/>
        <v>53.521126760563384</v>
      </c>
      <c r="I26" s="44">
        <v>72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 t="s">
        <v>156</v>
      </c>
      <c r="Y26" s="39" t="s">
        <v>156</v>
      </c>
      <c r="Z26" s="39"/>
      <c r="AA26" s="39"/>
      <c r="AB26" s="39"/>
      <c r="AC26" s="39"/>
      <c r="AD26" s="39"/>
      <c r="AE26" s="39">
        <v>5833008</v>
      </c>
      <c r="AF26" s="39"/>
      <c r="AG26" s="39"/>
      <c r="AH26" s="39"/>
      <c r="AI26" s="38">
        <f t="shared" si="8"/>
        <v>4891</v>
      </c>
      <c r="AJ26" s="38">
        <f t="shared" si="2"/>
        <v>4.891</v>
      </c>
      <c r="AK26" s="38">
        <f t="shared" si="3"/>
        <v>117.384</v>
      </c>
      <c r="AL26" s="38"/>
      <c r="AM26" s="38"/>
      <c r="AN26" s="38"/>
      <c r="AO26" s="38">
        <f t="shared" si="4"/>
        <v>117.384</v>
      </c>
      <c r="AP26" s="37">
        <v>4.5999999999999996</v>
      </c>
      <c r="AQ26" s="93">
        <f t="shared" si="9"/>
        <v>4.5999999999999996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1016</v>
      </c>
      <c r="BM26" s="34">
        <v>0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0.85378151260504198</v>
      </c>
      <c r="CK26" s="33">
        <f t="shared" si="6"/>
        <v>0</v>
      </c>
      <c r="CL26" s="33"/>
      <c r="CM26" s="33"/>
      <c r="CN26" s="33"/>
      <c r="CO26" s="33"/>
      <c r="CP26" s="33"/>
      <c r="CQ26" s="33"/>
      <c r="CR26" s="39" t="s">
        <v>156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1467020</v>
      </c>
      <c r="DD26" s="32"/>
      <c r="DE26" s="32">
        <f t="shared" si="10"/>
        <v>1164</v>
      </c>
      <c r="DF26" s="32"/>
      <c r="DG26" s="32">
        <f t="shared" si="11"/>
        <v>1164</v>
      </c>
      <c r="DH26" s="32"/>
      <c r="DI26" s="32"/>
      <c r="DJ26" s="32"/>
      <c r="DK26" s="32"/>
      <c r="DL26" s="32"/>
      <c r="DM26" s="32">
        <f t="shared" si="7"/>
        <v>1164</v>
      </c>
      <c r="DN26" s="32">
        <f t="shared" si="12"/>
        <v>237.98814148435903</v>
      </c>
      <c r="DO26" s="31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3</v>
      </c>
      <c r="G27" s="91">
        <v>77</v>
      </c>
      <c r="H27" s="44">
        <f t="shared" si="1"/>
        <v>54.225352112676056</v>
      </c>
      <c r="I27" s="44">
        <v>73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 t="s">
        <v>156</v>
      </c>
      <c r="Y27" s="39" t="s">
        <v>156</v>
      </c>
      <c r="Z27" s="39"/>
      <c r="AA27" s="39"/>
      <c r="AB27" s="39"/>
      <c r="AC27" s="39"/>
      <c r="AD27" s="39"/>
      <c r="AE27" s="39">
        <v>5838002</v>
      </c>
      <c r="AF27" s="39"/>
      <c r="AG27" s="39"/>
      <c r="AH27" s="39"/>
      <c r="AI27" s="38">
        <f t="shared" si="8"/>
        <v>4994</v>
      </c>
      <c r="AJ27" s="38">
        <f t="shared" si="2"/>
        <v>4.9939999999999998</v>
      </c>
      <c r="AK27" s="38">
        <f t="shared" si="3"/>
        <v>119.85599999999999</v>
      </c>
      <c r="AL27" s="38"/>
      <c r="AM27" s="38"/>
      <c r="AN27" s="38"/>
      <c r="AO27" s="38">
        <f t="shared" si="4"/>
        <v>119.85599999999999</v>
      </c>
      <c r="AP27" s="37">
        <v>4.2</v>
      </c>
      <c r="AQ27" s="93">
        <f t="shared" si="9"/>
        <v>4.2</v>
      </c>
      <c r="AR27" s="36"/>
      <c r="AS27" s="36"/>
      <c r="AT27" s="36"/>
      <c r="AU27" s="35" t="s">
        <v>164</v>
      </c>
      <c r="AV27" s="34">
        <v>1188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1014</v>
      </c>
      <c r="BM27" s="34">
        <v>0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0.99831932773109244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0.85210084033613442</v>
      </c>
      <c r="CK27" s="33">
        <f t="shared" si="6"/>
        <v>0</v>
      </c>
      <c r="CL27" s="33"/>
      <c r="CM27" s="33"/>
      <c r="CN27" s="33"/>
      <c r="CO27" s="33"/>
      <c r="CP27" s="33"/>
      <c r="CQ27" s="33"/>
      <c r="CR27" s="39" t="s">
        <v>156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1468179</v>
      </c>
      <c r="DD27" s="32"/>
      <c r="DE27" s="32">
        <f t="shared" si="10"/>
        <v>1159</v>
      </c>
      <c r="DF27" s="32"/>
      <c r="DG27" s="32">
        <f t="shared" si="11"/>
        <v>1159</v>
      </c>
      <c r="DH27" s="32"/>
      <c r="DI27" s="32"/>
      <c r="DJ27" s="32"/>
      <c r="DK27" s="32"/>
      <c r="DL27" s="32"/>
      <c r="DM27" s="32">
        <f t="shared" si="7"/>
        <v>1159</v>
      </c>
      <c r="DN27" s="32">
        <f t="shared" si="12"/>
        <v>232.07849419303164</v>
      </c>
      <c r="DO27" s="31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2</v>
      </c>
      <c r="G28" s="91">
        <v>75</v>
      </c>
      <c r="H28" s="44">
        <f t="shared" si="1"/>
        <v>52.816901408450704</v>
      </c>
      <c r="I28" s="44">
        <v>71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 t="s">
        <v>156</v>
      </c>
      <c r="Y28" s="39" t="s">
        <v>156</v>
      </c>
      <c r="Z28" s="39"/>
      <c r="AA28" s="39"/>
      <c r="AB28" s="39"/>
      <c r="AC28" s="39"/>
      <c r="AD28" s="39"/>
      <c r="AE28" s="39">
        <v>5842720</v>
      </c>
      <c r="AF28" s="39"/>
      <c r="AG28" s="39"/>
      <c r="AH28" s="39"/>
      <c r="AI28" s="38">
        <f t="shared" si="8"/>
        <v>4718</v>
      </c>
      <c r="AJ28" s="38">
        <f t="shared" si="2"/>
        <v>4.718</v>
      </c>
      <c r="AK28" s="38">
        <f t="shared" si="3"/>
        <v>113.232</v>
      </c>
      <c r="AL28" s="38"/>
      <c r="AM28" s="38"/>
      <c r="AN28" s="38"/>
      <c r="AO28" s="38">
        <f t="shared" si="4"/>
        <v>113.232</v>
      </c>
      <c r="AP28" s="37">
        <v>3.7</v>
      </c>
      <c r="AQ28" s="93">
        <f t="shared" si="9"/>
        <v>3.7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1015</v>
      </c>
      <c r="BM28" s="34">
        <v>0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0.8529411764705882</v>
      </c>
      <c r="CK28" s="33">
        <f t="shared" si="6"/>
        <v>0</v>
      </c>
      <c r="CL28" s="33"/>
      <c r="CM28" s="33"/>
      <c r="CN28" s="33"/>
      <c r="CO28" s="33"/>
      <c r="CP28" s="33"/>
      <c r="CQ28" s="33"/>
      <c r="CR28" s="39" t="s">
        <v>156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1469340</v>
      </c>
      <c r="DD28" s="32"/>
      <c r="DE28" s="32">
        <f t="shared" si="10"/>
        <v>1161</v>
      </c>
      <c r="DF28" s="32"/>
      <c r="DG28" s="32">
        <f t="shared" si="11"/>
        <v>1161</v>
      </c>
      <c r="DH28" s="32"/>
      <c r="DI28" s="32"/>
      <c r="DJ28" s="32"/>
      <c r="DK28" s="32"/>
      <c r="DL28" s="32"/>
      <c r="DM28" s="32">
        <f t="shared" si="7"/>
        <v>1161</v>
      </c>
      <c r="DN28" s="32">
        <f t="shared" si="12"/>
        <v>246.07884696905469</v>
      </c>
      <c r="DO28" s="31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1</v>
      </c>
      <c r="G29" s="91">
        <v>75</v>
      </c>
      <c r="H29" s="44">
        <f t="shared" si="1"/>
        <v>52.816901408450704</v>
      </c>
      <c r="I29" s="44">
        <v>70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 t="s">
        <v>156</v>
      </c>
      <c r="Y29" s="39" t="s">
        <v>156</v>
      </c>
      <c r="Z29" s="39"/>
      <c r="AA29" s="39"/>
      <c r="AB29" s="39"/>
      <c r="AC29" s="39"/>
      <c r="AD29" s="39"/>
      <c r="AE29" s="39">
        <v>5847696</v>
      </c>
      <c r="AF29" s="39"/>
      <c r="AG29" s="39"/>
      <c r="AH29" s="39"/>
      <c r="AI29" s="38">
        <f t="shared" si="8"/>
        <v>4976</v>
      </c>
      <c r="AJ29" s="38">
        <f t="shared" si="2"/>
        <v>4.976</v>
      </c>
      <c r="AK29" s="38">
        <f t="shared" si="3"/>
        <v>119.42400000000001</v>
      </c>
      <c r="AL29" s="38"/>
      <c r="AM29" s="38"/>
      <c r="AN29" s="38"/>
      <c r="AO29" s="38">
        <f t="shared" si="4"/>
        <v>119.42400000000001</v>
      </c>
      <c r="AP29" s="37">
        <v>3.4</v>
      </c>
      <c r="AQ29" s="93">
        <f t="shared" si="9"/>
        <v>3.4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1016</v>
      </c>
      <c r="BM29" s="34">
        <v>0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0.85378151260504198</v>
      </c>
      <c r="CK29" s="33">
        <f t="shared" si="6"/>
        <v>0</v>
      </c>
      <c r="CL29" s="33"/>
      <c r="CM29" s="33"/>
      <c r="CN29" s="33"/>
      <c r="CO29" s="33"/>
      <c r="CP29" s="33"/>
      <c r="CQ29" s="33"/>
      <c r="CR29" s="39" t="s">
        <v>156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1470498</v>
      </c>
      <c r="DD29" s="32"/>
      <c r="DE29" s="32">
        <f t="shared" si="10"/>
        <v>1158</v>
      </c>
      <c r="DF29" s="32"/>
      <c r="DG29" s="32">
        <f t="shared" si="11"/>
        <v>1158</v>
      </c>
      <c r="DH29" s="32"/>
      <c r="DI29" s="32"/>
      <c r="DJ29" s="32"/>
      <c r="DK29" s="32"/>
      <c r="DL29" s="32"/>
      <c r="DM29" s="32">
        <f t="shared" si="7"/>
        <v>1158</v>
      </c>
      <c r="DN29" s="32">
        <f t="shared" si="12"/>
        <v>232.71704180064307</v>
      </c>
      <c r="DO29" s="92">
        <v>1.05</v>
      </c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1</v>
      </c>
      <c r="G30" s="91">
        <v>74</v>
      </c>
      <c r="H30" s="44">
        <f t="shared" si="1"/>
        <v>52.112676056338032</v>
      </c>
      <c r="I30" s="44">
        <v>70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 t="s">
        <v>156</v>
      </c>
      <c r="Y30" s="39" t="s">
        <v>156</v>
      </c>
      <c r="Z30" s="39"/>
      <c r="AA30" s="39"/>
      <c r="AB30" s="39"/>
      <c r="AC30" s="39"/>
      <c r="AD30" s="39"/>
      <c r="AE30" s="39">
        <v>5852918</v>
      </c>
      <c r="AF30" s="39"/>
      <c r="AG30" s="39"/>
      <c r="AH30" s="39"/>
      <c r="AI30" s="38">
        <f t="shared" si="8"/>
        <v>5222</v>
      </c>
      <c r="AJ30" s="38">
        <f t="shared" si="2"/>
        <v>5.2220000000000004</v>
      </c>
      <c r="AK30" s="38">
        <f t="shared" si="3"/>
        <v>125.328</v>
      </c>
      <c r="AL30" s="38"/>
      <c r="AM30" s="38"/>
      <c r="AN30" s="38"/>
      <c r="AO30" s="38">
        <f t="shared" si="4"/>
        <v>125.328</v>
      </c>
      <c r="AP30" s="37">
        <v>3</v>
      </c>
      <c r="AQ30" s="93">
        <f t="shared" si="9"/>
        <v>3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1016</v>
      </c>
      <c r="BM30" s="34">
        <v>0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0.85378151260504198</v>
      </c>
      <c r="CK30" s="33">
        <f t="shared" si="6"/>
        <v>0</v>
      </c>
      <c r="CL30" s="33"/>
      <c r="CM30" s="33"/>
      <c r="CN30" s="33"/>
      <c r="CO30" s="33"/>
      <c r="CP30" s="33"/>
      <c r="CQ30" s="33"/>
      <c r="CR30" s="39" t="s">
        <v>156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1471662</v>
      </c>
      <c r="DD30" s="32"/>
      <c r="DE30" s="32">
        <f t="shared" si="10"/>
        <v>1164</v>
      </c>
      <c r="DF30" s="32"/>
      <c r="DG30" s="32">
        <f t="shared" si="11"/>
        <v>1164</v>
      </c>
      <c r="DH30" s="32"/>
      <c r="DI30" s="32"/>
      <c r="DJ30" s="32"/>
      <c r="DK30" s="32"/>
      <c r="DL30" s="32"/>
      <c r="DM30" s="32">
        <f t="shared" si="7"/>
        <v>1164</v>
      </c>
      <c r="DN30" s="32">
        <f t="shared" si="12"/>
        <v>222.90310225967062</v>
      </c>
      <c r="DO30" s="31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0</v>
      </c>
      <c r="G31" s="91">
        <v>74</v>
      </c>
      <c r="H31" s="44">
        <f t="shared" si="1"/>
        <v>52.112676056338032</v>
      </c>
      <c r="I31" s="44">
        <v>69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 t="s">
        <v>156</v>
      </c>
      <c r="Y31" s="39" t="s">
        <v>156</v>
      </c>
      <c r="Z31" s="39"/>
      <c r="AA31" s="39"/>
      <c r="AB31" s="39"/>
      <c r="AC31" s="39"/>
      <c r="AD31" s="39"/>
      <c r="AE31" s="39">
        <v>5858490</v>
      </c>
      <c r="AF31" s="39"/>
      <c r="AG31" s="39"/>
      <c r="AH31" s="39"/>
      <c r="AI31" s="38">
        <f t="shared" si="8"/>
        <v>5572</v>
      </c>
      <c r="AJ31" s="38">
        <f t="shared" si="2"/>
        <v>5.5720000000000001</v>
      </c>
      <c r="AK31" s="38">
        <f t="shared" si="3"/>
        <v>133.72800000000001</v>
      </c>
      <c r="AL31" s="38"/>
      <c r="AM31" s="38"/>
      <c r="AN31" s="38"/>
      <c r="AO31" s="38">
        <f t="shared" si="4"/>
        <v>133.72800000000001</v>
      </c>
      <c r="AP31" s="37">
        <v>2.6</v>
      </c>
      <c r="AQ31" s="93">
        <f t="shared" si="9"/>
        <v>2.6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1016</v>
      </c>
      <c r="BM31" s="34">
        <v>0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0.85378151260504198</v>
      </c>
      <c r="CK31" s="33">
        <f t="shared" si="6"/>
        <v>0</v>
      </c>
      <c r="CL31" s="33"/>
      <c r="CM31" s="33"/>
      <c r="CN31" s="33"/>
      <c r="CO31" s="33"/>
      <c r="CP31" s="33"/>
      <c r="CQ31" s="33"/>
      <c r="CR31" s="39" t="s">
        <v>156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1472847</v>
      </c>
      <c r="DD31" s="32"/>
      <c r="DE31" s="32">
        <f t="shared" si="10"/>
        <v>1185</v>
      </c>
      <c r="DF31" s="32"/>
      <c r="DG31" s="32">
        <f t="shared" si="11"/>
        <v>1185</v>
      </c>
      <c r="DH31" s="32"/>
      <c r="DI31" s="32"/>
      <c r="DJ31" s="32"/>
      <c r="DK31" s="32"/>
      <c r="DL31" s="32"/>
      <c r="DM31" s="32">
        <f t="shared" si="7"/>
        <v>1185</v>
      </c>
      <c r="DN31" s="32">
        <f t="shared" si="12"/>
        <v>212.67049533381191</v>
      </c>
      <c r="DO31" s="31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0</v>
      </c>
      <c r="G32" s="91">
        <v>75</v>
      </c>
      <c r="H32" s="44">
        <f t="shared" si="1"/>
        <v>52.816901408450704</v>
      </c>
      <c r="I32" s="44">
        <v>71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 t="s">
        <v>156</v>
      </c>
      <c r="Y32" s="39" t="s">
        <v>156</v>
      </c>
      <c r="Z32" s="39"/>
      <c r="AA32" s="39"/>
      <c r="AB32" s="39"/>
      <c r="AC32" s="39"/>
      <c r="AD32" s="39"/>
      <c r="AE32" s="39">
        <v>5863874</v>
      </c>
      <c r="AF32" s="39"/>
      <c r="AG32" s="39"/>
      <c r="AH32" s="39"/>
      <c r="AI32" s="38">
        <f t="shared" si="8"/>
        <v>5384</v>
      </c>
      <c r="AJ32" s="38">
        <f t="shared" si="2"/>
        <v>5.3840000000000003</v>
      </c>
      <c r="AK32" s="38">
        <f t="shared" si="3"/>
        <v>129.21600000000001</v>
      </c>
      <c r="AL32" s="38"/>
      <c r="AM32" s="38"/>
      <c r="AN32" s="38"/>
      <c r="AO32" s="38">
        <f t="shared" si="4"/>
        <v>129.21600000000001</v>
      </c>
      <c r="AP32" s="37">
        <v>2.4</v>
      </c>
      <c r="AQ32" s="93">
        <f t="shared" si="9"/>
        <v>2.4</v>
      </c>
      <c r="AR32" s="36"/>
      <c r="AS32" s="36"/>
      <c r="AT32" s="36"/>
      <c r="AU32" s="35" t="s">
        <v>164</v>
      </c>
      <c r="AV32" s="34">
        <v>1186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1015</v>
      </c>
      <c r="BM32" s="34">
        <v>0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0.99663865546218489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0.8529411764705882</v>
      </c>
      <c r="CK32" s="33">
        <f t="shared" si="6"/>
        <v>0</v>
      </c>
      <c r="CL32" s="33"/>
      <c r="CM32" s="33"/>
      <c r="CN32" s="33"/>
      <c r="CO32" s="33"/>
      <c r="CP32" s="33"/>
      <c r="CQ32" s="33"/>
      <c r="CR32" s="39" t="s">
        <v>156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1473960</v>
      </c>
      <c r="DD32" s="32"/>
      <c r="DE32" s="32">
        <f t="shared" si="10"/>
        <v>1113</v>
      </c>
      <c r="DF32" s="32"/>
      <c r="DG32" s="32">
        <f t="shared" si="11"/>
        <v>1113</v>
      </c>
      <c r="DH32" s="32"/>
      <c r="DI32" s="32"/>
      <c r="DJ32" s="32"/>
      <c r="DK32" s="32"/>
      <c r="DL32" s="32"/>
      <c r="DM32" s="32">
        <f t="shared" si="7"/>
        <v>1113</v>
      </c>
      <c r="DN32" s="32">
        <f t="shared" si="12"/>
        <v>206.72362555720653</v>
      </c>
      <c r="DO32" s="31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-1</v>
      </c>
      <c r="G33" s="91">
        <v>76</v>
      </c>
      <c r="H33" s="44">
        <f t="shared" si="1"/>
        <v>53.521126760563384</v>
      </c>
      <c r="I33" s="44">
        <v>73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 t="s">
        <v>156</v>
      </c>
      <c r="Y33" s="39" t="s">
        <v>156</v>
      </c>
      <c r="Z33" s="39"/>
      <c r="AA33" s="39"/>
      <c r="AB33" s="39"/>
      <c r="AC33" s="39"/>
      <c r="AD33" s="39"/>
      <c r="AE33" s="39">
        <v>5869197</v>
      </c>
      <c r="AF33" s="39"/>
      <c r="AG33" s="39"/>
      <c r="AH33" s="39"/>
      <c r="AI33" s="38">
        <f t="shared" si="8"/>
        <v>5323</v>
      </c>
      <c r="AJ33" s="38">
        <f t="shared" si="2"/>
        <v>5.3230000000000004</v>
      </c>
      <c r="AK33" s="38">
        <f t="shared" si="3"/>
        <v>127.75200000000001</v>
      </c>
      <c r="AL33" s="38"/>
      <c r="AM33" s="38"/>
      <c r="AN33" s="38"/>
      <c r="AO33" s="38">
        <f t="shared" si="4"/>
        <v>127.75200000000001</v>
      </c>
      <c r="AP33" s="37">
        <v>2.1</v>
      </c>
      <c r="AQ33" s="93">
        <f t="shared" si="9"/>
        <v>2.1</v>
      </c>
      <c r="AR33" s="36"/>
      <c r="AS33" s="36"/>
      <c r="AT33" s="36"/>
      <c r="AU33" s="35" t="s">
        <v>164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1014</v>
      </c>
      <c r="BM33" s="34">
        <v>0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0.85210084033613442</v>
      </c>
      <c r="CK33" s="33">
        <f t="shared" si="6"/>
        <v>0</v>
      </c>
      <c r="CL33" s="33"/>
      <c r="CM33" s="33"/>
      <c r="CN33" s="33"/>
      <c r="CO33" s="33"/>
      <c r="CP33" s="33"/>
      <c r="CQ33" s="33"/>
      <c r="CR33" s="39" t="s">
        <v>156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1475100</v>
      </c>
      <c r="DD33" s="32"/>
      <c r="DE33" s="32">
        <f t="shared" si="10"/>
        <v>1140</v>
      </c>
      <c r="DF33" s="32"/>
      <c r="DG33" s="32">
        <f t="shared" si="11"/>
        <v>1140</v>
      </c>
      <c r="DH33" s="32"/>
      <c r="DI33" s="32"/>
      <c r="DJ33" s="32"/>
      <c r="DK33" s="32"/>
      <c r="DL33" s="32"/>
      <c r="DM33" s="32">
        <f t="shared" si="7"/>
        <v>1140</v>
      </c>
      <c r="DN33" s="32">
        <f t="shared" si="12"/>
        <v>214.16494458012397</v>
      </c>
      <c r="DO33" s="92">
        <v>1.1200000000000001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1</v>
      </c>
      <c r="G34" s="91">
        <v>75</v>
      </c>
      <c r="H34" s="44">
        <f t="shared" si="1"/>
        <v>52.816901408450704</v>
      </c>
      <c r="I34" s="44">
        <v>72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 t="s">
        <v>156</v>
      </c>
      <c r="Y34" s="39" t="s">
        <v>156</v>
      </c>
      <c r="Z34" s="39"/>
      <c r="AA34" s="39"/>
      <c r="AB34" s="39"/>
      <c r="AC34" s="39"/>
      <c r="AD34" s="39"/>
      <c r="AE34" s="39">
        <v>5874417</v>
      </c>
      <c r="AF34" s="39"/>
      <c r="AG34" s="39"/>
      <c r="AH34" s="39"/>
      <c r="AI34" s="38">
        <f t="shared" si="8"/>
        <v>5220</v>
      </c>
      <c r="AJ34" s="38">
        <f t="shared" si="2"/>
        <v>5.22</v>
      </c>
      <c r="AK34" s="38">
        <f t="shared" si="3"/>
        <v>125.28</v>
      </c>
      <c r="AL34" s="38"/>
      <c r="AM34" s="38"/>
      <c r="AN34" s="38"/>
      <c r="AO34" s="38">
        <f t="shared" si="4"/>
        <v>125.28</v>
      </c>
      <c r="AP34" s="37">
        <v>2.7</v>
      </c>
      <c r="AQ34" s="93">
        <f t="shared" si="9"/>
        <v>2.7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9" t="s">
        <v>156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1476223</v>
      </c>
      <c r="DD34" s="32"/>
      <c r="DE34" s="32">
        <f t="shared" si="10"/>
        <v>1123</v>
      </c>
      <c r="DF34" s="32"/>
      <c r="DG34" s="32">
        <f t="shared" si="11"/>
        <v>1123</v>
      </c>
      <c r="DH34" s="32"/>
      <c r="DI34" s="32"/>
      <c r="DJ34" s="32"/>
      <c r="DK34" s="32"/>
      <c r="DL34" s="32"/>
      <c r="DM34" s="32">
        <f t="shared" si="7"/>
        <v>1123</v>
      </c>
      <c r="DN34" s="32">
        <f t="shared" si="12"/>
        <v>215.13409961685824</v>
      </c>
      <c r="DO34" s="31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2</v>
      </c>
      <c r="G35" s="91">
        <v>76</v>
      </c>
      <c r="H35" s="44">
        <f t="shared" si="1"/>
        <v>53.521126760563384</v>
      </c>
      <c r="I35" s="44">
        <v>72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 t="s">
        <v>156</v>
      </c>
      <c r="Y35" s="39" t="s">
        <v>156</v>
      </c>
      <c r="Z35" s="39"/>
      <c r="AA35" s="39"/>
      <c r="AB35" s="39"/>
      <c r="AC35" s="39"/>
      <c r="AD35" s="39"/>
      <c r="AE35" s="39">
        <v>5879212</v>
      </c>
      <c r="AF35" s="39"/>
      <c r="AG35" s="39"/>
      <c r="AH35" s="39"/>
      <c r="AI35" s="38">
        <f t="shared" si="8"/>
        <v>4795</v>
      </c>
      <c r="AJ35" s="38">
        <f t="shared" si="2"/>
        <v>4.7949999999999999</v>
      </c>
      <c r="AK35" s="38">
        <f t="shared" si="3"/>
        <v>115.08</v>
      </c>
      <c r="AL35" s="38"/>
      <c r="AM35" s="38"/>
      <c r="AN35" s="38"/>
      <c r="AO35" s="38">
        <f t="shared" si="4"/>
        <v>115.08</v>
      </c>
      <c r="AP35" s="37">
        <v>3.5</v>
      </c>
      <c r="AQ35" s="93">
        <f t="shared" si="9"/>
        <v>3.5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9" t="s">
        <v>156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1477319</v>
      </c>
      <c r="DD35" s="32"/>
      <c r="DE35" s="32">
        <f t="shared" si="10"/>
        <v>1096</v>
      </c>
      <c r="DF35" s="32"/>
      <c r="DG35" s="32">
        <f t="shared" si="11"/>
        <v>1096</v>
      </c>
      <c r="DH35" s="32"/>
      <c r="DI35" s="32"/>
      <c r="DJ35" s="32"/>
      <c r="DK35" s="32"/>
      <c r="DL35" s="32"/>
      <c r="DM35" s="32">
        <f t="shared" si="7"/>
        <v>1096</v>
      </c>
      <c r="DN35" s="32">
        <f t="shared" si="12"/>
        <v>228.57142857142858</v>
      </c>
      <c r="DO35" s="31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3.875</v>
      </c>
      <c r="G36" s="28">
        <f t="shared" si="13"/>
        <v>75.375</v>
      </c>
      <c r="H36" s="28">
        <f t="shared" si="13"/>
        <v>53.080985915492967</v>
      </c>
      <c r="I36" s="28">
        <f t="shared" si="13"/>
        <v>71.75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116868</v>
      </c>
      <c r="AJ36" s="28">
        <f>SUM(AJ12:AJ35)</f>
        <v>116.86800000000001</v>
      </c>
      <c r="AK36" s="28">
        <f>AVERAGE(AK12:AK35)</f>
        <v>116.86799999999999</v>
      </c>
      <c r="AL36" s="28"/>
      <c r="AM36" s="28"/>
      <c r="AN36" s="28"/>
      <c r="AO36" s="28"/>
      <c r="AP36" s="28">
        <f>AVERAGE(AP12:AP35)</f>
        <v>5.6708333333333343</v>
      </c>
      <c r="AQ36" s="94">
        <f>AVERAGE(AQ12:AQ35)</f>
        <v>5.6708333333333343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27487</v>
      </c>
      <c r="DF36" s="28"/>
      <c r="DG36" s="28">
        <f>SUM(DG12:DG35)</f>
        <v>27487</v>
      </c>
      <c r="DH36" s="28"/>
      <c r="DI36" s="28"/>
      <c r="DJ36" s="28"/>
      <c r="DK36" s="28"/>
      <c r="DL36" s="28"/>
      <c r="DM36" s="28">
        <f t="shared" si="7"/>
        <v>27487</v>
      </c>
      <c r="DN36" s="28">
        <f t="shared" si="12"/>
        <v>235.19697436423999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205</v>
      </c>
      <c r="D39" s="218"/>
      <c r="E39" s="218"/>
      <c r="F39" s="219"/>
    </row>
    <row r="40" spans="2:127" x14ac:dyDescent="0.35">
      <c r="B40" s="22" t="s">
        <v>2</v>
      </c>
      <c r="C40" s="217" t="s">
        <v>167</v>
      </c>
      <c r="D40" s="218"/>
      <c r="E40" s="218"/>
      <c r="F40" s="219"/>
    </row>
    <row r="41" spans="2:127" x14ac:dyDescent="0.35">
      <c r="B41" s="22" t="s">
        <v>1</v>
      </c>
      <c r="C41" s="217" t="s">
        <v>276</v>
      </c>
      <c r="D41" s="218"/>
      <c r="E41" s="218"/>
      <c r="F41" s="219"/>
    </row>
    <row r="43" spans="2:127" x14ac:dyDescent="0.35">
      <c r="B43" s="21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232</v>
      </c>
      <c r="C44" s="9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2:127" x14ac:dyDescent="0.35">
      <c r="B45" s="96" t="s">
        <v>231</v>
      </c>
      <c r="C45" s="11"/>
      <c r="D45" s="140"/>
      <c r="E45" s="140"/>
      <c r="F45" s="140"/>
      <c r="G45" s="140"/>
      <c r="H45" s="140"/>
      <c r="I45" s="140"/>
      <c r="J45" s="1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6" t="s">
        <v>227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273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6" t="s">
        <v>163</v>
      </c>
      <c r="C51" s="11"/>
      <c r="D51" s="15"/>
      <c r="E51" s="15"/>
      <c r="F51" s="15"/>
      <c r="G51" s="15"/>
      <c r="H51" s="15"/>
      <c r="I51" s="15"/>
      <c r="J51" s="14"/>
      <c r="K51" s="14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2"/>
      <c r="X51" s="4"/>
      <c r="Y51" s="4"/>
      <c r="Z51" s="4"/>
    </row>
    <row r="52" spans="2:26" x14ac:dyDescent="0.35">
      <c r="B52" s="115" t="s">
        <v>162</v>
      </c>
      <c r="C52" s="11"/>
      <c r="D52" s="15"/>
      <c r="E52" s="15"/>
      <c r="F52" s="15"/>
      <c r="G52" s="15"/>
      <c r="H52" s="15"/>
      <c r="I52" s="15"/>
      <c r="J52" s="14"/>
      <c r="K52" s="14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2"/>
      <c r="X52" s="4"/>
      <c r="Y52" s="4"/>
      <c r="Z52" s="4"/>
    </row>
    <row r="53" spans="2:26" x14ac:dyDescent="0.35">
      <c r="B53" s="118" t="s">
        <v>274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35">
      <c r="B54" s="118" t="s">
        <v>168</v>
      </c>
      <c r="C54" s="9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</row>
    <row r="55" spans="2:26" x14ac:dyDescent="0.35">
      <c r="B55" s="206" t="s">
        <v>169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</row>
    <row r="56" spans="2:26" x14ac:dyDescent="0.35">
      <c r="B56" s="206" t="s">
        <v>170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4"/>
    </row>
    <row r="57" spans="2:26" x14ac:dyDescent="0.35">
      <c r="B57" s="207" t="s">
        <v>171</v>
      </c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</row>
    <row r="58" spans="2:26" x14ac:dyDescent="0.35">
      <c r="B58" s="208" t="s">
        <v>275</v>
      </c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</row>
    <row r="59" spans="2:26" x14ac:dyDescent="0.35">
      <c r="B59" s="108" t="s">
        <v>175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  <row r="60" spans="2:26" x14ac:dyDescent="0.35">
      <c r="B60" s="109" t="s">
        <v>226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</sheetData>
  <protectedRanges>
    <protectedRange sqref="AD10:AD11" name="Range1_11_1_1_1_2_2_1_2"/>
    <protectedRange sqref="AE10:AE11" name="Range1_11_1_1_1_2_2_1_2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1"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B55:Y55"/>
    <mergeCell ref="B56:Y56"/>
    <mergeCell ref="B57:Y57"/>
    <mergeCell ref="B58:Y58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DT31:DU31" xr:uid="{00000000-0002-0000-1000-000000000000}">
      <formula1>$BA$25:$BA$29</formula1>
    </dataValidation>
    <dataValidation type="list" allowBlank="1" showInputMessage="1" showErrorMessage="1" sqref="U12:U35" xr:uid="{00000000-0002-0000-1000-000001000000}">
      <formula1>$DT$9:$DT$20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B2:DW63"/>
  <sheetViews>
    <sheetView topLeftCell="A22" zoomScale="90" zoomScaleNormal="90" workbookViewId="0">
      <selection activeCell="C38" sqref="C38:F38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43360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'16'!AE35</f>
        <v>5305974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'16'!DC35</f>
        <v>1341433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5</v>
      </c>
      <c r="G12" s="91">
        <v>79</v>
      </c>
      <c r="H12" s="44">
        <f t="shared" ref="H12:H35" si="1">G12/1.42</f>
        <v>55.633802816901408</v>
      </c>
      <c r="I12" s="44">
        <v>78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 t="s">
        <v>156</v>
      </c>
      <c r="Y12" s="39" t="s">
        <v>156</v>
      </c>
      <c r="Z12" s="39"/>
      <c r="AA12" s="39"/>
      <c r="AB12" s="39"/>
      <c r="AC12" s="39"/>
      <c r="AD12" s="39"/>
      <c r="AE12" s="39">
        <v>5309200</v>
      </c>
      <c r="AF12" s="39"/>
      <c r="AG12" s="39"/>
      <c r="AH12" s="39"/>
      <c r="AI12" s="38">
        <f>IF(ISBLANK(AE12),"-",AE12-AE10)</f>
        <v>3226</v>
      </c>
      <c r="AJ12" s="38">
        <f t="shared" ref="AJ12:AJ35" si="2">AI12/1000</f>
        <v>3.226</v>
      </c>
      <c r="AK12" s="38">
        <f t="shared" ref="AK12:AK35" si="3">AJ12*24</f>
        <v>77.424000000000007</v>
      </c>
      <c r="AL12" s="38"/>
      <c r="AM12" s="38"/>
      <c r="AN12" s="38"/>
      <c r="AO12" s="38">
        <f t="shared" ref="AO12:AO35" si="4">AK12</f>
        <v>77.424000000000007</v>
      </c>
      <c r="AP12" s="37">
        <v>7.8</v>
      </c>
      <c r="AQ12" s="93">
        <f>AP12</f>
        <v>7.8</v>
      </c>
      <c r="AR12" s="36"/>
      <c r="AS12" s="36"/>
      <c r="AT12" s="36"/>
      <c r="AU12" s="35" t="s">
        <v>157</v>
      </c>
      <c r="AV12" s="34">
        <v>1167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0.98067226890756298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9" t="s">
        <v>156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1342528</v>
      </c>
      <c r="DD12" s="32"/>
      <c r="DE12" s="32">
        <f>IF(ISBLANK(DC12),"-",DC12-DC10)</f>
        <v>1095</v>
      </c>
      <c r="DF12" s="32"/>
      <c r="DG12" s="32">
        <f>DC12-DC10</f>
        <v>1095</v>
      </c>
      <c r="DH12" s="32"/>
      <c r="DI12" s="32"/>
      <c r="DJ12" s="32"/>
      <c r="DK12" s="32"/>
      <c r="DL12" s="32"/>
      <c r="DM12" s="32">
        <f t="shared" ref="DM12:DM36" si="7">DE12</f>
        <v>1095</v>
      </c>
      <c r="DN12" s="32">
        <f>DM12/AJ12</f>
        <v>339.42963422194669</v>
      </c>
      <c r="DO12" s="31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7</v>
      </c>
      <c r="G13" s="91">
        <v>83</v>
      </c>
      <c r="H13" s="44">
        <f t="shared" si="1"/>
        <v>58.450704225352112</v>
      </c>
      <c r="I13" s="44">
        <v>80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 t="s">
        <v>156</v>
      </c>
      <c r="Y13" s="39" t="s">
        <v>156</v>
      </c>
      <c r="Z13" s="39"/>
      <c r="AA13" s="39"/>
      <c r="AB13" s="39"/>
      <c r="AC13" s="39"/>
      <c r="AD13" s="39"/>
      <c r="AE13" s="39">
        <v>5312260</v>
      </c>
      <c r="AF13" s="39"/>
      <c r="AG13" s="39"/>
      <c r="AH13" s="39"/>
      <c r="AI13" s="38">
        <f t="shared" ref="AI13:AI35" si="8">IF(ISBLANK(AE13),"-",AE13-AE12)</f>
        <v>3060</v>
      </c>
      <c r="AJ13" s="38">
        <f t="shared" si="2"/>
        <v>3.06</v>
      </c>
      <c r="AK13" s="38">
        <f t="shared" si="3"/>
        <v>73.44</v>
      </c>
      <c r="AL13" s="38"/>
      <c r="AM13" s="38"/>
      <c r="AN13" s="38"/>
      <c r="AO13" s="38">
        <f t="shared" si="4"/>
        <v>73.44</v>
      </c>
      <c r="AP13" s="37">
        <v>9.5</v>
      </c>
      <c r="AQ13" s="93">
        <f t="shared" ref="AQ13:AQ35" si="9">AP13</f>
        <v>9.5</v>
      </c>
      <c r="AR13" s="36"/>
      <c r="AS13" s="36"/>
      <c r="AT13" s="36"/>
      <c r="AU13" s="35" t="s">
        <v>256</v>
      </c>
      <c r="AV13" s="34">
        <v>1076</v>
      </c>
      <c r="AW13" s="34">
        <v>1185</v>
      </c>
      <c r="AX13" s="34">
        <v>0</v>
      </c>
      <c r="AY13" s="34">
        <v>0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0.90420168067226891</v>
      </c>
      <c r="CC13" s="33">
        <f t="shared" si="5"/>
        <v>0.99579831932773111</v>
      </c>
      <c r="CD13" s="33">
        <f t="shared" si="5"/>
        <v>0</v>
      </c>
      <c r="CE13" s="33">
        <f t="shared" si="5"/>
        <v>0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9" t="s">
        <v>156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1343471</v>
      </c>
      <c r="DD13" s="32"/>
      <c r="DE13" s="32">
        <f t="shared" ref="DE13:DE35" si="10">IF(ISBLANK(DC13),"-",DC13-DC12)</f>
        <v>943</v>
      </c>
      <c r="DF13" s="32"/>
      <c r="DG13" s="32">
        <f t="shared" ref="DG13:DG35" si="11">DC13-DC12</f>
        <v>943</v>
      </c>
      <c r="DH13" s="32"/>
      <c r="DI13" s="32"/>
      <c r="DJ13" s="32"/>
      <c r="DK13" s="32"/>
      <c r="DL13" s="32"/>
      <c r="DM13" s="32">
        <f t="shared" si="7"/>
        <v>943</v>
      </c>
      <c r="DN13" s="32">
        <f t="shared" ref="DN13:DN36" si="12">DM13/AJ13</f>
        <v>308.16993464052285</v>
      </c>
      <c r="DO13" s="143">
        <v>0.96</v>
      </c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8</v>
      </c>
      <c r="G14" s="91">
        <v>82</v>
      </c>
      <c r="H14" s="44">
        <f t="shared" si="1"/>
        <v>57.74647887323944</v>
      </c>
      <c r="I14" s="44">
        <v>80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 t="s">
        <v>156</v>
      </c>
      <c r="Y14" s="39" t="s">
        <v>156</v>
      </c>
      <c r="Z14" s="39"/>
      <c r="AA14" s="39"/>
      <c r="AB14" s="39"/>
      <c r="AC14" s="39"/>
      <c r="AD14" s="39"/>
      <c r="AE14" s="39">
        <v>5315214</v>
      </c>
      <c r="AF14" s="39"/>
      <c r="AG14" s="39"/>
      <c r="AH14" s="39"/>
      <c r="AI14" s="38">
        <f t="shared" si="8"/>
        <v>2954</v>
      </c>
      <c r="AJ14" s="38">
        <f t="shared" si="2"/>
        <v>2.9540000000000002</v>
      </c>
      <c r="AK14" s="38">
        <f t="shared" si="3"/>
        <v>70.896000000000001</v>
      </c>
      <c r="AL14" s="38"/>
      <c r="AM14" s="38"/>
      <c r="AN14" s="38"/>
      <c r="AO14" s="38">
        <f t="shared" si="4"/>
        <v>70.896000000000001</v>
      </c>
      <c r="AP14" s="37">
        <v>9.5</v>
      </c>
      <c r="AQ14" s="93">
        <f t="shared" si="9"/>
        <v>9.5</v>
      </c>
      <c r="AR14" s="36"/>
      <c r="AS14" s="36"/>
      <c r="AT14" s="36"/>
      <c r="AU14" s="35" t="s">
        <v>256</v>
      </c>
      <c r="AV14" s="34">
        <v>1086</v>
      </c>
      <c r="AW14" s="34">
        <v>1185</v>
      </c>
      <c r="AX14" s="34">
        <v>0</v>
      </c>
      <c r="AY14" s="34">
        <v>0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0.9126050420168067</v>
      </c>
      <c r="CC14" s="33">
        <f t="shared" si="5"/>
        <v>0.99579831932773111</v>
      </c>
      <c r="CD14" s="33">
        <f t="shared" si="5"/>
        <v>0</v>
      </c>
      <c r="CE14" s="33">
        <f t="shared" si="5"/>
        <v>0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9" t="s">
        <v>156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1344129</v>
      </c>
      <c r="DD14" s="32"/>
      <c r="DE14" s="32">
        <f t="shared" si="10"/>
        <v>658</v>
      </c>
      <c r="DF14" s="32"/>
      <c r="DG14" s="32">
        <f t="shared" si="11"/>
        <v>658</v>
      </c>
      <c r="DH14" s="32"/>
      <c r="DI14" s="32"/>
      <c r="DJ14" s="32"/>
      <c r="DK14" s="32"/>
      <c r="DL14" s="32"/>
      <c r="DM14" s="32">
        <f t="shared" si="7"/>
        <v>658</v>
      </c>
      <c r="DN14" s="32">
        <f t="shared" si="12"/>
        <v>222.74881516587678</v>
      </c>
      <c r="DO14" s="142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8</v>
      </c>
      <c r="G15" s="91">
        <v>80</v>
      </c>
      <c r="H15" s="44">
        <f t="shared" si="1"/>
        <v>56.338028169014088</v>
      </c>
      <c r="I15" s="44">
        <v>79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 t="s">
        <v>156</v>
      </c>
      <c r="Y15" s="39" t="s">
        <v>156</v>
      </c>
      <c r="Z15" s="39"/>
      <c r="AA15" s="39"/>
      <c r="AB15" s="39"/>
      <c r="AC15" s="39"/>
      <c r="AD15" s="39"/>
      <c r="AE15" s="39">
        <v>5318235</v>
      </c>
      <c r="AF15" s="39"/>
      <c r="AG15" s="39"/>
      <c r="AH15" s="39"/>
      <c r="AI15" s="38">
        <f t="shared" si="8"/>
        <v>3021</v>
      </c>
      <c r="AJ15" s="38">
        <f t="shared" si="2"/>
        <v>3.0209999999999999</v>
      </c>
      <c r="AK15" s="38">
        <f t="shared" si="3"/>
        <v>72.503999999999991</v>
      </c>
      <c r="AL15" s="38"/>
      <c r="AM15" s="38"/>
      <c r="AN15" s="38"/>
      <c r="AO15" s="38">
        <f t="shared" si="4"/>
        <v>72.503999999999991</v>
      </c>
      <c r="AP15" s="37">
        <v>9.5</v>
      </c>
      <c r="AQ15" s="93">
        <f t="shared" si="9"/>
        <v>9.5</v>
      </c>
      <c r="AR15" s="36"/>
      <c r="AS15" s="36"/>
      <c r="AT15" s="36"/>
      <c r="AU15" s="35" t="s">
        <v>256</v>
      </c>
      <c r="AV15" s="34">
        <v>1117</v>
      </c>
      <c r="AW15" s="34">
        <v>1185</v>
      </c>
      <c r="AX15" s="34">
        <v>0</v>
      </c>
      <c r="AY15" s="34">
        <v>0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0.93865546218487395</v>
      </c>
      <c r="CC15" s="33">
        <f t="shared" si="5"/>
        <v>0.99579831932773111</v>
      </c>
      <c r="CD15" s="33">
        <f t="shared" si="5"/>
        <v>0</v>
      </c>
      <c r="CE15" s="33">
        <f t="shared" si="5"/>
        <v>0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9" t="s">
        <v>156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1344796</v>
      </c>
      <c r="DD15" s="32"/>
      <c r="DE15" s="32">
        <f t="shared" si="10"/>
        <v>667</v>
      </c>
      <c r="DF15" s="32"/>
      <c r="DG15" s="32">
        <f t="shared" si="11"/>
        <v>667</v>
      </c>
      <c r="DH15" s="32"/>
      <c r="DI15" s="32"/>
      <c r="DJ15" s="32"/>
      <c r="DK15" s="32"/>
      <c r="DL15" s="32"/>
      <c r="DM15" s="32">
        <f t="shared" si="7"/>
        <v>667</v>
      </c>
      <c r="DN15" s="32">
        <f t="shared" si="12"/>
        <v>220.78781860311156</v>
      </c>
      <c r="DO15" s="142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9</v>
      </c>
      <c r="G16" s="91">
        <v>78</v>
      </c>
      <c r="H16" s="44">
        <f t="shared" si="1"/>
        <v>54.929577464788736</v>
      </c>
      <c r="I16" s="44">
        <v>77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 t="s">
        <v>156</v>
      </c>
      <c r="Y16" s="39" t="s">
        <v>156</v>
      </c>
      <c r="Z16" s="39"/>
      <c r="AA16" s="39"/>
      <c r="AB16" s="39"/>
      <c r="AC16" s="39"/>
      <c r="AD16" s="39"/>
      <c r="AE16" s="39">
        <v>5323336</v>
      </c>
      <c r="AF16" s="39"/>
      <c r="AG16" s="39"/>
      <c r="AH16" s="39"/>
      <c r="AI16" s="38">
        <f t="shared" si="8"/>
        <v>5101</v>
      </c>
      <c r="AJ16" s="38">
        <f t="shared" si="2"/>
        <v>5.101</v>
      </c>
      <c r="AK16" s="38">
        <f t="shared" si="3"/>
        <v>122.42400000000001</v>
      </c>
      <c r="AL16" s="38"/>
      <c r="AM16" s="38"/>
      <c r="AN16" s="38"/>
      <c r="AO16" s="38">
        <f t="shared" si="4"/>
        <v>122.42400000000001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9" t="s">
        <v>156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1345834</v>
      </c>
      <c r="DD16" s="32"/>
      <c r="DE16" s="32">
        <f t="shared" si="10"/>
        <v>1038</v>
      </c>
      <c r="DF16" s="32"/>
      <c r="DG16" s="32">
        <f t="shared" si="11"/>
        <v>1038</v>
      </c>
      <c r="DH16" s="32"/>
      <c r="DI16" s="32"/>
      <c r="DJ16" s="32"/>
      <c r="DK16" s="32"/>
      <c r="DL16" s="32"/>
      <c r="DM16" s="32">
        <f t="shared" si="7"/>
        <v>1038</v>
      </c>
      <c r="DN16" s="32">
        <f t="shared" si="12"/>
        <v>203.48951186041953</v>
      </c>
      <c r="DO16" s="142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8</v>
      </c>
      <c r="G17" s="91">
        <v>76</v>
      </c>
      <c r="H17" s="44">
        <f t="shared" si="1"/>
        <v>53.521126760563384</v>
      </c>
      <c r="I17" s="44">
        <v>77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 t="s">
        <v>156</v>
      </c>
      <c r="Y17" s="39" t="s">
        <v>156</v>
      </c>
      <c r="Z17" s="39"/>
      <c r="AA17" s="39"/>
      <c r="AB17" s="39"/>
      <c r="AC17" s="39"/>
      <c r="AD17" s="39"/>
      <c r="AE17" s="39">
        <v>5328650</v>
      </c>
      <c r="AF17" s="39"/>
      <c r="AG17" s="39"/>
      <c r="AH17" s="39"/>
      <c r="AI17" s="38">
        <f t="shared" si="8"/>
        <v>5314</v>
      </c>
      <c r="AJ17" s="38">
        <f t="shared" si="2"/>
        <v>5.3140000000000001</v>
      </c>
      <c r="AK17" s="38">
        <f t="shared" si="3"/>
        <v>127.536</v>
      </c>
      <c r="AL17" s="38"/>
      <c r="AM17" s="38"/>
      <c r="AN17" s="38"/>
      <c r="AO17" s="38">
        <f t="shared" si="4"/>
        <v>127.536</v>
      </c>
      <c r="AP17" s="37">
        <v>9</v>
      </c>
      <c r="AQ17" s="93">
        <f t="shared" si="9"/>
        <v>9</v>
      </c>
      <c r="AR17" s="36"/>
      <c r="AS17" s="36"/>
      <c r="AT17" s="36"/>
      <c r="AU17" s="35" t="s">
        <v>164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1017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0.85462184873949576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9" t="s">
        <v>156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1347034</v>
      </c>
      <c r="DD17" s="32"/>
      <c r="DE17" s="32">
        <f t="shared" si="10"/>
        <v>1200</v>
      </c>
      <c r="DF17" s="32"/>
      <c r="DG17" s="32">
        <f t="shared" si="11"/>
        <v>1200</v>
      </c>
      <c r="DH17" s="32"/>
      <c r="DI17" s="32"/>
      <c r="DJ17" s="32"/>
      <c r="DK17" s="32"/>
      <c r="DL17" s="32"/>
      <c r="DM17" s="32">
        <f t="shared" si="7"/>
        <v>1200</v>
      </c>
      <c r="DN17" s="32">
        <f t="shared" si="12"/>
        <v>225.81859239744071</v>
      </c>
      <c r="DO17" s="143">
        <v>1</v>
      </c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8</v>
      </c>
      <c r="G18" s="91">
        <v>76</v>
      </c>
      <c r="H18" s="44">
        <f t="shared" si="1"/>
        <v>53.521126760563384</v>
      </c>
      <c r="I18" s="44">
        <v>76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 t="s">
        <v>156</v>
      </c>
      <c r="Y18" s="39" t="s">
        <v>156</v>
      </c>
      <c r="Z18" s="39"/>
      <c r="AA18" s="39"/>
      <c r="AB18" s="39"/>
      <c r="AC18" s="39"/>
      <c r="AD18" s="39"/>
      <c r="AE18" s="39">
        <v>5333836</v>
      </c>
      <c r="AF18" s="39"/>
      <c r="AG18" s="39"/>
      <c r="AH18" s="39"/>
      <c r="AI18" s="38">
        <f t="shared" si="8"/>
        <v>5186</v>
      </c>
      <c r="AJ18" s="38">
        <f t="shared" si="2"/>
        <v>5.1859999999999999</v>
      </c>
      <c r="AK18" s="38">
        <f t="shared" si="3"/>
        <v>124.464</v>
      </c>
      <c r="AL18" s="38"/>
      <c r="AM18" s="38"/>
      <c r="AN18" s="38"/>
      <c r="AO18" s="38">
        <f t="shared" si="4"/>
        <v>124.464</v>
      </c>
      <c r="AP18" s="37">
        <v>8.4</v>
      </c>
      <c r="AQ18" s="93">
        <f t="shared" si="9"/>
        <v>8.4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1017</v>
      </c>
      <c r="BM18" s="34">
        <v>0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0.85462184873949576</v>
      </c>
      <c r="CK18" s="33">
        <f t="shared" si="6"/>
        <v>0</v>
      </c>
      <c r="CL18" s="33"/>
      <c r="CM18" s="33"/>
      <c r="CN18" s="33"/>
      <c r="CO18" s="33"/>
      <c r="CP18" s="33"/>
      <c r="CQ18" s="33"/>
      <c r="CR18" s="39" t="s">
        <v>156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1348219</v>
      </c>
      <c r="DD18" s="32"/>
      <c r="DE18" s="32">
        <f t="shared" si="10"/>
        <v>1185</v>
      </c>
      <c r="DF18" s="32"/>
      <c r="DG18" s="32">
        <f t="shared" si="11"/>
        <v>1185</v>
      </c>
      <c r="DH18" s="32"/>
      <c r="DI18" s="32"/>
      <c r="DJ18" s="32"/>
      <c r="DK18" s="32"/>
      <c r="DL18" s="32"/>
      <c r="DM18" s="32">
        <f t="shared" si="7"/>
        <v>1185</v>
      </c>
      <c r="DN18" s="32">
        <f t="shared" si="12"/>
        <v>228.4998071731585</v>
      </c>
      <c r="DO18" s="142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7</v>
      </c>
      <c r="G19" s="91">
        <v>75</v>
      </c>
      <c r="H19" s="44">
        <f t="shared" si="1"/>
        <v>52.816901408450704</v>
      </c>
      <c r="I19" s="44">
        <v>76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 t="s">
        <v>156</v>
      </c>
      <c r="Y19" s="39" t="s">
        <v>156</v>
      </c>
      <c r="Z19" s="39"/>
      <c r="AA19" s="39"/>
      <c r="AB19" s="39"/>
      <c r="AC19" s="39"/>
      <c r="AD19" s="39"/>
      <c r="AE19" s="39">
        <v>5338845</v>
      </c>
      <c r="AF19" s="39"/>
      <c r="AG19" s="39"/>
      <c r="AH19" s="39"/>
      <c r="AI19" s="38">
        <f t="shared" si="8"/>
        <v>5009</v>
      </c>
      <c r="AJ19" s="38">
        <f t="shared" si="2"/>
        <v>5.0090000000000003</v>
      </c>
      <c r="AK19" s="38">
        <f t="shared" si="3"/>
        <v>120.21600000000001</v>
      </c>
      <c r="AL19" s="38"/>
      <c r="AM19" s="38"/>
      <c r="AN19" s="38"/>
      <c r="AO19" s="38">
        <f t="shared" si="4"/>
        <v>120.21600000000001</v>
      </c>
      <c r="AP19" s="37">
        <v>7.8</v>
      </c>
      <c r="AQ19" s="93">
        <f t="shared" si="9"/>
        <v>7.8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1017</v>
      </c>
      <c r="BM19" s="34">
        <v>0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0.85462184873949576</v>
      </c>
      <c r="CK19" s="33">
        <f t="shared" si="6"/>
        <v>0</v>
      </c>
      <c r="CL19" s="33"/>
      <c r="CM19" s="33"/>
      <c r="CN19" s="33"/>
      <c r="CO19" s="33"/>
      <c r="CP19" s="33"/>
      <c r="CQ19" s="33"/>
      <c r="CR19" s="39" t="s">
        <v>156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1349393</v>
      </c>
      <c r="DD19" s="32"/>
      <c r="DE19" s="32">
        <f t="shared" si="10"/>
        <v>1174</v>
      </c>
      <c r="DF19" s="32"/>
      <c r="DG19" s="32">
        <f t="shared" si="11"/>
        <v>1174</v>
      </c>
      <c r="DH19" s="32"/>
      <c r="DI19" s="32"/>
      <c r="DJ19" s="32"/>
      <c r="DK19" s="32"/>
      <c r="DL19" s="32"/>
      <c r="DM19" s="32">
        <f t="shared" si="7"/>
        <v>1174</v>
      </c>
      <c r="DN19" s="32">
        <f t="shared" si="12"/>
        <v>234.3781193851068</v>
      </c>
      <c r="DO19" s="142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7</v>
      </c>
      <c r="G20" s="91">
        <v>74</v>
      </c>
      <c r="H20" s="44">
        <f t="shared" si="1"/>
        <v>52.112676056338032</v>
      </c>
      <c r="I20" s="44">
        <v>75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 t="s">
        <v>156</v>
      </c>
      <c r="Y20" s="39" t="s">
        <v>156</v>
      </c>
      <c r="Z20" s="39"/>
      <c r="AA20" s="39"/>
      <c r="AB20" s="39"/>
      <c r="AC20" s="39"/>
      <c r="AD20" s="39"/>
      <c r="AE20" s="39">
        <v>5343852</v>
      </c>
      <c r="AF20" s="39"/>
      <c r="AG20" s="39"/>
      <c r="AH20" s="39"/>
      <c r="AI20" s="38">
        <f t="shared" si="8"/>
        <v>5007</v>
      </c>
      <c r="AJ20" s="38">
        <f t="shared" si="2"/>
        <v>5.0069999999999997</v>
      </c>
      <c r="AK20" s="38">
        <f t="shared" si="3"/>
        <v>120.16799999999999</v>
      </c>
      <c r="AL20" s="38"/>
      <c r="AM20" s="38"/>
      <c r="AN20" s="38"/>
      <c r="AO20" s="38">
        <f t="shared" si="4"/>
        <v>120.16799999999999</v>
      </c>
      <c r="AP20" s="37">
        <v>7.2</v>
      </c>
      <c r="AQ20" s="93">
        <f t="shared" si="9"/>
        <v>7.2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1017</v>
      </c>
      <c r="BM20" s="34">
        <v>0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0.85462184873949576</v>
      </c>
      <c r="CK20" s="33">
        <f t="shared" si="6"/>
        <v>0</v>
      </c>
      <c r="CL20" s="33"/>
      <c r="CM20" s="33"/>
      <c r="CN20" s="33"/>
      <c r="CO20" s="33"/>
      <c r="CP20" s="33"/>
      <c r="CQ20" s="33"/>
      <c r="CR20" s="39" t="s">
        <v>156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1350575</v>
      </c>
      <c r="DD20" s="32"/>
      <c r="DE20" s="32">
        <f t="shared" si="10"/>
        <v>1182</v>
      </c>
      <c r="DF20" s="32"/>
      <c r="DG20" s="32">
        <f t="shared" si="11"/>
        <v>1182</v>
      </c>
      <c r="DH20" s="32"/>
      <c r="DI20" s="32"/>
      <c r="DJ20" s="32"/>
      <c r="DK20" s="32"/>
      <c r="DL20" s="32"/>
      <c r="DM20" s="32">
        <f t="shared" si="7"/>
        <v>1182</v>
      </c>
      <c r="DN20" s="32">
        <f t="shared" si="12"/>
        <v>236.0695026962253</v>
      </c>
      <c r="DO20" s="142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6</v>
      </c>
      <c r="G21" s="91">
        <v>74</v>
      </c>
      <c r="H21" s="44">
        <f t="shared" si="1"/>
        <v>52.112676056338032</v>
      </c>
      <c r="I21" s="44">
        <v>75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 t="s">
        <v>156</v>
      </c>
      <c r="Y21" s="39" t="s">
        <v>156</v>
      </c>
      <c r="Z21" s="39"/>
      <c r="AA21" s="39"/>
      <c r="AB21" s="39"/>
      <c r="AC21" s="39"/>
      <c r="AD21" s="39"/>
      <c r="AE21" s="39">
        <v>5348735</v>
      </c>
      <c r="AF21" s="39"/>
      <c r="AG21" s="39"/>
      <c r="AH21" s="39"/>
      <c r="AI21" s="38">
        <f t="shared" si="8"/>
        <v>4883</v>
      </c>
      <c r="AJ21" s="38">
        <f t="shared" si="2"/>
        <v>4.883</v>
      </c>
      <c r="AK21" s="38">
        <f t="shared" si="3"/>
        <v>117.19200000000001</v>
      </c>
      <c r="AL21" s="38"/>
      <c r="AM21" s="38"/>
      <c r="AN21" s="38"/>
      <c r="AO21" s="38">
        <f t="shared" si="4"/>
        <v>117.19200000000001</v>
      </c>
      <c r="AP21" s="37">
        <v>6.6</v>
      </c>
      <c r="AQ21" s="93">
        <f t="shared" si="9"/>
        <v>6.6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1017</v>
      </c>
      <c r="BM21" s="34">
        <v>0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0.85462184873949576</v>
      </c>
      <c r="CK21" s="33">
        <f t="shared" si="6"/>
        <v>0</v>
      </c>
      <c r="CL21" s="33"/>
      <c r="CM21" s="33"/>
      <c r="CN21" s="33"/>
      <c r="CO21" s="33"/>
      <c r="CP21" s="33"/>
      <c r="CQ21" s="33"/>
      <c r="CR21" s="39" t="s">
        <v>156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1351765</v>
      </c>
      <c r="DD21" s="32"/>
      <c r="DE21" s="32">
        <f t="shared" si="10"/>
        <v>1190</v>
      </c>
      <c r="DF21" s="32"/>
      <c r="DG21" s="32">
        <f t="shared" si="11"/>
        <v>1190</v>
      </c>
      <c r="DH21" s="32"/>
      <c r="DI21" s="32"/>
      <c r="DJ21" s="32"/>
      <c r="DK21" s="32"/>
      <c r="DL21" s="32"/>
      <c r="DM21" s="32">
        <f t="shared" si="7"/>
        <v>1190</v>
      </c>
      <c r="DN21" s="32">
        <f t="shared" si="12"/>
        <v>243.70264181855416</v>
      </c>
      <c r="DO21" s="143">
        <v>1.33</v>
      </c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6</v>
      </c>
      <c r="G22" s="91">
        <v>75</v>
      </c>
      <c r="H22" s="44">
        <f t="shared" si="1"/>
        <v>52.816901408450704</v>
      </c>
      <c r="I22" s="44">
        <v>74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 t="s">
        <v>156</v>
      </c>
      <c r="Y22" s="39" t="s">
        <v>156</v>
      </c>
      <c r="Z22" s="39"/>
      <c r="AA22" s="39"/>
      <c r="AB22" s="39"/>
      <c r="AC22" s="39"/>
      <c r="AD22" s="39"/>
      <c r="AE22" s="39">
        <v>5353574</v>
      </c>
      <c r="AF22" s="39"/>
      <c r="AG22" s="39"/>
      <c r="AH22" s="39"/>
      <c r="AI22" s="38">
        <f t="shared" si="8"/>
        <v>4839</v>
      </c>
      <c r="AJ22" s="38">
        <f t="shared" si="2"/>
        <v>4.8390000000000004</v>
      </c>
      <c r="AK22" s="38">
        <f t="shared" si="3"/>
        <v>116.13600000000001</v>
      </c>
      <c r="AL22" s="38"/>
      <c r="AM22" s="38"/>
      <c r="AN22" s="38"/>
      <c r="AO22" s="38">
        <f t="shared" si="4"/>
        <v>116.13600000000001</v>
      </c>
      <c r="AP22" s="37">
        <v>6.2</v>
      </c>
      <c r="AQ22" s="93">
        <f t="shared" si="9"/>
        <v>6.2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1017</v>
      </c>
      <c r="BM22" s="34">
        <v>0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0.85462184873949576</v>
      </c>
      <c r="CK22" s="33">
        <f t="shared" si="6"/>
        <v>0</v>
      </c>
      <c r="CL22" s="33"/>
      <c r="CM22" s="33"/>
      <c r="CN22" s="33"/>
      <c r="CO22" s="33"/>
      <c r="CP22" s="33"/>
      <c r="CQ22" s="33"/>
      <c r="CR22" s="39" t="s">
        <v>156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1352913</v>
      </c>
      <c r="DD22" s="32"/>
      <c r="DE22" s="32">
        <f t="shared" si="10"/>
        <v>1148</v>
      </c>
      <c r="DF22" s="32"/>
      <c r="DG22" s="32">
        <f t="shared" si="11"/>
        <v>1148</v>
      </c>
      <c r="DH22" s="32"/>
      <c r="DI22" s="32"/>
      <c r="DJ22" s="32"/>
      <c r="DK22" s="32"/>
      <c r="DL22" s="32"/>
      <c r="DM22" s="32">
        <f t="shared" si="7"/>
        <v>1148</v>
      </c>
      <c r="DN22" s="32">
        <f t="shared" si="12"/>
        <v>237.23909898739407</v>
      </c>
      <c r="DO22" s="142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5</v>
      </c>
      <c r="G23" s="91">
        <v>74</v>
      </c>
      <c r="H23" s="44">
        <f t="shared" si="1"/>
        <v>52.112676056338032</v>
      </c>
      <c r="I23" s="44">
        <v>74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 t="s">
        <v>156</v>
      </c>
      <c r="Y23" s="39" t="s">
        <v>156</v>
      </c>
      <c r="Z23" s="39"/>
      <c r="AA23" s="39"/>
      <c r="AB23" s="39"/>
      <c r="AC23" s="39"/>
      <c r="AD23" s="39"/>
      <c r="AE23" s="39">
        <v>5357354</v>
      </c>
      <c r="AF23" s="39"/>
      <c r="AG23" s="39"/>
      <c r="AH23" s="39"/>
      <c r="AI23" s="38">
        <f t="shared" si="8"/>
        <v>3780</v>
      </c>
      <c r="AJ23" s="38">
        <f t="shared" si="2"/>
        <v>3.78</v>
      </c>
      <c r="AK23" s="38">
        <f t="shared" si="3"/>
        <v>90.72</v>
      </c>
      <c r="AL23" s="38"/>
      <c r="AM23" s="38"/>
      <c r="AN23" s="38"/>
      <c r="AO23" s="38">
        <f t="shared" si="4"/>
        <v>90.72</v>
      </c>
      <c r="AP23" s="37">
        <v>5.6</v>
      </c>
      <c r="AQ23" s="93">
        <f t="shared" si="9"/>
        <v>5.6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1017</v>
      </c>
      <c r="BM23" s="34">
        <v>0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0.85462184873949576</v>
      </c>
      <c r="CK23" s="33">
        <f t="shared" si="6"/>
        <v>0</v>
      </c>
      <c r="CL23" s="33"/>
      <c r="CM23" s="33"/>
      <c r="CN23" s="33"/>
      <c r="CO23" s="33"/>
      <c r="CP23" s="33"/>
      <c r="CQ23" s="33"/>
      <c r="CR23" s="39" t="s">
        <v>156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1354071</v>
      </c>
      <c r="DD23" s="32"/>
      <c r="DE23" s="32">
        <f t="shared" si="10"/>
        <v>1158</v>
      </c>
      <c r="DF23" s="32"/>
      <c r="DG23" s="32">
        <f t="shared" si="11"/>
        <v>1158</v>
      </c>
      <c r="DH23" s="32"/>
      <c r="DI23" s="32"/>
      <c r="DJ23" s="32"/>
      <c r="DK23" s="32"/>
      <c r="DL23" s="32"/>
      <c r="DM23" s="32">
        <f t="shared" si="7"/>
        <v>1158</v>
      </c>
      <c r="DN23" s="32">
        <f t="shared" si="12"/>
        <v>306.34920634920638</v>
      </c>
      <c r="DO23" s="142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5</v>
      </c>
      <c r="G24" s="91">
        <v>75</v>
      </c>
      <c r="H24" s="44">
        <f t="shared" si="1"/>
        <v>52.816901408450704</v>
      </c>
      <c r="I24" s="44">
        <v>73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 t="s">
        <v>156</v>
      </c>
      <c r="Y24" s="39" t="s">
        <v>156</v>
      </c>
      <c r="Z24" s="39"/>
      <c r="AA24" s="39"/>
      <c r="AB24" s="39"/>
      <c r="AC24" s="39"/>
      <c r="AD24" s="39"/>
      <c r="AE24" s="39">
        <v>5361245</v>
      </c>
      <c r="AF24" s="39"/>
      <c r="AG24" s="39"/>
      <c r="AH24" s="39"/>
      <c r="AI24" s="38">
        <f t="shared" si="8"/>
        <v>3891</v>
      </c>
      <c r="AJ24" s="38">
        <f t="shared" si="2"/>
        <v>3.891</v>
      </c>
      <c r="AK24" s="38">
        <f t="shared" si="3"/>
        <v>93.384</v>
      </c>
      <c r="AL24" s="38"/>
      <c r="AM24" s="38"/>
      <c r="AN24" s="38"/>
      <c r="AO24" s="38">
        <f t="shared" si="4"/>
        <v>93.384</v>
      </c>
      <c r="AP24" s="37">
        <v>5.0999999999999996</v>
      </c>
      <c r="AQ24" s="93">
        <f t="shared" si="9"/>
        <v>5.0999999999999996</v>
      </c>
      <c r="AR24" s="36"/>
      <c r="AS24" s="36"/>
      <c r="AT24" s="36"/>
      <c r="AU24" s="35" t="s">
        <v>164</v>
      </c>
      <c r="AV24" s="34">
        <v>1187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1017</v>
      </c>
      <c r="BM24" s="34">
        <v>0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0.99747899159663866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0.85462184873949576</v>
      </c>
      <c r="CK24" s="33">
        <f t="shared" si="6"/>
        <v>0</v>
      </c>
      <c r="CL24" s="33"/>
      <c r="CM24" s="33"/>
      <c r="CN24" s="33"/>
      <c r="CO24" s="33"/>
      <c r="CP24" s="33"/>
      <c r="CQ24" s="33"/>
      <c r="CR24" s="39" t="s">
        <v>156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1355169</v>
      </c>
      <c r="DD24" s="32"/>
      <c r="DE24" s="32">
        <f t="shared" si="10"/>
        <v>1098</v>
      </c>
      <c r="DF24" s="32"/>
      <c r="DG24" s="32">
        <f t="shared" si="11"/>
        <v>1098</v>
      </c>
      <c r="DH24" s="32"/>
      <c r="DI24" s="32"/>
      <c r="DJ24" s="32"/>
      <c r="DK24" s="32"/>
      <c r="DL24" s="32"/>
      <c r="DM24" s="32">
        <f t="shared" si="7"/>
        <v>1098</v>
      </c>
      <c r="DN24" s="32">
        <f t="shared" si="12"/>
        <v>282.18966846569003</v>
      </c>
      <c r="DO24" s="142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5</v>
      </c>
      <c r="G25" s="91">
        <v>76</v>
      </c>
      <c r="H25" s="44">
        <f t="shared" si="1"/>
        <v>53.521126760563384</v>
      </c>
      <c r="I25" s="44">
        <v>73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 t="s">
        <v>156</v>
      </c>
      <c r="Y25" s="39" t="s">
        <v>156</v>
      </c>
      <c r="Z25" s="39"/>
      <c r="AA25" s="39"/>
      <c r="AB25" s="39"/>
      <c r="AC25" s="39"/>
      <c r="AD25" s="39"/>
      <c r="AE25" s="39">
        <v>5365253</v>
      </c>
      <c r="AF25" s="39"/>
      <c r="AG25" s="39"/>
      <c r="AH25" s="39"/>
      <c r="AI25" s="38">
        <f t="shared" si="8"/>
        <v>4008</v>
      </c>
      <c r="AJ25" s="38">
        <f t="shared" si="2"/>
        <v>4.008</v>
      </c>
      <c r="AK25" s="38">
        <f t="shared" si="3"/>
        <v>96.192000000000007</v>
      </c>
      <c r="AL25" s="38"/>
      <c r="AM25" s="38"/>
      <c r="AN25" s="38"/>
      <c r="AO25" s="38">
        <f t="shared" si="4"/>
        <v>96.192000000000007</v>
      </c>
      <c r="AP25" s="37">
        <v>4.8</v>
      </c>
      <c r="AQ25" s="93">
        <f t="shared" si="9"/>
        <v>4.8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1016</v>
      </c>
      <c r="BM25" s="34">
        <v>0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0.85378151260504198</v>
      </c>
      <c r="CK25" s="33">
        <f t="shared" si="6"/>
        <v>0</v>
      </c>
      <c r="CL25" s="33"/>
      <c r="CM25" s="33"/>
      <c r="CN25" s="33"/>
      <c r="CO25" s="33"/>
      <c r="CP25" s="33"/>
      <c r="CQ25" s="33"/>
      <c r="CR25" s="39" t="s">
        <v>156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1356287</v>
      </c>
      <c r="DD25" s="32"/>
      <c r="DE25" s="32">
        <f t="shared" si="10"/>
        <v>1118</v>
      </c>
      <c r="DF25" s="32"/>
      <c r="DG25" s="32">
        <f t="shared" si="11"/>
        <v>1118</v>
      </c>
      <c r="DH25" s="32"/>
      <c r="DI25" s="32"/>
      <c r="DJ25" s="32"/>
      <c r="DK25" s="32"/>
      <c r="DL25" s="32"/>
      <c r="DM25" s="32">
        <f t="shared" si="7"/>
        <v>1118</v>
      </c>
      <c r="DN25" s="32">
        <f t="shared" si="12"/>
        <v>278.94211576846305</v>
      </c>
      <c r="DO25" s="143">
        <v>1.03</v>
      </c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4</v>
      </c>
      <c r="G26" s="91">
        <v>80</v>
      </c>
      <c r="H26" s="44">
        <f t="shared" si="1"/>
        <v>56.338028169014088</v>
      </c>
      <c r="I26" s="44">
        <v>77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 t="s">
        <v>156</v>
      </c>
      <c r="Y26" s="39" t="s">
        <v>156</v>
      </c>
      <c r="Z26" s="39"/>
      <c r="AA26" s="39"/>
      <c r="AB26" s="39"/>
      <c r="AC26" s="39"/>
      <c r="AD26" s="39"/>
      <c r="AE26" s="39">
        <v>5369571</v>
      </c>
      <c r="AF26" s="39"/>
      <c r="AG26" s="39"/>
      <c r="AH26" s="39"/>
      <c r="AI26" s="38">
        <f t="shared" si="8"/>
        <v>4318</v>
      </c>
      <c r="AJ26" s="38">
        <f t="shared" si="2"/>
        <v>4.3179999999999996</v>
      </c>
      <c r="AK26" s="38">
        <f t="shared" si="3"/>
        <v>103.63199999999999</v>
      </c>
      <c r="AL26" s="38"/>
      <c r="AM26" s="38"/>
      <c r="AN26" s="38"/>
      <c r="AO26" s="38">
        <f t="shared" si="4"/>
        <v>103.63199999999999</v>
      </c>
      <c r="AP26" s="37">
        <v>4.5</v>
      </c>
      <c r="AQ26" s="93">
        <f t="shared" si="9"/>
        <v>4.5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1013</v>
      </c>
      <c r="BM26" s="34">
        <v>0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0.85126050420168065</v>
      </c>
      <c r="CK26" s="33">
        <f t="shared" si="6"/>
        <v>0</v>
      </c>
      <c r="CL26" s="33"/>
      <c r="CM26" s="33"/>
      <c r="CN26" s="33"/>
      <c r="CO26" s="33"/>
      <c r="CP26" s="33"/>
      <c r="CQ26" s="33"/>
      <c r="CR26" s="39" t="s">
        <v>156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1357373</v>
      </c>
      <c r="DD26" s="32"/>
      <c r="DE26" s="32">
        <f t="shared" si="10"/>
        <v>1086</v>
      </c>
      <c r="DF26" s="32"/>
      <c r="DG26" s="32">
        <f t="shared" si="11"/>
        <v>1086</v>
      </c>
      <c r="DH26" s="32"/>
      <c r="DI26" s="32"/>
      <c r="DJ26" s="32"/>
      <c r="DK26" s="32"/>
      <c r="DL26" s="32"/>
      <c r="DM26" s="32">
        <f t="shared" si="7"/>
        <v>1086</v>
      </c>
      <c r="DN26" s="32">
        <f t="shared" si="12"/>
        <v>251.50532654006486</v>
      </c>
      <c r="DO26" s="142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4</v>
      </c>
      <c r="G27" s="91">
        <v>80</v>
      </c>
      <c r="H27" s="44">
        <f t="shared" si="1"/>
        <v>56.338028169014088</v>
      </c>
      <c r="I27" s="44">
        <v>78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 t="s">
        <v>156</v>
      </c>
      <c r="Y27" s="39" t="s">
        <v>156</v>
      </c>
      <c r="Z27" s="39"/>
      <c r="AA27" s="39"/>
      <c r="AB27" s="39"/>
      <c r="AC27" s="39"/>
      <c r="AD27" s="39"/>
      <c r="AE27" s="39">
        <v>5374619</v>
      </c>
      <c r="AF27" s="39"/>
      <c r="AG27" s="39"/>
      <c r="AH27" s="39"/>
      <c r="AI27" s="38">
        <f t="shared" si="8"/>
        <v>5048</v>
      </c>
      <c r="AJ27" s="38">
        <f t="shared" si="2"/>
        <v>5.048</v>
      </c>
      <c r="AK27" s="38">
        <f t="shared" si="3"/>
        <v>121.152</v>
      </c>
      <c r="AL27" s="38"/>
      <c r="AM27" s="38"/>
      <c r="AN27" s="38"/>
      <c r="AO27" s="38">
        <f t="shared" si="4"/>
        <v>121.152</v>
      </c>
      <c r="AP27" s="37">
        <v>4.0999999999999996</v>
      </c>
      <c r="AQ27" s="93">
        <f t="shared" si="9"/>
        <v>4.0999999999999996</v>
      </c>
      <c r="AR27" s="36"/>
      <c r="AS27" s="36"/>
      <c r="AT27" s="36"/>
      <c r="AU27" s="35" t="s">
        <v>164</v>
      </c>
      <c r="AV27" s="34">
        <v>1186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1014</v>
      </c>
      <c r="BM27" s="34">
        <v>0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0.99663865546218489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0.85210084033613442</v>
      </c>
      <c r="CK27" s="33">
        <f t="shared" si="6"/>
        <v>0</v>
      </c>
      <c r="CL27" s="33"/>
      <c r="CM27" s="33"/>
      <c r="CN27" s="33"/>
      <c r="CO27" s="33"/>
      <c r="CP27" s="33"/>
      <c r="CQ27" s="33"/>
      <c r="CR27" s="39" t="s">
        <v>156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1358542</v>
      </c>
      <c r="DD27" s="32"/>
      <c r="DE27" s="32">
        <f t="shared" si="10"/>
        <v>1169</v>
      </c>
      <c r="DF27" s="32"/>
      <c r="DG27" s="32">
        <f t="shared" si="11"/>
        <v>1169</v>
      </c>
      <c r="DH27" s="32"/>
      <c r="DI27" s="32"/>
      <c r="DJ27" s="32"/>
      <c r="DK27" s="32"/>
      <c r="DL27" s="32"/>
      <c r="DM27" s="32">
        <f t="shared" si="7"/>
        <v>1169</v>
      </c>
      <c r="DN27" s="32">
        <f t="shared" si="12"/>
        <v>231.57686212361332</v>
      </c>
      <c r="DO27" s="142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4</v>
      </c>
      <c r="G28" s="91">
        <v>81</v>
      </c>
      <c r="H28" s="44">
        <f t="shared" si="1"/>
        <v>57.04225352112676</v>
      </c>
      <c r="I28" s="44">
        <v>78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 t="s">
        <v>156</v>
      </c>
      <c r="Y28" s="39" t="s">
        <v>156</v>
      </c>
      <c r="Z28" s="39"/>
      <c r="AA28" s="39"/>
      <c r="AB28" s="39"/>
      <c r="AC28" s="39"/>
      <c r="AD28" s="39"/>
      <c r="AE28" s="39">
        <v>5379331</v>
      </c>
      <c r="AF28" s="39"/>
      <c r="AG28" s="39"/>
      <c r="AH28" s="39"/>
      <c r="AI28" s="38">
        <f t="shared" si="8"/>
        <v>4712</v>
      </c>
      <c r="AJ28" s="38">
        <f t="shared" si="2"/>
        <v>4.7119999999999997</v>
      </c>
      <c r="AK28" s="38">
        <f t="shared" si="3"/>
        <v>113.08799999999999</v>
      </c>
      <c r="AL28" s="38"/>
      <c r="AM28" s="38"/>
      <c r="AN28" s="38"/>
      <c r="AO28" s="38">
        <f t="shared" si="4"/>
        <v>113.08799999999999</v>
      </c>
      <c r="AP28" s="37">
        <v>3.9</v>
      </c>
      <c r="AQ28" s="93">
        <f t="shared" si="9"/>
        <v>3.9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1013</v>
      </c>
      <c r="BM28" s="34">
        <v>0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0.85126050420168065</v>
      </c>
      <c r="CK28" s="33">
        <f t="shared" si="6"/>
        <v>0</v>
      </c>
      <c r="CL28" s="33"/>
      <c r="CM28" s="33"/>
      <c r="CN28" s="33"/>
      <c r="CO28" s="33"/>
      <c r="CP28" s="33"/>
      <c r="CQ28" s="33"/>
      <c r="CR28" s="39" t="s">
        <v>156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1359692</v>
      </c>
      <c r="DD28" s="32"/>
      <c r="DE28" s="32">
        <f t="shared" si="10"/>
        <v>1150</v>
      </c>
      <c r="DF28" s="32"/>
      <c r="DG28" s="32">
        <f t="shared" si="11"/>
        <v>1150</v>
      </c>
      <c r="DH28" s="32"/>
      <c r="DI28" s="32"/>
      <c r="DJ28" s="32"/>
      <c r="DK28" s="32"/>
      <c r="DL28" s="32"/>
      <c r="DM28" s="32">
        <f t="shared" si="7"/>
        <v>1150</v>
      </c>
      <c r="DN28" s="32">
        <f t="shared" si="12"/>
        <v>244.05772495755519</v>
      </c>
      <c r="DO28" s="142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3</v>
      </c>
      <c r="G29" s="91">
        <v>81</v>
      </c>
      <c r="H29" s="44">
        <f t="shared" si="1"/>
        <v>57.04225352112676</v>
      </c>
      <c r="I29" s="44">
        <v>79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 t="s">
        <v>156</v>
      </c>
      <c r="Y29" s="39" t="s">
        <v>156</v>
      </c>
      <c r="Z29" s="39"/>
      <c r="AA29" s="39"/>
      <c r="AB29" s="39"/>
      <c r="AC29" s="39"/>
      <c r="AD29" s="39"/>
      <c r="AE29" s="39">
        <v>5383980</v>
      </c>
      <c r="AF29" s="39"/>
      <c r="AG29" s="39"/>
      <c r="AH29" s="39"/>
      <c r="AI29" s="38">
        <f t="shared" si="8"/>
        <v>4649</v>
      </c>
      <c r="AJ29" s="38">
        <f t="shared" si="2"/>
        <v>4.649</v>
      </c>
      <c r="AK29" s="38">
        <f t="shared" si="3"/>
        <v>111.57599999999999</v>
      </c>
      <c r="AL29" s="38"/>
      <c r="AM29" s="38"/>
      <c r="AN29" s="38"/>
      <c r="AO29" s="38">
        <f t="shared" si="4"/>
        <v>111.57599999999999</v>
      </c>
      <c r="AP29" s="37">
        <v>3.7</v>
      </c>
      <c r="AQ29" s="93">
        <f t="shared" si="9"/>
        <v>3.7</v>
      </c>
      <c r="AR29" s="36"/>
      <c r="AS29" s="36"/>
      <c r="AT29" s="36"/>
      <c r="AU29" s="35" t="s">
        <v>164</v>
      </c>
      <c r="AV29" s="34">
        <v>1147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1047</v>
      </c>
      <c r="BM29" s="34">
        <v>0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0.96386554621848741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0.87983193277310923</v>
      </c>
      <c r="CK29" s="33">
        <f t="shared" si="6"/>
        <v>0</v>
      </c>
      <c r="CL29" s="33"/>
      <c r="CM29" s="33"/>
      <c r="CN29" s="33"/>
      <c r="CO29" s="33"/>
      <c r="CP29" s="33"/>
      <c r="CQ29" s="33"/>
      <c r="CR29" s="39" t="s">
        <v>156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1360858</v>
      </c>
      <c r="DD29" s="32"/>
      <c r="DE29" s="32">
        <f t="shared" si="10"/>
        <v>1166</v>
      </c>
      <c r="DF29" s="32"/>
      <c r="DG29" s="32">
        <f t="shared" si="11"/>
        <v>1166</v>
      </c>
      <c r="DH29" s="32"/>
      <c r="DI29" s="32"/>
      <c r="DJ29" s="32"/>
      <c r="DK29" s="32"/>
      <c r="DL29" s="32"/>
      <c r="DM29" s="32">
        <f t="shared" si="7"/>
        <v>1166</v>
      </c>
      <c r="DN29" s="32">
        <f t="shared" si="12"/>
        <v>250.80662508066251</v>
      </c>
      <c r="DO29" s="143">
        <v>0.97</v>
      </c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3</v>
      </c>
      <c r="G30" s="91">
        <v>81</v>
      </c>
      <c r="H30" s="44">
        <f t="shared" si="1"/>
        <v>57.04225352112676</v>
      </c>
      <c r="I30" s="44">
        <v>79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 t="s">
        <v>156</v>
      </c>
      <c r="Y30" s="39" t="s">
        <v>156</v>
      </c>
      <c r="Z30" s="39"/>
      <c r="AA30" s="39"/>
      <c r="AB30" s="39"/>
      <c r="AC30" s="39"/>
      <c r="AD30" s="39"/>
      <c r="AE30" s="39">
        <v>5388774</v>
      </c>
      <c r="AF30" s="39"/>
      <c r="AG30" s="39"/>
      <c r="AH30" s="39"/>
      <c r="AI30" s="38">
        <f t="shared" si="8"/>
        <v>4794</v>
      </c>
      <c r="AJ30" s="38">
        <f t="shared" si="2"/>
        <v>4.7939999999999996</v>
      </c>
      <c r="AK30" s="38">
        <f t="shared" si="3"/>
        <v>115.05599999999998</v>
      </c>
      <c r="AL30" s="38"/>
      <c r="AM30" s="38"/>
      <c r="AN30" s="38"/>
      <c r="AO30" s="38">
        <f t="shared" si="4"/>
        <v>115.05599999999998</v>
      </c>
      <c r="AP30" s="37">
        <v>3.4</v>
      </c>
      <c r="AQ30" s="93">
        <f t="shared" si="9"/>
        <v>3.4</v>
      </c>
      <c r="AR30" s="36"/>
      <c r="AS30" s="36"/>
      <c r="AT30" s="36"/>
      <c r="AU30" s="35" t="s">
        <v>164</v>
      </c>
      <c r="AV30" s="34">
        <v>1147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1046</v>
      </c>
      <c r="BM30" s="34">
        <v>0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0.96386554621848741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0.87899159663865545</v>
      </c>
      <c r="CK30" s="33">
        <f t="shared" si="6"/>
        <v>0</v>
      </c>
      <c r="CL30" s="33"/>
      <c r="CM30" s="33"/>
      <c r="CN30" s="33"/>
      <c r="CO30" s="33"/>
      <c r="CP30" s="33"/>
      <c r="CQ30" s="33"/>
      <c r="CR30" s="39" t="s">
        <v>156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1362022</v>
      </c>
      <c r="DD30" s="32"/>
      <c r="DE30" s="32">
        <f t="shared" si="10"/>
        <v>1164</v>
      </c>
      <c r="DF30" s="32"/>
      <c r="DG30" s="32">
        <f t="shared" si="11"/>
        <v>1164</v>
      </c>
      <c r="DH30" s="32"/>
      <c r="DI30" s="32"/>
      <c r="DJ30" s="32"/>
      <c r="DK30" s="32"/>
      <c r="DL30" s="32"/>
      <c r="DM30" s="32">
        <f t="shared" si="7"/>
        <v>1164</v>
      </c>
      <c r="DN30" s="32">
        <f t="shared" si="12"/>
        <v>242.8035043804756</v>
      </c>
      <c r="DO30" s="142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2</v>
      </c>
      <c r="G31" s="91">
        <v>81</v>
      </c>
      <c r="H31" s="44">
        <f t="shared" si="1"/>
        <v>57.04225352112676</v>
      </c>
      <c r="I31" s="44">
        <v>80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 t="s">
        <v>156</v>
      </c>
      <c r="Y31" s="39" t="s">
        <v>156</v>
      </c>
      <c r="Z31" s="39"/>
      <c r="AA31" s="39"/>
      <c r="AB31" s="39"/>
      <c r="AC31" s="39"/>
      <c r="AD31" s="39"/>
      <c r="AE31" s="39">
        <v>5393374</v>
      </c>
      <c r="AF31" s="39"/>
      <c r="AG31" s="39"/>
      <c r="AH31" s="39"/>
      <c r="AI31" s="38">
        <f t="shared" si="8"/>
        <v>4600</v>
      </c>
      <c r="AJ31" s="38">
        <f t="shared" si="2"/>
        <v>4.5999999999999996</v>
      </c>
      <c r="AK31" s="38">
        <f t="shared" si="3"/>
        <v>110.39999999999999</v>
      </c>
      <c r="AL31" s="38"/>
      <c r="AM31" s="38"/>
      <c r="AN31" s="38"/>
      <c r="AO31" s="38">
        <f t="shared" si="4"/>
        <v>110.39999999999999</v>
      </c>
      <c r="AP31" s="37">
        <v>3.1</v>
      </c>
      <c r="AQ31" s="93">
        <f t="shared" si="9"/>
        <v>3.1</v>
      </c>
      <c r="AR31" s="36"/>
      <c r="AS31" s="36"/>
      <c r="AT31" s="36"/>
      <c r="AU31" s="35" t="s">
        <v>164</v>
      </c>
      <c r="AV31" s="34">
        <v>1147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1046</v>
      </c>
      <c r="BM31" s="34">
        <v>0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0.96386554621848741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0.87899159663865545</v>
      </c>
      <c r="CK31" s="33">
        <f t="shared" si="6"/>
        <v>0</v>
      </c>
      <c r="CL31" s="33"/>
      <c r="CM31" s="33"/>
      <c r="CN31" s="33"/>
      <c r="CO31" s="33"/>
      <c r="CP31" s="33"/>
      <c r="CQ31" s="33"/>
      <c r="CR31" s="39" t="s">
        <v>156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1363163</v>
      </c>
      <c r="DD31" s="32"/>
      <c r="DE31" s="32">
        <f t="shared" si="10"/>
        <v>1141</v>
      </c>
      <c r="DF31" s="32"/>
      <c r="DG31" s="32">
        <f t="shared" si="11"/>
        <v>1141</v>
      </c>
      <c r="DH31" s="32"/>
      <c r="DI31" s="32"/>
      <c r="DJ31" s="32"/>
      <c r="DK31" s="32"/>
      <c r="DL31" s="32"/>
      <c r="DM31" s="32">
        <f t="shared" si="7"/>
        <v>1141</v>
      </c>
      <c r="DN31" s="32">
        <f t="shared" si="12"/>
        <v>248.04347826086959</v>
      </c>
      <c r="DO31" s="142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2</v>
      </c>
      <c r="G32" s="91">
        <v>82</v>
      </c>
      <c r="H32" s="44">
        <f t="shared" si="1"/>
        <v>57.74647887323944</v>
      </c>
      <c r="I32" s="44">
        <v>80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 t="s">
        <v>156</v>
      </c>
      <c r="Y32" s="39" t="s">
        <v>156</v>
      </c>
      <c r="Z32" s="39"/>
      <c r="AA32" s="39"/>
      <c r="AB32" s="39"/>
      <c r="AC32" s="39"/>
      <c r="AD32" s="39"/>
      <c r="AE32" s="39">
        <v>5398226</v>
      </c>
      <c r="AF32" s="39"/>
      <c r="AG32" s="39"/>
      <c r="AH32" s="39"/>
      <c r="AI32" s="38">
        <f t="shared" si="8"/>
        <v>4852</v>
      </c>
      <c r="AJ32" s="38">
        <f t="shared" si="2"/>
        <v>4.8520000000000003</v>
      </c>
      <c r="AK32" s="38">
        <f t="shared" si="3"/>
        <v>116.44800000000001</v>
      </c>
      <c r="AL32" s="38"/>
      <c r="AM32" s="38"/>
      <c r="AN32" s="38"/>
      <c r="AO32" s="38">
        <f t="shared" si="4"/>
        <v>116.44800000000001</v>
      </c>
      <c r="AP32" s="37">
        <v>2.9</v>
      </c>
      <c r="AQ32" s="93">
        <f t="shared" si="9"/>
        <v>2.9</v>
      </c>
      <c r="AR32" s="36"/>
      <c r="AS32" s="36"/>
      <c r="AT32" s="36"/>
      <c r="AU32" s="35" t="s">
        <v>164</v>
      </c>
      <c r="AV32" s="34">
        <v>1147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1046</v>
      </c>
      <c r="BM32" s="34">
        <v>0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0.96386554621848741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0.87899159663865545</v>
      </c>
      <c r="CK32" s="33">
        <f t="shared" si="6"/>
        <v>0</v>
      </c>
      <c r="CL32" s="33"/>
      <c r="CM32" s="33"/>
      <c r="CN32" s="33"/>
      <c r="CO32" s="33"/>
      <c r="CP32" s="33"/>
      <c r="CQ32" s="33"/>
      <c r="CR32" s="39" t="s">
        <v>156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1364319</v>
      </c>
      <c r="DD32" s="32"/>
      <c r="DE32" s="32">
        <f t="shared" si="10"/>
        <v>1156</v>
      </c>
      <c r="DF32" s="32"/>
      <c r="DG32" s="32">
        <f t="shared" si="11"/>
        <v>1156</v>
      </c>
      <c r="DH32" s="32"/>
      <c r="DI32" s="32"/>
      <c r="DJ32" s="32"/>
      <c r="DK32" s="32"/>
      <c r="DL32" s="32"/>
      <c r="DM32" s="32">
        <f t="shared" si="7"/>
        <v>1156</v>
      </c>
      <c r="DN32" s="32">
        <f t="shared" si="12"/>
        <v>238.25226710634789</v>
      </c>
      <c r="DO32" s="142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2</v>
      </c>
      <c r="G33" s="91">
        <v>83</v>
      </c>
      <c r="H33" s="44">
        <f t="shared" si="1"/>
        <v>58.450704225352112</v>
      </c>
      <c r="I33" s="44">
        <v>80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 t="s">
        <v>156</v>
      </c>
      <c r="Y33" s="39" t="s">
        <v>156</v>
      </c>
      <c r="Z33" s="39"/>
      <c r="AA33" s="39"/>
      <c r="AB33" s="39"/>
      <c r="AC33" s="39"/>
      <c r="AD33" s="39"/>
      <c r="AE33" s="39">
        <v>5403106</v>
      </c>
      <c r="AF33" s="39"/>
      <c r="AG33" s="39"/>
      <c r="AH33" s="39"/>
      <c r="AI33" s="38">
        <f t="shared" si="8"/>
        <v>4880</v>
      </c>
      <c r="AJ33" s="38">
        <f t="shared" si="2"/>
        <v>4.88</v>
      </c>
      <c r="AK33" s="38">
        <f t="shared" si="3"/>
        <v>117.12</v>
      </c>
      <c r="AL33" s="38"/>
      <c r="AM33" s="38"/>
      <c r="AN33" s="38"/>
      <c r="AO33" s="38">
        <f t="shared" si="4"/>
        <v>117.12</v>
      </c>
      <c r="AP33" s="37">
        <v>2.8</v>
      </c>
      <c r="AQ33" s="93">
        <f t="shared" si="9"/>
        <v>2.8</v>
      </c>
      <c r="AR33" s="36"/>
      <c r="AS33" s="36"/>
      <c r="AT33" s="36"/>
      <c r="AU33" s="35" t="s">
        <v>164</v>
      </c>
      <c r="AV33" s="34">
        <v>1147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1046</v>
      </c>
      <c r="BM33" s="34">
        <v>0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0.96386554621848741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0.87899159663865545</v>
      </c>
      <c r="CK33" s="33">
        <f t="shared" si="6"/>
        <v>0</v>
      </c>
      <c r="CL33" s="33"/>
      <c r="CM33" s="33"/>
      <c r="CN33" s="33"/>
      <c r="CO33" s="33"/>
      <c r="CP33" s="33"/>
      <c r="CQ33" s="33"/>
      <c r="CR33" s="39" t="s">
        <v>156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1365455</v>
      </c>
      <c r="DD33" s="32"/>
      <c r="DE33" s="32">
        <f t="shared" si="10"/>
        <v>1136</v>
      </c>
      <c r="DF33" s="32"/>
      <c r="DG33" s="32">
        <f t="shared" si="11"/>
        <v>1136</v>
      </c>
      <c r="DH33" s="32"/>
      <c r="DI33" s="32"/>
      <c r="DJ33" s="32"/>
      <c r="DK33" s="32"/>
      <c r="DL33" s="32"/>
      <c r="DM33" s="32">
        <f t="shared" si="7"/>
        <v>1136</v>
      </c>
      <c r="DN33" s="32">
        <f t="shared" si="12"/>
        <v>232.78688524590166</v>
      </c>
      <c r="DO33" s="143">
        <v>0.94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1</v>
      </c>
      <c r="G34" s="91">
        <v>75</v>
      </c>
      <c r="H34" s="44">
        <f t="shared" si="1"/>
        <v>52.816901408450704</v>
      </c>
      <c r="I34" s="44">
        <v>74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 t="s">
        <v>156</v>
      </c>
      <c r="Y34" s="39" t="s">
        <v>156</v>
      </c>
      <c r="Z34" s="39"/>
      <c r="AA34" s="39"/>
      <c r="AB34" s="39"/>
      <c r="AC34" s="39"/>
      <c r="AD34" s="39"/>
      <c r="AE34" s="39">
        <v>5407105</v>
      </c>
      <c r="AF34" s="39"/>
      <c r="AG34" s="39"/>
      <c r="AH34" s="39"/>
      <c r="AI34" s="38">
        <f t="shared" si="8"/>
        <v>3999</v>
      </c>
      <c r="AJ34" s="38">
        <f t="shared" si="2"/>
        <v>3.9990000000000001</v>
      </c>
      <c r="AK34" s="38">
        <f t="shared" si="3"/>
        <v>95.975999999999999</v>
      </c>
      <c r="AL34" s="38"/>
      <c r="AM34" s="38"/>
      <c r="AN34" s="38"/>
      <c r="AO34" s="38">
        <f t="shared" si="4"/>
        <v>95.975999999999999</v>
      </c>
      <c r="AP34" s="37">
        <v>4</v>
      </c>
      <c r="AQ34" s="93">
        <f t="shared" si="9"/>
        <v>4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9" t="s">
        <v>156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1366597</v>
      </c>
      <c r="DD34" s="32"/>
      <c r="DE34" s="32">
        <f t="shared" si="10"/>
        <v>1142</v>
      </c>
      <c r="DF34" s="32"/>
      <c r="DG34" s="32">
        <f t="shared" si="11"/>
        <v>1142</v>
      </c>
      <c r="DH34" s="32"/>
      <c r="DI34" s="32"/>
      <c r="DJ34" s="32"/>
      <c r="DK34" s="32"/>
      <c r="DL34" s="32"/>
      <c r="DM34" s="32">
        <f t="shared" si="7"/>
        <v>1142</v>
      </c>
      <c r="DN34" s="32">
        <f t="shared" si="12"/>
        <v>285.57139284821204</v>
      </c>
      <c r="DO34" s="31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2</v>
      </c>
      <c r="G35" s="91">
        <v>78</v>
      </c>
      <c r="H35" s="44">
        <f t="shared" si="1"/>
        <v>54.929577464788736</v>
      </c>
      <c r="I35" s="44">
        <v>77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 t="s">
        <v>156</v>
      </c>
      <c r="Y35" s="39" t="s">
        <v>156</v>
      </c>
      <c r="Z35" s="39"/>
      <c r="AA35" s="39"/>
      <c r="AB35" s="39"/>
      <c r="AC35" s="39"/>
      <c r="AD35" s="39"/>
      <c r="AE35" s="39">
        <v>5410895</v>
      </c>
      <c r="AF35" s="39"/>
      <c r="AG35" s="39"/>
      <c r="AH35" s="39"/>
      <c r="AI35" s="38">
        <f t="shared" si="8"/>
        <v>3790</v>
      </c>
      <c r="AJ35" s="38">
        <f t="shared" si="2"/>
        <v>3.79</v>
      </c>
      <c r="AK35" s="38">
        <f t="shared" si="3"/>
        <v>90.960000000000008</v>
      </c>
      <c r="AL35" s="38"/>
      <c r="AM35" s="38"/>
      <c r="AN35" s="38"/>
      <c r="AO35" s="38">
        <f t="shared" si="4"/>
        <v>90.960000000000008</v>
      </c>
      <c r="AP35" s="37">
        <v>5.5</v>
      </c>
      <c r="AQ35" s="93">
        <f t="shared" si="9"/>
        <v>5.5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9" t="s">
        <v>156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1367751</v>
      </c>
      <c r="DD35" s="32"/>
      <c r="DE35" s="32">
        <f t="shared" si="10"/>
        <v>1154</v>
      </c>
      <c r="DF35" s="32"/>
      <c r="DG35" s="32">
        <f t="shared" si="11"/>
        <v>1154</v>
      </c>
      <c r="DH35" s="32"/>
      <c r="DI35" s="32"/>
      <c r="DJ35" s="32"/>
      <c r="DK35" s="32"/>
      <c r="DL35" s="32"/>
      <c r="DM35" s="32">
        <f t="shared" si="7"/>
        <v>1154</v>
      </c>
      <c r="DN35" s="32">
        <f t="shared" si="12"/>
        <v>304.4854881266491</v>
      </c>
      <c r="DO35" s="31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5.041666666666667</v>
      </c>
      <c r="G36" s="28">
        <f t="shared" si="13"/>
        <v>78.291666666666671</v>
      </c>
      <c r="H36" s="28">
        <f t="shared" si="13"/>
        <v>55.134976525821607</v>
      </c>
      <c r="I36" s="28">
        <f t="shared" si="13"/>
        <v>77.041666666666671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104921</v>
      </c>
      <c r="AJ36" s="28">
        <f>SUM(AJ12:AJ35)</f>
        <v>104.92099999999999</v>
      </c>
      <c r="AK36" s="28">
        <f>AVERAGE(AK12:AK35)</f>
        <v>104.92099999999999</v>
      </c>
      <c r="AL36" s="28"/>
      <c r="AM36" s="28"/>
      <c r="AN36" s="28"/>
      <c r="AO36" s="28"/>
      <c r="AP36" s="28">
        <f>AVERAGE(AP12:AP35)</f>
        <v>6.0166666666666666</v>
      </c>
      <c r="AQ36" s="94">
        <f>AVERAGE(AQ12:AQ35)</f>
        <v>6.0166666666666666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26318</v>
      </c>
      <c r="DF36" s="28"/>
      <c r="DG36" s="28">
        <f>SUM(DG12:DG35)</f>
        <v>26318</v>
      </c>
      <c r="DH36" s="28"/>
      <c r="DI36" s="28"/>
      <c r="DJ36" s="28"/>
      <c r="DK36" s="28"/>
      <c r="DL36" s="28"/>
      <c r="DM36" s="28">
        <f t="shared" si="7"/>
        <v>26318</v>
      </c>
      <c r="DN36" s="28">
        <f t="shared" si="12"/>
        <v>250.83634353465942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260</v>
      </c>
      <c r="D39" s="218"/>
      <c r="E39" s="218"/>
      <c r="F39" s="219"/>
    </row>
    <row r="40" spans="2:127" x14ac:dyDescent="0.35">
      <c r="B40" s="22" t="s">
        <v>2</v>
      </c>
      <c r="C40" s="217" t="s">
        <v>167</v>
      </c>
      <c r="D40" s="218"/>
      <c r="E40" s="218"/>
      <c r="F40" s="219"/>
    </row>
    <row r="41" spans="2:127" x14ac:dyDescent="0.35">
      <c r="B41" s="22" t="s">
        <v>1</v>
      </c>
      <c r="C41" s="217" t="s">
        <v>191</v>
      </c>
      <c r="D41" s="218"/>
      <c r="E41" s="218"/>
      <c r="F41" s="219"/>
    </row>
    <row r="43" spans="2:127" x14ac:dyDescent="0.35">
      <c r="B43" s="21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232</v>
      </c>
      <c r="C44" s="9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2:127" x14ac:dyDescent="0.35">
      <c r="B45" s="96" t="s">
        <v>231</v>
      </c>
      <c r="C45" s="11"/>
      <c r="D45" s="140"/>
      <c r="E45" s="140"/>
      <c r="F45" s="140"/>
      <c r="G45" s="140"/>
      <c r="H45" s="140"/>
      <c r="I45" s="140"/>
      <c r="J45" s="1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6" t="s">
        <v>227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112" t="s">
        <v>254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21" t="s">
        <v>255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96" t="s">
        <v>159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9" t="s">
        <v>257</v>
      </c>
      <c r="C51" s="11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35">
      <c r="B52" s="119" t="s">
        <v>258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35">
      <c r="B53" s="114" t="s">
        <v>161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35">
      <c r="B54" s="119" t="s">
        <v>258</v>
      </c>
      <c r="C54" s="9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</row>
    <row r="55" spans="2:26" x14ac:dyDescent="0.35">
      <c r="B55" s="118" t="s">
        <v>162</v>
      </c>
      <c r="C55" s="9"/>
      <c r="D55" s="8"/>
      <c r="E55" s="8"/>
      <c r="F55" s="8"/>
      <c r="G55" s="8"/>
      <c r="H55" s="8"/>
      <c r="I55" s="8"/>
      <c r="J55" s="7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5"/>
      <c r="X55" s="4"/>
      <c r="Y55" s="4"/>
    </row>
    <row r="56" spans="2:26" x14ac:dyDescent="0.35">
      <c r="B56" s="118" t="s">
        <v>259</v>
      </c>
      <c r="C56" s="9"/>
      <c r="D56" s="8"/>
      <c r="E56" s="8"/>
      <c r="F56" s="8"/>
      <c r="G56" s="8"/>
      <c r="H56" s="8"/>
      <c r="I56" s="8"/>
      <c r="J56" s="7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5"/>
      <c r="X56" s="4"/>
      <c r="Y56" s="4"/>
    </row>
    <row r="57" spans="2:26" x14ac:dyDescent="0.35">
      <c r="B57" s="118" t="s">
        <v>168</v>
      </c>
      <c r="C57" s="9"/>
      <c r="D57" s="8"/>
      <c r="E57" s="8"/>
      <c r="F57" s="8"/>
      <c r="G57" s="8"/>
      <c r="H57" s="8"/>
      <c r="I57" s="8"/>
      <c r="J57" s="7"/>
      <c r="K57" s="7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5"/>
      <c r="X57" s="4"/>
      <c r="Y57" s="4"/>
    </row>
    <row r="58" spans="2:26" x14ac:dyDescent="0.35">
      <c r="B58" s="206" t="s">
        <v>169</v>
      </c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</row>
    <row r="59" spans="2:26" x14ac:dyDescent="0.35">
      <c r="B59" s="206" t="s">
        <v>170</v>
      </c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</row>
    <row r="60" spans="2:26" x14ac:dyDescent="0.35">
      <c r="B60" s="207" t="s">
        <v>171</v>
      </c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207"/>
      <c r="P60" s="207"/>
      <c r="Q60" s="207"/>
      <c r="R60" s="207"/>
      <c r="S60" s="207"/>
      <c r="T60" s="207"/>
      <c r="U60" s="207"/>
      <c r="V60" s="207"/>
      <c r="W60" s="207"/>
      <c r="X60" s="207"/>
      <c r="Y60" s="207"/>
    </row>
    <row r="61" spans="2:26" x14ac:dyDescent="0.35">
      <c r="B61" s="208" t="s">
        <v>261</v>
      </c>
      <c r="C61" s="208"/>
      <c r="D61" s="208"/>
      <c r="E61" s="208"/>
      <c r="F61" s="208"/>
      <c r="G61" s="208"/>
      <c r="H61" s="208"/>
      <c r="I61" s="208"/>
      <c r="J61" s="208"/>
      <c r="K61" s="208"/>
      <c r="L61" s="208"/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</row>
    <row r="62" spans="2:26" x14ac:dyDescent="0.35">
      <c r="B62" s="108" t="s">
        <v>175</v>
      </c>
      <c r="C62" s="9"/>
      <c r="D62" s="8"/>
      <c r="E62" s="8"/>
      <c r="F62" s="8"/>
      <c r="G62" s="8"/>
      <c r="H62" s="8"/>
      <c r="I62" s="8"/>
      <c r="J62" s="7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5"/>
      <c r="X62" s="4"/>
      <c r="Y62" s="4"/>
    </row>
    <row r="63" spans="2:26" x14ac:dyDescent="0.35">
      <c r="B63" s="109" t="s">
        <v>226</v>
      </c>
      <c r="C63" s="9"/>
      <c r="D63" s="8"/>
      <c r="E63" s="8"/>
      <c r="F63" s="8"/>
      <c r="G63" s="8"/>
      <c r="H63" s="8"/>
      <c r="I63" s="8"/>
      <c r="J63" s="7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5"/>
      <c r="X63" s="4"/>
      <c r="Y63" s="4"/>
    </row>
  </sheetData>
  <protectedRanges>
    <protectedRange sqref="AD10:AD11" name="Range1_11_1_1_1_2_2_1_2"/>
    <protectedRange sqref="AE10:AE11" name="Range1_11_1_1_1_2_2_1_2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1"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B58:Y58"/>
    <mergeCell ref="B59:Y59"/>
    <mergeCell ref="B60:Y60"/>
    <mergeCell ref="B61:Y61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DT31:DU31" xr:uid="{00000000-0002-0000-1100-000000000000}">
      <formula1>$BA$25:$BA$29</formula1>
    </dataValidation>
    <dataValidation type="list" allowBlank="1" showInputMessage="1" showErrorMessage="1" sqref="U12:U35" xr:uid="{00000000-0002-0000-1100-000001000000}">
      <formula1>$DT$9:$DT$20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B2:DW70"/>
  <sheetViews>
    <sheetView topLeftCell="A29" zoomScale="90" zoomScaleNormal="90" workbookViewId="0">
      <selection activeCell="C38" sqref="C38:F38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43361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'17'!AE35</f>
        <v>5410895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'17'!DC35</f>
        <v>1367751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3</v>
      </c>
      <c r="G12" s="91">
        <v>76</v>
      </c>
      <c r="H12" s="44">
        <f t="shared" ref="H12:H35" si="1">G12/1.42</f>
        <v>53.521126760563384</v>
      </c>
      <c r="I12" s="44">
        <v>75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 t="s">
        <v>156</v>
      </c>
      <c r="Y12" s="39" t="s">
        <v>156</v>
      </c>
      <c r="Z12" s="39"/>
      <c r="AA12" s="39"/>
      <c r="AB12" s="39"/>
      <c r="AC12" s="39"/>
      <c r="AD12" s="39"/>
      <c r="AE12" s="39">
        <v>5414558</v>
      </c>
      <c r="AF12" s="39"/>
      <c r="AG12" s="39"/>
      <c r="AH12" s="39"/>
      <c r="AI12" s="38">
        <f>IF(ISBLANK(AE12),"-",AE12-AE10)</f>
        <v>3663</v>
      </c>
      <c r="AJ12" s="38">
        <f t="shared" ref="AJ12:AJ35" si="2">AI12/1000</f>
        <v>3.6629999999999998</v>
      </c>
      <c r="AK12" s="38">
        <f t="shared" ref="AK12:AK35" si="3">AJ12*24</f>
        <v>87.911999999999992</v>
      </c>
      <c r="AL12" s="38"/>
      <c r="AM12" s="38"/>
      <c r="AN12" s="38"/>
      <c r="AO12" s="38">
        <f t="shared" ref="AO12:AO35" si="4">AK12</f>
        <v>87.911999999999992</v>
      </c>
      <c r="AP12" s="37">
        <v>7.1</v>
      </c>
      <c r="AQ12" s="93">
        <f>AP12</f>
        <v>7.1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9" t="s">
        <v>156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1368900</v>
      </c>
      <c r="DD12" s="32"/>
      <c r="DE12" s="32">
        <f>IF(ISBLANK(DC12),"-",DC12-DC10)</f>
        <v>1149</v>
      </c>
      <c r="DF12" s="32"/>
      <c r="DG12" s="32">
        <f>DC12-DC10</f>
        <v>1149</v>
      </c>
      <c r="DH12" s="32"/>
      <c r="DI12" s="32"/>
      <c r="DJ12" s="32"/>
      <c r="DK12" s="32"/>
      <c r="DL12" s="32"/>
      <c r="DM12" s="32">
        <f t="shared" ref="DM12:DM36" si="7">DE12</f>
        <v>1149</v>
      </c>
      <c r="DN12" s="32">
        <f>DM12/AJ12</f>
        <v>313.67731367731369</v>
      </c>
      <c r="DO12" s="31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4</v>
      </c>
      <c r="G13" s="91">
        <v>75</v>
      </c>
      <c r="H13" s="44">
        <f t="shared" si="1"/>
        <v>52.816901408450704</v>
      </c>
      <c r="I13" s="44">
        <v>74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 t="s">
        <v>156</v>
      </c>
      <c r="Y13" s="39" t="s">
        <v>156</v>
      </c>
      <c r="Z13" s="39"/>
      <c r="AA13" s="39"/>
      <c r="AB13" s="39"/>
      <c r="AC13" s="39"/>
      <c r="AD13" s="39"/>
      <c r="AE13" s="39">
        <v>5418543</v>
      </c>
      <c r="AF13" s="39"/>
      <c r="AG13" s="39"/>
      <c r="AH13" s="39"/>
      <c r="AI13" s="38">
        <f t="shared" ref="AI13:AI35" si="8">IF(ISBLANK(AE13),"-",AE13-AE12)</f>
        <v>3985</v>
      </c>
      <c r="AJ13" s="38">
        <f t="shared" si="2"/>
        <v>3.9849999999999999</v>
      </c>
      <c r="AK13" s="38">
        <f t="shared" si="3"/>
        <v>95.64</v>
      </c>
      <c r="AL13" s="38"/>
      <c r="AM13" s="38"/>
      <c r="AN13" s="38"/>
      <c r="AO13" s="38">
        <f t="shared" si="4"/>
        <v>95.64</v>
      </c>
      <c r="AP13" s="37">
        <v>8.6</v>
      </c>
      <c r="AQ13" s="93">
        <f t="shared" ref="AQ13:AQ35" si="9">AP13</f>
        <v>8.6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9" t="s">
        <v>156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1370025</v>
      </c>
      <c r="DD13" s="32"/>
      <c r="DE13" s="32">
        <f t="shared" ref="DE13:DE35" si="10">IF(ISBLANK(DC13),"-",DC13-DC12)</f>
        <v>1125</v>
      </c>
      <c r="DF13" s="32"/>
      <c r="DG13" s="32">
        <f t="shared" ref="DG13:DG35" si="11">DC13-DC12</f>
        <v>1125</v>
      </c>
      <c r="DH13" s="32"/>
      <c r="DI13" s="32"/>
      <c r="DJ13" s="32"/>
      <c r="DK13" s="32"/>
      <c r="DL13" s="32"/>
      <c r="DM13" s="32">
        <f t="shared" si="7"/>
        <v>1125</v>
      </c>
      <c r="DN13" s="32">
        <f t="shared" ref="DN13:DN36" si="12">DM13/AJ13</f>
        <v>282.30865746549563</v>
      </c>
      <c r="DO13" s="143">
        <v>1.03</v>
      </c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5</v>
      </c>
      <c r="G14" s="91">
        <v>78</v>
      </c>
      <c r="H14" s="44">
        <f t="shared" si="1"/>
        <v>54.929577464788736</v>
      </c>
      <c r="I14" s="44">
        <v>76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 t="s">
        <v>156</v>
      </c>
      <c r="Y14" s="39" t="s">
        <v>156</v>
      </c>
      <c r="Z14" s="39"/>
      <c r="AA14" s="39"/>
      <c r="AB14" s="39"/>
      <c r="AC14" s="39"/>
      <c r="AD14" s="39"/>
      <c r="AE14" s="39">
        <v>5422596</v>
      </c>
      <c r="AF14" s="39"/>
      <c r="AG14" s="39"/>
      <c r="AH14" s="39"/>
      <c r="AI14" s="38">
        <f t="shared" si="8"/>
        <v>4053</v>
      </c>
      <c r="AJ14" s="38">
        <f t="shared" si="2"/>
        <v>4.0529999999999999</v>
      </c>
      <c r="AK14" s="38">
        <f t="shared" si="3"/>
        <v>97.271999999999991</v>
      </c>
      <c r="AL14" s="38"/>
      <c r="AM14" s="38"/>
      <c r="AN14" s="38"/>
      <c r="AO14" s="38">
        <f t="shared" si="4"/>
        <v>97.271999999999991</v>
      </c>
      <c r="AP14" s="37">
        <v>9.5</v>
      </c>
      <c r="AQ14" s="93">
        <f t="shared" si="9"/>
        <v>9.5</v>
      </c>
      <c r="AR14" s="36"/>
      <c r="AS14" s="36"/>
      <c r="AT14" s="36"/>
      <c r="AU14" s="35" t="s">
        <v>157</v>
      </c>
      <c r="AV14" s="34">
        <v>1096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0.92100840336134449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9" t="s">
        <v>156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1371087</v>
      </c>
      <c r="DD14" s="32"/>
      <c r="DE14" s="32">
        <f t="shared" si="10"/>
        <v>1062</v>
      </c>
      <c r="DF14" s="32"/>
      <c r="DG14" s="32">
        <f t="shared" si="11"/>
        <v>1062</v>
      </c>
      <c r="DH14" s="32"/>
      <c r="DI14" s="32"/>
      <c r="DJ14" s="32"/>
      <c r="DK14" s="32"/>
      <c r="DL14" s="32"/>
      <c r="DM14" s="32">
        <f t="shared" si="7"/>
        <v>1062</v>
      </c>
      <c r="DN14" s="32">
        <f t="shared" si="12"/>
        <v>262.02812731310144</v>
      </c>
      <c r="DO14" s="36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7</v>
      </c>
      <c r="G15" s="91">
        <v>78</v>
      </c>
      <c r="H15" s="44">
        <f t="shared" si="1"/>
        <v>54.929577464788736</v>
      </c>
      <c r="I15" s="44">
        <v>77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 t="s">
        <v>156</v>
      </c>
      <c r="Y15" s="39" t="s">
        <v>156</v>
      </c>
      <c r="Z15" s="39"/>
      <c r="AA15" s="39"/>
      <c r="AB15" s="39"/>
      <c r="AC15" s="39"/>
      <c r="AD15" s="39"/>
      <c r="AE15" s="39">
        <v>5426699</v>
      </c>
      <c r="AF15" s="39"/>
      <c r="AG15" s="39"/>
      <c r="AH15" s="39"/>
      <c r="AI15" s="38">
        <f t="shared" si="8"/>
        <v>4103</v>
      </c>
      <c r="AJ15" s="38">
        <f t="shared" si="2"/>
        <v>4.1029999999999998</v>
      </c>
      <c r="AK15" s="38">
        <f t="shared" si="3"/>
        <v>98.471999999999994</v>
      </c>
      <c r="AL15" s="38"/>
      <c r="AM15" s="38"/>
      <c r="AN15" s="38"/>
      <c r="AO15" s="38">
        <f t="shared" si="4"/>
        <v>98.471999999999994</v>
      </c>
      <c r="AP15" s="37">
        <v>9.5</v>
      </c>
      <c r="AQ15" s="93">
        <f t="shared" si="9"/>
        <v>9.5</v>
      </c>
      <c r="AR15" s="36"/>
      <c r="AS15" s="36"/>
      <c r="AT15" s="36"/>
      <c r="AU15" s="35" t="s">
        <v>157</v>
      </c>
      <c r="AV15" s="34">
        <v>1096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0.92100840336134449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9" t="s">
        <v>156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1372096</v>
      </c>
      <c r="DD15" s="32"/>
      <c r="DE15" s="32">
        <f t="shared" si="10"/>
        <v>1009</v>
      </c>
      <c r="DF15" s="32"/>
      <c r="DG15" s="32">
        <f t="shared" si="11"/>
        <v>1009</v>
      </c>
      <c r="DH15" s="32"/>
      <c r="DI15" s="32"/>
      <c r="DJ15" s="32"/>
      <c r="DK15" s="32"/>
      <c r="DL15" s="32"/>
      <c r="DM15" s="32">
        <f t="shared" si="7"/>
        <v>1009</v>
      </c>
      <c r="DN15" s="32">
        <f t="shared" si="12"/>
        <v>245.91762125274192</v>
      </c>
      <c r="DO15" s="36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8</v>
      </c>
      <c r="G16" s="91">
        <v>79</v>
      </c>
      <c r="H16" s="44">
        <f t="shared" si="1"/>
        <v>55.633802816901408</v>
      </c>
      <c r="I16" s="44">
        <v>78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 t="s">
        <v>156</v>
      </c>
      <c r="Y16" s="39" t="s">
        <v>156</v>
      </c>
      <c r="Z16" s="39"/>
      <c r="AA16" s="39"/>
      <c r="AB16" s="39"/>
      <c r="AC16" s="39"/>
      <c r="AD16" s="39"/>
      <c r="AE16" s="39">
        <v>5430934</v>
      </c>
      <c r="AF16" s="39"/>
      <c r="AG16" s="39"/>
      <c r="AH16" s="39"/>
      <c r="AI16" s="38">
        <f t="shared" si="8"/>
        <v>4235</v>
      </c>
      <c r="AJ16" s="38">
        <f t="shared" si="2"/>
        <v>4.2350000000000003</v>
      </c>
      <c r="AK16" s="38">
        <f t="shared" si="3"/>
        <v>101.64000000000001</v>
      </c>
      <c r="AL16" s="38"/>
      <c r="AM16" s="38"/>
      <c r="AN16" s="38"/>
      <c r="AO16" s="38">
        <f t="shared" si="4"/>
        <v>101.64000000000001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9" t="s">
        <v>156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1373117</v>
      </c>
      <c r="DD16" s="32"/>
      <c r="DE16" s="32">
        <f t="shared" si="10"/>
        <v>1021</v>
      </c>
      <c r="DF16" s="32"/>
      <c r="DG16" s="32">
        <f t="shared" si="11"/>
        <v>1021</v>
      </c>
      <c r="DH16" s="32"/>
      <c r="DI16" s="32"/>
      <c r="DJ16" s="32"/>
      <c r="DK16" s="32"/>
      <c r="DL16" s="32"/>
      <c r="DM16" s="32">
        <f t="shared" si="7"/>
        <v>1021</v>
      </c>
      <c r="DN16" s="32">
        <f t="shared" si="12"/>
        <v>241.08618654073197</v>
      </c>
      <c r="DO16" s="36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8</v>
      </c>
      <c r="G17" s="91">
        <v>74</v>
      </c>
      <c r="H17" s="44">
        <f t="shared" si="1"/>
        <v>52.112676056338032</v>
      </c>
      <c r="I17" s="44">
        <v>76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 t="s">
        <v>156</v>
      </c>
      <c r="Y17" s="39" t="s">
        <v>156</v>
      </c>
      <c r="Z17" s="39"/>
      <c r="AA17" s="39"/>
      <c r="AB17" s="39"/>
      <c r="AC17" s="39"/>
      <c r="AD17" s="39"/>
      <c r="AE17" s="39">
        <v>5435988</v>
      </c>
      <c r="AF17" s="39"/>
      <c r="AG17" s="39"/>
      <c r="AH17" s="39"/>
      <c r="AI17" s="38">
        <f t="shared" si="8"/>
        <v>5054</v>
      </c>
      <c r="AJ17" s="38">
        <f t="shared" si="2"/>
        <v>5.0540000000000003</v>
      </c>
      <c r="AK17" s="38">
        <f t="shared" si="3"/>
        <v>121.29600000000001</v>
      </c>
      <c r="AL17" s="38"/>
      <c r="AM17" s="38"/>
      <c r="AN17" s="38"/>
      <c r="AO17" s="38">
        <f t="shared" si="4"/>
        <v>121.29600000000001</v>
      </c>
      <c r="AP17" s="37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9" t="s">
        <v>156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1374220</v>
      </c>
      <c r="DD17" s="32"/>
      <c r="DE17" s="32">
        <f t="shared" si="10"/>
        <v>1103</v>
      </c>
      <c r="DF17" s="32"/>
      <c r="DG17" s="32">
        <f t="shared" si="11"/>
        <v>1103</v>
      </c>
      <c r="DH17" s="32"/>
      <c r="DI17" s="32"/>
      <c r="DJ17" s="32"/>
      <c r="DK17" s="32"/>
      <c r="DL17" s="32"/>
      <c r="DM17" s="32">
        <f t="shared" si="7"/>
        <v>1103</v>
      </c>
      <c r="DN17" s="32">
        <f t="shared" si="12"/>
        <v>218.24297586070438</v>
      </c>
      <c r="DO17" s="154">
        <v>1.06</v>
      </c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7</v>
      </c>
      <c r="G18" s="91">
        <v>77</v>
      </c>
      <c r="H18" s="44">
        <f t="shared" si="1"/>
        <v>54.225352112676056</v>
      </c>
      <c r="I18" s="44">
        <v>74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 t="s">
        <v>156</v>
      </c>
      <c r="Y18" s="39" t="s">
        <v>156</v>
      </c>
      <c r="Z18" s="39"/>
      <c r="AA18" s="39"/>
      <c r="AB18" s="39"/>
      <c r="AC18" s="39"/>
      <c r="AD18" s="39"/>
      <c r="AE18" s="39">
        <v>5441394</v>
      </c>
      <c r="AF18" s="39"/>
      <c r="AG18" s="39"/>
      <c r="AH18" s="39"/>
      <c r="AI18" s="38">
        <f t="shared" si="8"/>
        <v>5406</v>
      </c>
      <c r="AJ18" s="38">
        <f t="shared" si="2"/>
        <v>5.4059999999999997</v>
      </c>
      <c r="AK18" s="38">
        <f t="shared" si="3"/>
        <v>129.744</v>
      </c>
      <c r="AL18" s="38"/>
      <c r="AM18" s="38"/>
      <c r="AN18" s="38"/>
      <c r="AO18" s="38">
        <f t="shared" si="4"/>
        <v>129.744</v>
      </c>
      <c r="AP18" s="37">
        <v>9</v>
      </c>
      <c r="AQ18" s="93">
        <f t="shared" si="9"/>
        <v>9</v>
      </c>
      <c r="AR18" s="36"/>
      <c r="AS18" s="36"/>
      <c r="AT18" s="36"/>
      <c r="AU18" s="35" t="s">
        <v>164</v>
      </c>
      <c r="AV18" s="34">
        <v>1186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0</v>
      </c>
      <c r="BM18" s="34">
        <v>1026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0.99663865546218489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</v>
      </c>
      <c r="CK18" s="33">
        <f t="shared" si="6"/>
        <v>0.86218487394957988</v>
      </c>
      <c r="CL18" s="33"/>
      <c r="CM18" s="33"/>
      <c r="CN18" s="33"/>
      <c r="CO18" s="33"/>
      <c r="CP18" s="33"/>
      <c r="CQ18" s="33"/>
      <c r="CR18" s="39" t="s">
        <v>156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1375354</v>
      </c>
      <c r="DD18" s="32"/>
      <c r="DE18" s="32">
        <f t="shared" si="10"/>
        <v>1134</v>
      </c>
      <c r="DF18" s="32"/>
      <c r="DG18" s="32">
        <f t="shared" si="11"/>
        <v>1134</v>
      </c>
      <c r="DH18" s="32"/>
      <c r="DI18" s="32"/>
      <c r="DJ18" s="32"/>
      <c r="DK18" s="32"/>
      <c r="DL18" s="32"/>
      <c r="DM18" s="32">
        <f t="shared" si="7"/>
        <v>1134</v>
      </c>
      <c r="DN18" s="32">
        <f t="shared" si="12"/>
        <v>209.7669256381798</v>
      </c>
      <c r="DO18" s="36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7</v>
      </c>
      <c r="G19" s="91">
        <v>76</v>
      </c>
      <c r="H19" s="44">
        <f t="shared" si="1"/>
        <v>53.521126760563384</v>
      </c>
      <c r="I19" s="44">
        <v>74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 t="s">
        <v>156</v>
      </c>
      <c r="Y19" s="39" t="s">
        <v>156</v>
      </c>
      <c r="Z19" s="39"/>
      <c r="AA19" s="39"/>
      <c r="AB19" s="39"/>
      <c r="AC19" s="39"/>
      <c r="AD19" s="39"/>
      <c r="AE19" s="39">
        <v>5446644</v>
      </c>
      <c r="AF19" s="39"/>
      <c r="AG19" s="39"/>
      <c r="AH19" s="39"/>
      <c r="AI19" s="38">
        <f t="shared" si="8"/>
        <v>5250</v>
      </c>
      <c r="AJ19" s="38">
        <f t="shared" si="2"/>
        <v>5.25</v>
      </c>
      <c r="AK19" s="38">
        <f t="shared" si="3"/>
        <v>126</v>
      </c>
      <c r="AL19" s="38"/>
      <c r="AM19" s="38"/>
      <c r="AN19" s="38"/>
      <c r="AO19" s="38">
        <f t="shared" si="4"/>
        <v>126</v>
      </c>
      <c r="AP19" s="37">
        <v>8.4</v>
      </c>
      <c r="AQ19" s="93">
        <f t="shared" si="9"/>
        <v>8.4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0</v>
      </c>
      <c r="BM19" s="34">
        <v>1027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</v>
      </c>
      <c r="CK19" s="33">
        <f t="shared" si="6"/>
        <v>0.86302521008403366</v>
      </c>
      <c r="CL19" s="33"/>
      <c r="CM19" s="33"/>
      <c r="CN19" s="33"/>
      <c r="CO19" s="33"/>
      <c r="CP19" s="33"/>
      <c r="CQ19" s="33"/>
      <c r="CR19" s="39" t="s">
        <v>156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1376506</v>
      </c>
      <c r="DD19" s="32"/>
      <c r="DE19" s="32">
        <f t="shared" si="10"/>
        <v>1152</v>
      </c>
      <c r="DF19" s="32"/>
      <c r="DG19" s="32">
        <f t="shared" si="11"/>
        <v>1152</v>
      </c>
      <c r="DH19" s="32"/>
      <c r="DI19" s="32"/>
      <c r="DJ19" s="32"/>
      <c r="DK19" s="32"/>
      <c r="DL19" s="32"/>
      <c r="DM19" s="32">
        <f t="shared" si="7"/>
        <v>1152</v>
      </c>
      <c r="DN19" s="32">
        <f t="shared" si="12"/>
        <v>219.42857142857142</v>
      </c>
      <c r="DO19" s="36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6</v>
      </c>
      <c r="G20" s="91">
        <v>76</v>
      </c>
      <c r="H20" s="44">
        <f t="shared" si="1"/>
        <v>53.521126760563384</v>
      </c>
      <c r="I20" s="44">
        <v>73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 t="s">
        <v>156</v>
      </c>
      <c r="Y20" s="39" t="s">
        <v>156</v>
      </c>
      <c r="Z20" s="39"/>
      <c r="AA20" s="39"/>
      <c r="AB20" s="39"/>
      <c r="AC20" s="39"/>
      <c r="AD20" s="39"/>
      <c r="AE20" s="39">
        <v>5451502</v>
      </c>
      <c r="AF20" s="39"/>
      <c r="AG20" s="39"/>
      <c r="AH20" s="39"/>
      <c r="AI20" s="38">
        <f t="shared" si="8"/>
        <v>4858</v>
      </c>
      <c r="AJ20" s="38">
        <f t="shared" si="2"/>
        <v>4.8579999999999997</v>
      </c>
      <c r="AK20" s="38">
        <f t="shared" si="3"/>
        <v>116.59199999999998</v>
      </c>
      <c r="AL20" s="38"/>
      <c r="AM20" s="38"/>
      <c r="AN20" s="38"/>
      <c r="AO20" s="38">
        <f t="shared" si="4"/>
        <v>116.59199999999998</v>
      </c>
      <c r="AP20" s="37">
        <v>7.7</v>
      </c>
      <c r="AQ20" s="93">
        <f t="shared" si="9"/>
        <v>7.7</v>
      </c>
      <c r="AR20" s="36"/>
      <c r="AS20" s="36"/>
      <c r="AT20" s="36"/>
      <c r="AU20" s="35" t="s">
        <v>164</v>
      </c>
      <c r="AV20" s="34">
        <v>1188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4">
        <v>1028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0.99831932773109244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</v>
      </c>
      <c r="CK20" s="33">
        <f t="shared" si="6"/>
        <v>0.86386554621848743</v>
      </c>
      <c r="CL20" s="33"/>
      <c r="CM20" s="33"/>
      <c r="CN20" s="33"/>
      <c r="CO20" s="33"/>
      <c r="CP20" s="33"/>
      <c r="CQ20" s="33"/>
      <c r="CR20" s="39" t="s">
        <v>156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1377700</v>
      </c>
      <c r="DD20" s="32"/>
      <c r="DE20" s="32">
        <f t="shared" si="10"/>
        <v>1194</v>
      </c>
      <c r="DF20" s="32"/>
      <c r="DG20" s="32">
        <f t="shared" si="11"/>
        <v>1194</v>
      </c>
      <c r="DH20" s="32"/>
      <c r="DI20" s="32"/>
      <c r="DJ20" s="32"/>
      <c r="DK20" s="32"/>
      <c r="DL20" s="32"/>
      <c r="DM20" s="32">
        <f t="shared" si="7"/>
        <v>1194</v>
      </c>
      <c r="DN20" s="32">
        <f t="shared" si="12"/>
        <v>245.78015644298065</v>
      </c>
      <c r="DO20" s="36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6</v>
      </c>
      <c r="G21" s="91">
        <v>76</v>
      </c>
      <c r="H21" s="44">
        <f t="shared" si="1"/>
        <v>53.521126760563384</v>
      </c>
      <c r="I21" s="44">
        <v>73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 t="s">
        <v>156</v>
      </c>
      <c r="Y21" s="39" t="s">
        <v>156</v>
      </c>
      <c r="Z21" s="39"/>
      <c r="AA21" s="39"/>
      <c r="AB21" s="39"/>
      <c r="AC21" s="39"/>
      <c r="AD21" s="39"/>
      <c r="AE21" s="39">
        <v>5456204</v>
      </c>
      <c r="AF21" s="39"/>
      <c r="AG21" s="39"/>
      <c r="AH21" s="39"/>
      <c r="AI21" s="38">
        <f t="shared" si="8"/>
        <v>4702</v>
      </c>
      <c r="AJ21" s="38">
        <f t="shared" si="2"/>
        <v>4.702</v>
      </c>
      <c r="AK21" s="38">
        <f t="shared" si="3"/>
        <v>112.848</v>
      </c>
      <c r="AL21" s="38"/>
      <c r="AM21" s="38"/>
      <c r="AN21" s="38"/>
      <c r="AO21" s="38">
        <f t="shared" si="4"/>
        <v>112.848</v>
      </c>
      <c r="AP21" s="37">
        <v>7.1</v>
      </c>
      <c r="AQ21" s="93">
        <f t="shared" si="9"/>
        <v>7.1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0</v>
      </c>
      <c r="BM21" s="34">
        <v>1027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</v>
      </c>
      <c r="CK21" s="33">
        <f t="shared" si="6"/>
        <v>0.86302521008403366</v>
      </c>
      <c r="CL21" s="33"/>
      <c r="CM21" s="33"/>
      <c r="CN21" s="33"/>
      <c r="CO21" s="33"/>
      <c r="CP21" s="33"/>
      <c r="CQ21" s="33"/>
      <c r="CR21" s="39" t="s">
        <v>156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1378888</v>
      </c>
      <c r="DD21" s="32"/>
      <c r="DE21" s="32">
        <f t="shared" si="10"/>
        <v>1188</v>
      </c>
      <c r="DF21" s="32"/>
      <c r="DG21" s="32">
        <f t="shared" si="11"/>
        <v>1188</v>
      </c>
      <c r="DH21" s="32"/>
      <c r="DI21" s="32"/>
      <c r="DJ21" s="32"/>
      <c r="DK21" s="32"/>
      <c r="DL21" s="32"/>
      <c r="DM21" s="32">
        <f t="shared" si="7"/>
        <v>1188</v>
      </c>
      <c r="DN21" s="32">
        <f t="shared" si="12"/>
        <v>252.65844321565291</v>
      </c>
      <c r="DO21" s="154">
        <v>1.1399999999999999</v>
      </c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5</v>
      </c>
      <c r="G22" s="91">
        <v>76</v>
      </c>
      <c r="H22" s="44">
        <f t="shared" si="1"/>
        <v>53.521126760563384</v>
      </c>
      <c r="I22" s="44">
        <v>71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 t="s">
        <v>156</v>
      </c>
      <c r="Y22" s="39" t="s">
        <v>156</v>
      </c>
      <c r="Z22" s="39"/>
      <c r="AA22" s="39"/>
      <c r="AB22" s="39"/>
      <c r="AC22" s="39"/>
      <c r="AD22" s="39"/>
      <c r="AE22" s="39">
        <v>5460582</v>
      </c>
      <c r="AF22" s="39"/>
      <c r="AG22" s="39"/>
      <c r="AH22" s="39"/>
      <c r="AI22" s="38">
        <f t="shared" si="8"/>
        <v>4378</v>
      </c>
      <c r="AJ22" s="38">
        <f t="shared" si="2"/>
        <v>4.3780000000000001</v>
      </c>
      <c r="AK22" s="38">
        <f t="shared" si="3"/>
        <v>105.072</v>
      </c>
      <c r="AL22" s="38"/>
      <c r="AM22" s="38"/>
      <c r="AN22" s="38"/>
      <c r="AO22" s="38">
        <f t="shared" si="4"/>
        <v>105.072</v>
      </c>
      <c r="AP22" s="37">
        <v>6.5</v>
      </c>
      <c r="AQ22" s="93">
        <f t="shared" si="9"/>
        <v>6.5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0</v>
      </c>
      <c r="BM22" s="34">
        <v>1027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</v>
      </c>
      <c r="CK22" s="33">
        <f t="shared" si="6"/>
        <v>0.86302521008403366</v>
      </c>
      <c r="CL22" s="33"/>
      <c r="CM22" s="33"/>
      <c r="CN22" s="33"/>
      <c r="CO22" s="33"/>
      <c r="CP22" s="33"/>
      <c r="CQ22" s="33"/>
      <c r="CR22" s="39" t="s">
        <v>156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1380060</v>
      </c>
      <c r="DD22" s="32"/>
      <c r="DE22" s="32">
        <f t="shared" si="10"/>
        <v>1172</v>
      </c>
      <c r="DF22" s="32"/>
      <c r="DG22" s="32">
        <f t="shared" si="11"/>
        <v>1172</v>
      </c>
      <c r="DH22" s="32"/>
      <c r="DI22" s="32"/>
      <c r="DJ22" s="32"/>
      <c r="DK22" s="32"/>
      <c r="DL22" s="32"/>
      <c r="DM22" s="32">
        <f t="shared" si="7"/>
        <v>1172</v>
      </c>
      <c r="DN22" s="32">
        <f t="shared" si="12"/>
        <v>267.70214709913199</v>
      </c>
      <c r="DO22" s="36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5</v>
      </c>
      <c r="G23" s="91">
        <v>75</v>
      </c>
      <c r="H23" s="44">
        <f t="shared" si="1"/>
        <v>52.816901408450704</v>
      </c>
      <c r="I23" s="44">
        <v>70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 t="s">
        <v>156</v>
      </c>
      <c r="Y23" s="39" t="s">
        <v>156</v>
      </c>
      <c r="Z23" s="39"/>
      <c r="AA23" s="39"/>
      <c r="AB23" s="39"/>
      <c r="AC23" s="39"/>
      <c r="AD23" s="39"/>
      <c r="AE23" s="39">
        <v>5465226</v>
      </c>
      <c r="AF23" s="39"/>
      <c r="AG23" s="39"/>
      <c r="AH23" s="39"/>
      <c r="AI23" s="38">
        <f t="shared" si="8"/>
        <v>4644</v>
      </c>
      <c r="AJ23" s="38">
        <f t="shared" si="2"/>
        <v>4.6440000000000001</v>
      </c>
      <c r="AK23" s="38">
        <f t="shared" si="3"/>
        <v>111.456</v>
      </c>
      <c r="AL23" s="38"/>
      <c r="AM23" s="38"/>
      <c r="AN23" s="38"/>
      <c r="AO23" s="38">
        <f t="shared" si="4"/>
        <v>111.456</v>
      </c>
      <c r="AP23" s="37">
        <v>5.9</v>
      </c>
      <c r="AQ23" s="93">
        <f t="shared" si="9"/>
        <v>5.9</v>
      </c>
      <c r="AR23" s="36"/>
      <c r="AS23" s="36"/>
      <c r="AT23" s="36"/>
      <c r="AU23" s="35" t="s">
        <v>164</v>
      </c>
      <c r="AV23" s="34">
        <v>1188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0</v>
      </c>
      <c r="BM23" s="34">
        <v>1026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0.99831932773109244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</v>
      </c>
      <c r="CK23" s="33">
        <f t="shared" si="6"/>
        <v>0.86218487394957988</v>
      </c>
      <c r="CL23" s="33"/>
      <c r="CM23" s="33"/>
      <c r="CN23" s="33"/>
      <c r="CO23" s="33"/>
      <c r="CP23" s="33"/>
      <c r="CQ23" s="33"/>
      <c r="CR23" s="39" t="s">
        <v>156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1381252</v>
      </c>
      <c r="DD23" s="32"/>
      <c r="DE23" s="32">
        <f t="shared" si="10"/>
        <v>1192</v>
      </c>
      <c r="DF23" s="32"/>
      <c r="DG23" s="32">
        <f t="shared" si="11"/>
        <v>1192</v>
      </c>
      <c r="DH23" s="32"/>
      <c r="DI23" s="32"/>
      <c r="DJ23" s="32"/>
      <c r="DK23" s="32"/>
      <c r="DL23" s="32"/>
      <c r="DM23" s="32">
        <f t="shared" si="7"/>
        <v>1192</v>
      </c>
      <c r="DN23" s="32">
        <f t="shared" si="12"/>
        <v>256.67527993109388</v>
      </c>
      <c r="DO23" s="36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4</v>
      </c>
      <c r="G24" s="91">
        <v>75</v>
      </c>
      <c r="H24" s="44">
        <f t="shared" si="1"/>
        <v>52.816901408450704</v>
      </c>
      <c r="I24" s="44">
        <v>70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 t="s">
        <v>156</v>
      </c>
      <c r="Y24" s="39" t="s">
        <v>156</v>
      </c>
      <c r="Z24" s="39"/>
      <c r="AA24" s="39"/>
      <c r="AB24" s="39"/>
      <c r="AC24" s="39"/>
      <c r="AD24" s="39"/>
      <c r="AE24" s="39">
        <v>5469598</v>
      </c>
      <c r="AF24" s="39"/>
      <c r="AG24" s="39"/>
      <c r="AH24" s="39"/>
      <c r="AI24" s="38">
        <f t="shared" si="8"/>
        <v>4372</v>
      </c>
      <c r="AJ24" s="38">
        <f t="shared" si="2"/>
        <v>4.3719999999999999</v>
      </c>
      <c r="AK24" s="38">
        <f t="shared" si="3"/>
        <v>104.928</v>
      </c>
      <c r="AL24" s="38"/>
      <c r="AM24" s="38"/>
      <c r="AN24" s="38"/>
      <c r="AO24" s="38">
        <f t="shared" si="4"/>
        <v>104.928</v>
      </c>
      <c r="AP24" s="37">
        <v>5.3</v>
      </c>
      <c r="AQ24" s="93">
        <f t="shared" si="9"/>
        <v>5.3</v>
      </c>
      <c r="AR24" s="36"/>
      <c r="AS24" s="36"/>
      <c r="AT24" s="36"/>
      <c r="AU24" s="35" t="s">
        <v>164</v>
      </c>
      <c r="AV24" s="34">
        <v>1187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0</v>
      </c>
      <c r="BM24" s="34">
        <v>1026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0.99747899159663866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</v>
      </c>
      <c r="CK24" s="33">
        <f t="shared" si="6"/>
        <v>0.86218487394957988</v>
      </c>
      <c r="CL24" s="33"/>
      <c r="CM24" s="33"/>
      <c r="CN24" s="33"/>
      <c r="CO24" s="33"/>
      <c r="CP24" s="33"/>
      <c r="CQ24" s="33"/>
      <c r="CR24" s="39" t="s">
        <v>156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1382406</v>
      </c>
      <c r="DD24" s="32"/>
      <c r="DE24" s="32">
        <f t="shared" si="10"/>
        <v>1154</v>
      </c>
      <c r="DF24" s="32"/>
      <c r="DG24" s="32">
        <f t="shared" si="11"/>
        <v>1154</v>
      </c>
      <c r="DH24" s="32"/>
      <c r="DI24" s="32"/>
      <c r="DJ24" s="32"/>
      <c r="DK24" s="32"/>
      <c r="DL24" s="32"/>
      <c r="DM24" s="32">
        <f t="shared" si="7"/>
        <v>1154</v>
      </c>
      <c r="DN24" s="32">
        <f t="shared" si="12"/>
        <v>263.95242451967061</v>
      </c>
      <c r="DO24" s="36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4</v>
      </c>
      <c r="G25" s="91">
        <v>75</v>
      </c>
      <c r="H25" s="44">
        <f t="shared" si="1"/>
        <v>52.816901408450704</v>
      </c>
      <c r="I25" s="44">
        <v>71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 t="s">
        <v>156</v>
      </c>
      <c r="Y25" s="39" t="s">
        <v>156</v>
      </c>
      <c r="Z25" s="39"/>
      <c r="AA25" s="39"/>
      <c r="AB25" s="39"/>
      <c r="AC25" s="39"/>
      <c r="AD25" s="39"/>
      <c r="AE25" s="39">
        <v>5474258</v>
      </c>
      <c r="AF25" s="39"/>
      <c r="AG25" s="39"/>
      <c r="AH25" s="39"/>
      <c r="AI25" s="38">
        <f t="shared" si="8"/>
        <v>4660</v>
      </c>
      <c r="AJ25" s="38">
        <f t="shared" si="2"/>
        <v>4.66</v>
      </c>
      <c r="AK25" s="38">
        <f t="shared" si="3"/>
        <v>111.84</v>
      </c>
      <c r="AL25" s="38"/>
      <c r="AM25" s="38"/>
      <c r="AN25" s="38"/>
      <c r="AO25" s="38">
        <f t="shared" si="4"/>
        <v>111.84</v>
      </c>
      <c r="AP25" s="37">
        <v>4.9000000000000004</v>
      </c>
      <c r="AQ25" s="93">
        <f t="shared" si="9"/>
        <v>4.9000000000000004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0</v>
      </c>
      <c r="BM25" s="34">
        <v>1016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</v>
      </c>
      <c r="CK25" s="33">
        <f t="shared" si="6"/>
        <v>0.85378151260504198</v>
      </c>
      <c r="CL25" s="33"/>
      <c r="CM25" s="33"/>
      <c r="CN25" s="33"/>
      <c r="CO25" s="33"/>
      <c r="CP25" s="33"/>
      <c r="CQ25" s="33"/>
      <c r="CR25" s="39" t="s">
        <v>156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1383569</v>
      </c>
      <c r="DD25" s="32"/>
      <c r="DE25" s="32">
        <f t="shared" si="10"/>
        <v>1163</v>
      </c>
      <c r="DF25" s="32"/>
      <c r="DG25" s="32">
        <f t="shared" si="11"/>
        <v>1163</v>
      </c>
      <c r="DH25" s="32"/>
      <c r="DI25" s="32"/>
      <c r="DJ25" s="32"/>
      <c r="DK25" s="32"/>
      <c r="DL25" s="32"/>
      <c r="DM25" s="32">
        <f t="shared" si="7"/>
        <v>1163</v>
      </c>
      <c r="DN25" s="32">
        <f t="shared" si="12"/>
        <v>249.57081545064378</v>
      </c>
      <c r="DO25" s="154">
        <v>1.21</v>
      </c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4</v>
      </c>
      <c r="G26" s="91">
        <v>76</v>
      </c>
      <c r="H26" s="44">
        <f t="shared" si="1"/>
        <v>53.521126760563384</v>
      </c>
      <c r="I26" s="44">
        <v>73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 t="s">
        <v>156</v>
      </c>
      <c r="Y26" s="39" t="s">
        <v>156</v>
      </c>
      <c r="Z26" s="39"/>
      <c r="AA26" s="39"/>
      <c r="AB26" s="39"/>
      <c r="AC26" s="39"/>
      <c r="AD26" s="39"/>
      <c r="AE26" s="39">
        <v>5478888</v>
      </c>
      <c r="AF26" s="39"/>
      <c r="AG26" s="39"/>
      <c r="AH26" s="39"/>
      <c r="AI26" s="38">
        <f t="shared" si="8"/>
        <v>4630</v>
      </c>
      <c r="AJ26" s="38">
        <f t="shared" si="2"/>
        <v>4.63</v>
      </c>
      <c r="AK26" s="38">
        <f t="shared" si="3"/>
        <v>111.12</v>
      </c>
      <c r="AL26" s="38"/>
      <c r="AM26" s="38"/>
      <c r="AN26" s="38"/>
      <c r="AO26" s="38">
        <f t="shared" si="4"/>
        <v>111.12</v>
      </c>
      <c r="AP26" s="37">
        <v>4.5</v>
      </c>
      <c r="AQ26" s="93">
        <f t="shared" si="9"/>
        <v>4.5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0</v>
      </c>
      <c r="BM26" s="34">
        <v>1016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</v>
      </c>
      <c r="CK26" s="33">
        <f t="shared" si="6"/>
        <v>0.85378151260504198</v>
      </c>
      <c r="CL26" s="33"/>
      <c r="CM26" s="33"/>
      <c r="CN26" s="33"/>
      <c r="CO26" s="33"/>
      <c r="CP26" s="33"/>
      <c r="CQ26" s="33"/>
      <c r="CR26" s="39" t="s">
        <v>156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1384722</v>
      </c>
      <c r="DD26" s="32"/>
      <c r="DE26" s="32">
        <f t="shared" si="10"/>
        <v>1153</v>
      </c>
      <c r="DF26" s="32"/>
      <c r="DG26" s="32">
        <f t="shared" si="11"/>
        <v>1153</v>
      </c>
      <c r="DH26" s="32"/>
      <c r="DI26" s="32"/>
      <c r="DJ26" s="32"/>
      <c r="DK26" s="32"/>
      <c r="DL26" s="32"/>
      <c r="DM26" s="32">
        <f t="shared" si="7"/>
        <v>1153</v>
      </c>
      <c r="DN26" s="32">
        <f t="shared" si="12"/>
        <v>249.02807775377971</v>
      </c>
      <c r="DO26" s="36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3</v>
      </c>
      <c r="G27" s="91">
        <v>76</v>
      </c>
      <c r="H27" s="44">
        <f t="shared" si="1"/>
        <v>53.521126760563384</v>
      </c>
      <c r="I27" s="44">
        <v>73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 t="s">
        <v>156</v>
      </c>
      <c r="Y27" s="39" t="s">
        <v>156</v>
      </c>
      <c r="Z27" s="39"/>
      <c r="AA27" s="39"/>
      <c r="AB27" s="39"/>
      <c r="AC27" s="39"/>
      <c r="AD27" s="39"/>
      <c r="AE27" s="39">
        <v>5483740</v>
      </c>
      <c r="AF27" s="39"/>
      <c r="AG27" s="39"/>
      <c r="AH27" s="39"/>
      <c r="AI27" s="38">
        <f t="shared" si="8"/>
        <v>4852</v>
      </c>
      <c r="AJ27" s="38">
        <f t="shared" si="2"/>
        <v>4.8520000000000003</v>
      </c>
      <c r="AK27" s="38">
        <f t="shared" si="3"/>
        <v>116.44800000000001</v>
      </c>
      <c r="AL27" s="38"/>
      <c r="AM27" s="38"/>
      <c r="AN27" s="38"/>
      <c r="AO27" s="38">
        <f t="shared" si="4"/>
        <v>116.44800000000001</v>
      </c>
      <c r="AP27" s="37">
        <v>4</v>
      </c>
      <c r="AQ27" s="93">
        <f t="shared" si="9"/>
        <v>4</v>
      </c>
      <c r="AR27" s="36"/>
      <c r="AS27" s="36"/>
      <c r="AT27" s="36"/>
      <c r="AU27" s="35" t="s">
        <v>164</v>
      </c>
      <c r="AV27" s="34">
        <v>1186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0</v>
      </c>
      <c r="BM27" s="34">
        <v>1015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0.99663865546218489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</v>
      </c>
      <c r="CK27" s="33">
        <f t="shared" si="6"/>
        <v>0.8529411764705882</v>
      </c>
      <c r="CL27" s="33"/>
      <c r="CM27" s="33"/>
      <c r="CN27" s="33"/>
      <c r="CO27" s="33"/>
      <c r="CP27" s="33"/>
      <c r="CQ27" s="33"/>
      <c r="CR27" s="39" t="s">
        <v>156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1385877</v>
      </c>
      <c r="DD27" s="32"/>
      <c r="DE27" s="32">
        <f t="shared" si="10"/>
        <v>1155</v>
      </c>
      <c r="DF27" s="32"/>
      <c r="DG27" s="32">
        <f t="shared" si="11"/>
        <v>1155</v>
      </c>
      <c r="DH27" s="32"/>
      <c r="DI27" s="32"/>
      <c r="DJ27" s="32"/>
      <c r="DK27" s="32"/>
      <c r="DL27" s="32"/>
      <c r="DM27" s="32">
        <f t="shared" si="7"/>
        <v>1155</v>
      </c>
      <c r="DN27" s="32">
        <f t="shared" si="12"/>
        <v>238.04616652926626</v>
      </c>
      <c r="DO27" s="36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3</v>
      </c>
      <c r="G28" s="91">
        <v>74</v>
      </c>
      <c r="H28" s="44">
        <f t="shared" si="1"/>
        <v>52.112676056338032</v>
      </c>
      <c r="I28" s="44">
        <v>70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 t="s">
        <v>156</v>
      </c>
      <c r="Y28" s="39" t="s">
        <v>156</v>
      </c>
      <c r="Z28" s="39"/>
      <c r="AA28" s="39"/>
      <c r="AB28" s="39"/>
      <c r="AC28" s="39"/>
      <c r="AD28" s="39"/>
      <c r="AE28" s="39">
        <v>5488447</v>
      </c>
      <c r="AF28" s="39"/>
      <c r="AG28" s="39"/>
      <c r="AH28" s="39"/>
      <c r="AI28" s="38">
        <f t="shared" si="8"/>
        <v>4707</v>
      </c>
      <c r="AJ28" s="38">
        <f t="shared" si="2"/>
        <v>4.7069999999999999</v>
      </c>
      <c r="AK28" s="38">
        <f t="shared" si="3"/>
        <v>112.96799999999999</v>
      </c>
      <c r="AL28" s="38"/>
      <c r="AM28" s="38"/>
      <c r="AN28" s="38"/>
      <c r="AO28" s="38">
        <f t="shared" si="4"/>
        <v>112.96799999999999</v>
      </c>
      <c r="AP28" s="37">
        <v>3.6</v>
      </c>
      <c r="AQ28" s="93">
        <f t="shared" si="9"/>
        <v>3.6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4">
        <v>1016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</v>
      </c>
      <c r="CK28" s="33">
        <f t="shared" si="6"/>
        <v>0.85378151260504198</v>
      </c>
      <c r="CL28" s="33"/>
      <c r="CM28" s="33"/>
      <c r="CN28" s="33"/>
      <c r="CO28" s="33"/>
      <c r="CP28" s="33"/>
      <c r="CQ28" s="33"/>
      <c r="CR28" s="39" t="s">
        <v>156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1387073</v>
      </c>
      <c r="DD28" s="32"/>
      <c r="DE28" s="32">
        <f t="shared" si="10"/>
        <v>1196</v>
      </c>
      <c r="DF28" s="32"/>
      <c r="DG28" s="32">
        <f t="shared" si="11"/>
        <v>1196</v>
      </c>
      <c r="DH28" s="32"/>
      <c r="DI28" s="32"/>
      <c r="DJ28" s="32"/>
      <c r="DK28" s="32"/>
      <c r="DL28" s="32"/>
      <c r="DM28" s="32">
        <f t="shared" si="7"/>
        <v>1196</v>
      </c>
      <c r="DN28" s="32">
        <f t="shared" si="12"/>
        <v>254.08965370724454</v>
      </c>
      <c r="DO28" s="36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2</v>
      </c>
      <c r="G29" s="91">
        <v>74</v>
      </c>
      <c r="H29" s="44">
        <f t="shared" si="1"/>
        <v>52.112676056338032</v>
      </c>
      <c r="I29" s="44">
        <v>70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 t="s">
        <v>156</v>
      </c>
      <c r="Y29" s="39" t="s">
        <v>156</v>
      </c>
      <c r="Z29" s="39"/>
      <c r="AA29" s="39"/>
      <c r="AB29" s="39"/>
      <c r="AC29" s="39"/>
      <c r="AD29" s="39"/>
      <c r="AE29" s="39">
        <v>5493557</v>
      </c>
      <c r="AF29" s="39"/>
      <c r="AG29" s="39"/>
      <c r="AH29" s="39"/>
      <c r="AI29" s="38">
        <f t="shared" si="8"/>
        <v>5110</v>
      </c>
      <c r="AJ29" s="38">
        <f t="shared" si="2"/>
        <v>5.1100000000000003</v>
      </c>
      <c r="AK29" s="38">
        <f t="shared" si="3"/>
        <v>122.64000000000001</v>
      </c>
      <c r="AL29" s="38"/>
      <c r="AM29" s="38"/>
      <c r="AN29" s="38"/>
      <c r="AO29" s="38">
        <f t="shared" si="4"/>
        <v>122.64000000000001</v>
      </c>
      <c r="AP29" s="37">
        <v>3.2</v>
      </c>
      <c r="AQ29" s="93">
        <f t="shared" si="9"/>
        <v>3.2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0</v>
      </c>
      <c r="BM29" s="34">
        <v>1015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</v>
      </c>
      <c r="CK29" s="33">
        <f t="shared" si="6"/>
        <v>0.8529411764705882</v>
      </c>
      <c r="CL29" s="33"/>
      <c r="CM29" s="33"/>
      <c r="CN29" s="33"/>
      <c r="CO29" s="33"/>
      <c r="CP29" s="33"/>
      <c r="CQ29" s="33"/>
      <c r="CR29" s="39" t="s">
        <v>156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1388184</v>
      </c>
      <c r="DD29" s="32"/>
      <c r="DE29" s="32">
        <f t="shared" si="10"/>
        <v>1111</v>
      </c>
      <c r="DF29" s="32"/>
      <c r="DG29" s="32">
        <f t="shared" si="11"/>
        <v>1111</v>
      </c>
      <c r="DH29" s="32"/>
      <c r="DI29" s="32"/>
      <c r="DJ29" s="32"/>
      <c r="DK29" s="32"/>
      <c r="DL29" s="32"/>
      <c r="DM29" s="32">
        <f t="shared" si="7"/>
        <v>1111</v>
      </c>
      <c r="DN29" s="32">
        <f t="shared" si="12"/>
        <v>217.41682974559686</v>
      </c>
      <c r="DO29" s="154">
        <v>0.89</v>
      </c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1</v>
      </c>
      <c r="G30" s="91">
        <v>75</v>
      </c>
      <c r="H30" s="44">
        <f t="shared" si="1"/>
        <v>52.816901408450704</v>
      </c>
      <c r="I30" s="44">
        <v>72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 t="s">
        <v>156</v>
      </c>
      <c r="Y30" s="39" t="s">
        <v>156</v>
      </c>
      <c r="Z30" s="39"/>
      <c r="AA30" s="39"/>
      <c r="AB30" s="39"/>
      <c r="AC30" s="39"/>
      <c r="AD30" s="39"/>
      <c r="AE30" s="39">
        <v>5498693</v>
      </c>
      <c r="AF30" s="39"/>
      <c r="AG30" s="39"/>
      <c r="AH30" s="39"/>
      <c r="AI30" s="38">
        <f t="shared" si="8"/>
        <v>5136</v>
      </c>
      <c r="AJ30" s="38">
        <f t="shared" si="2"/>
        <v>5.1360000000000001</v>
      </c>
      <c r="AK30" s="38">
        <f t="shared" si="3"/>
        <v>123.26400000000001</v>
      </c>
      <c r="AL30" s="38"/>
      <c r="AM30" s="38"/>
      <c r="AN30" s="38"/>
      <c r="AO30" s="38">
        <f t="shared" si="4"/>
        <v>123.26400000000001</v>
      </c>
      <c r="AP30" s="37">
        <v>2.8</v>
      </c>
      <c r="AQ30" s="93">
        <f t="shared" si="9"/>
        <v>2.8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4">
        <v>1016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</v>
      </c>
      <c r="CK30" s="33">
        <f t="shared" si="6"/>
        <v>0.85378151260504198</v>
      </c>
      <c r="CL30" s="33"/>
      <c r="CM30" s="33"/>
      <c r="CN30" s="33"/>
      <c r="CO30" s="33"/>
      <c r="CP30" s="33"/>
      <c r="CQ30" s="33"/>
      <c r="CR30" s="39" t="s">
        <v>156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1389327</v>
      </c>
      <c r="DD30" s="32"/>
      <c r="DE30" s="32">
        <f t="shared" si="10"/>
        <v>1143</v>
      </c>
      <c r="DF30" s="32"/>
      <c r="DG30" s="32">
        <f t="shared" si="11"/>
        <v>1143</v>
      </c>
      <c r="DH30" s="32"/>
      <c r="DI30" s="32"/>
      <c r="DJ30" s="32"/>
      <c r="DK30" s="32"/>
      <c r="DL30" s="32"/>
      <c r="DM30" s="32">
        <f t="shared" si="7"/>
        <v>1143</v>
      </c>
      <c r="DN30" s="32">
        <f t="shared" si="12"/>
        <v>222.54672897196261</v>
      </c>
      <c r="DO30" s="36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0</v>
      </c>
      <c r="G31" s="91">
        <v>74</v>
      </c>
      <c r="H31" s="44">
        <f t="shared" si="1"/>
        <v>52.112676056338032</v>
      </c>
      <c r="I31" s="44">
        <v>70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 t="s">
        <v>156</v>
      </c>
      <c r="Y31" s="39" t="s">
        <v>156</v>
      </c>
      <c r="Z31" s="39"/>
      <c r="AA31" s="39"/>
      <c r="AB31" s="39"/>
      <c r="AC31" s="39"/>
      <c r="AD31" s="39"/>
      <c r="AE31" s="39">
        <v>5503898</v>
      </c>
      <c r="AF31" s="39"/>
      <c r="AG31" s="39"/>
      <c r="AH31" s="39"/>
      <c r="AI31" s="38">
        <f t="shared" si="8"/>
        <v>5205</v>
      </c>
      <c r="AJ31" s="38">
        <f t="shared" si="2"/>
        <v>5.2050000000000001</v>
      </c>
      <c r="AK31" s="38">
        <f t="shared" si="3"/>
        <v>124.92</v>
      </c>
      <c r="AL31" s="38"/>
      <c r="AM31" s="38"/>
      <c r="AN31" s="38"/>
      <c r="AO31" s="38">
        <f t="shared" si="4"/>
        <v>124.92</v>
      </c>
      <c r="AP31" s="37">
        <v>2.5</v>
      </c>
      <c r="AQ31" s="93">
        <f t="shared" si="9"/>
        <v>2.5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>
        <v>1015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</v>
      </c>
      <c r="CK31" s="33">
        <f t="shared" si="6"/>
        <v>0.8529411764705882</v>
      </c>
      <c r="CL31" s="33"/>
      <c r="CM31" s="33"/>
      <c r="CN31" s="33"/>
      <c r="CO31" s="33"/>
      <c r="CP31" s="33"/>
      <c r="CQ31" s="33"/>
      <c r="CR31" s="39" t="s">
        <v>156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1390480</v>
      </c>
      <c r="DD31" s="32"/>
      <c r="DE31" s="32">
        <f t="shared" si="10"/>
        <v>1153</v>
      </c>
      <c r="DF31" s="32"/>
      <c r="DG31" s="32">
        <f t="shared" si="11"/>
        <v>1153</v>
      </c>
      <c r="DH31" s="32"/>
      <c r="DI31" s="32"/>
      <c r="DJ31" s="32"/>
      <c r="DK31" s="32"/>
      <c r="DL31" s="32"/>
      <c r="DM31" s="32">
        <f t="shared" si="7"/>
        <v>1153</v>
      </c>
      <c r="DN31" s="32">
        <f t="shared" si="12"/>
        <v>221.51777137367915</v>
      </c>
      <c r="DO31" s="36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0</v>
      </c>
      <c r="G32" s="91">
        <v>75</v>
      </c>
      <c r="H32" s="44">
        <f t="shared" si="1"/>
        <v>52.816901408450704</v>
      </c>
      <c r="I32" s="44">
        <v>70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 t="s">
        <v>156</v>
      </c>
      <c r="Y32" s="39" t="s">
        <v>156</v>
      </c>
      <c r="Z32" s="39"/>
      <c r="AA32" s="39"/>
      <c r="AB32" s="39"/>
      <c r="AC32" s="39"/>
      <c r="AD32" s="39"/>
      <c r="AE32" s="39">
        <v>5508993</v>
      </c>
      <c r="AF32" s="39"/>
      <c r="AG32" s="39"/>
      <c r="AH32" s="39"/>
      <c r="AI32" s="38">
        <f t="shared" si="8"/>
        <v>5095</v>
      </c>
      <c r="AJ32" s="38">
        <f t="shared" si="2"/>
        <v>5.0949999999999998</v>
      </c>
      <c r="AK32" s="38">
        <f t="shared" si="3"/>
        <v>122.28</v>
      </c>
      <c r="AL32" s="38"/>
      <c r="AM32" s="38"/>
      <c r="AN32" s="38"/>
      <c r="AO32" s="38">
        <f t="shared" si="4"/>
        <v>122.28</v>
      </c>
      <c r="AP32" s="37">
        <v>2.2000000000000002</v>
      </c>
      <c r="AQ32" s="93">
        <f t="shared" si="9"/>
        <v>2.2000000000000002</v>
      </c>
      <c r="AR32" s="36"/>
      <c r="AS32" s="36"/>
      <c r="AT32" s="36"/>
      <c r="AU32" s="35" t="s">
        <v>164</v>
      </c>
      <c r="AV32" s="34">
        <v>1186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1015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0.99663865546218489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</v>
      </c>
      <c r="CK32" s="33">
        <f t="shared" si="6"/>
        <v>0.8529411764705882</v>
      </c>
      <c r="CL32" s="33"/>
      <c r="CM32" s="33"/>
      <c r="CN32" s="33"/>
      <c r="CO32" s="33"/>
      <c r="CP32" s="33"/>
      <c r="CQ32" s="33"/>
      <c r="CR32" s="39" t="s">
        <v>156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1391607</v>
      </c>
      <c r="DD32" s="32"/>
      <c r="DE32" s="32">
        <f t="shared" si="10"/>
        <v>1127</v>
      </c>
      <c r="DF32" s="32"/>
      <c r="DG32" s="32">
        <f t="shared" si="11"/>
        <v>1127</v>
      </c>
      <c r="DH32" s="32"/>
      <c r="DI32" s="32"/>
      <c r="DJ32" s="32"/>
      <c r="DK32" s="32"/>
      <c r="DL32" s="32"/>
      <c r="DM32" s="32">
        <f t="shared" si="7"/>
        <v>1127</v>
      </c>
      <c r="DN32" s="32">
        <f t="shared" si="12"/>
        <v>221.1972522080471</v>
      </c>
      <c r="DO32" s="36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-1</v>
      </c>
      <c r="G33" s="91">
        <v>74</v>
      </c>
      <c r="H33" s="44">
        <f t="shared" si="1"/>
        <v>52.112676056338032</v>
      </c>
      <c r="I33" s="44">
        <v>72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 t="s">
        <v>156</v>
      </c>
      <c r="Y33" s="39" t="s">
        <v>156</v>
      </c>
      <c r="Z33" s="39"/>
      <c r="AA33" s="39"/>
      <c r="AB33" s="39"/>
      <c r="AC33" s="39"/>
      <c r="AD33" s="39"/>
      <c r="AE33" s="39">
        <v>5514370</v>
      </c>
      <c r="AF33" s="39"/>
      <c r="AG33" s="39"/>
      <c r="AH33" s="39"/>
      <c r="AI33" s="38">
        <f t="shared" si="8"/>
        <v>5377</v>
      </c>
      <c r="AJ33" s="38">
        <f t="shared" si="2"/>
        <v>5.3769999999999998</v>
      </c>
      <c r="AK33" s="38">
        <f t="shared" si="3"/>
        <v>129.048</v>
      </c>
      <c r="AL33" s="38"/>
      <c r="AM33" s="38"/>
      <c r="AN33" s="38"/>
      <c r="AO33" s="38">
        <f t="shared" si="4"/>
        <v>129.048</v>
      </c>
      <c r="AP33" s="37">
        <v>2</v>
      </c>
      <c r="AQ33" s="93">
        <f t="shared" si="9"/>
        <v>2</v>
      </c>
      <c r="AR33" s="36"/>
      <c r="AS33" s="36"/>
      <c r="AT33" s="36"/>
      <c r="AU33" s="35" t="s">
        <v>157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0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</v>
      </c>
      <c r="CK33" s="33">
        <f t="shared" si="6"/>
        <v>0</v>
      </c>
      <c r="CL33" s="33"/>
      <c r="CM33" s="33"/>
      <c r="CN33" s="33"/>
      <c r="CO33" s="33"/>
      <c r="CP33" s="33"/>
      <c r="CQ33" s="33"/>
      <c r="CR33" s="39" t="s">
        <v>156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1392761</v>
      </c>
      <c r="DD33" s="32"/>
      <c r="DE33" s="32">
        <f t="shared" si="10"/>
        <v>1154</v>
      </c>
      <c r="DF33" s="32"/>
      <c r="DG33" s="32">
        <f t="shared" si="11"/>
        <v>1154</v>
      </c>
      <c r="DH33" s="32"/>
      <c r="DI33" s="32"/>
      <c r="DJ33" s="32"/>
      <c r="DK33" s="32"/>
      <c r="DL33" s="32"/>
      <c r="DM33" s="32">
        <f t="shared" si="7"/>
        <v>1154</v>
      </c>
      <c r="DN33" s="32">
        <f t="shared" si="12"/>
        <v>214.61781662637159</v>
      </c>
      <c r="DO33" s="154">
        <v>1.01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0</v>
      </c>
      <c r="G34" s="91">
        <v>73</v>
      </c>
      <c r="H34" s="44">
        <f t="shared" si="1"/>
        <v>51.408450704225352</v>
      </c>
      <c r="I34" s="44">
        <v>71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 t="s">
        <v>156</v>
      </c>
      <c r="Y34" s="39" t="s">
        <v>156</v>
      </c>
      <c r="Z34" s="39"/>
      <c r="AA34" s="39"/>
      <c r="AB34" s="39"/>
      <c r="AC34" s="39"/>
      <c r="AD34" s="39"/>
      <c r="AE34" s="39">
        <v>5519340</v>
      </c>
      <c r="AF34" s="39"/>
      <c r="AG34" s="39"/>
      <c r="AH34" s="39"/>
      <c r="AI34" s="38">
        <f t="shared" si="8"/>
        <v>4970</v>
      </c>
      <c r="AJ34" s="38">
        <f t="shared" si="2"/>
        <v>4.97</v>
      </c>
      <c r="AK34" s="38">
        <f t="shared" si="3"/>
        <v>119.28</v>
      </c>
      <c r="AL34" s="38"/>
      <c r="AM34" s="38"/>
      <c r="AN34" s="38"/>
      <c r="AO34" s="38">
        <f t="shared" si="4"/>
        <v>119.28</v>
      </c>
      <c r="AP34" s="37">
        <v>2.6</v>
      </c>
      <c r="AQ34" s="93">
        <f t="shared" si="9"/>
        <v>2.6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9" t="s">
        <v>156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1393864</v>
      </c>
      <c r="DD34" s="32"/>
      <c r="DE34" s="32">
        <f t="shared" si="10"/>
        <v>1103</v>
      </c>
      <c r="DF34" s="32"/>
      <c r="DG34" s="32">
        <f t="shared" si="11"/>
        <v>1103</v>
      </c>
      <c r="DH34" s="32"/>
      <c r="DI34" s="32"/>
      <c r="DJ34" s="32"/>
      <c r="DK34" s="32"/>
      <c r="DL34" s="32"/>
      <c r="DM34" s="32">
        <f t="shared" si="7"/>
        <v>1103</v>
      </c>
      <c r="DN34" s="32">
        <f t="shared" si="12"/>
        <v>221.93158953722335</v>
      </c>
      <c r="DO34" s="31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1</v>
      </c>
      <c r="G35" s="91">
        <v>73</v>
      </c>
      <c r="H35" s="44">
        <f t="shared" si="1"/>
        <v>51.408450704225352</v>
      </c>
      <c r="I35" s="44">
        <v>71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 t="s">
        <v>156</v>
      </c>
      <c r="Y35" s="39" t="s">
        <v>156</v>
      </c>
      <c r="Z35" s="39"/>
      <c r="AA35" s="39"/>
      <c r="AB35" s="39"/>
      <c r="AC35" s="39"/>
      <c r="AD35" s="39"/>
      <c r="AE35" s="39">
        <v>5524244</v>
      </c>
      <c r="AF35" s="39"/>
      <c r="AG35" s="39"/>
      <c r="AH35" s="39"/>
      <c r="AI35" s="38">
        <f t="shared" si="8"/>
        <v>4904</v>
      </c>
      <c r="AJ35" s="38">
        <f t="shared" si="2"/>
        <v>4.9039999999999999</v>
      </c>
      <c r="AK35" s="38">
        <f t="shared" si="3"/>
        <v>117.696</v>
      </c>
      <c r="AL35" s="38"/>
      <c r="AM35" s="38"/>
      <c r="AN35" s="38"/>
      <c r="AO35" s="38">
        <f t="shared" si="4"/>
        <v>117.696</v>
      </c>
      <c r="AP35" s="37">
        <v>3.6</v>
      </c>
      <c r="AQ35" s="93">
        <f t="shared" si="9"/>
        <v>3.6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9" t="s">
        <v>156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1394954</v>
      </c>
      <c r="DD35" s="32"/>
      <c r="DE35" s="32">
        <f t="shared" si="10"/>
        <v>1090</v>
      </c>
      <c r="DF35" s="32"/>
      <c r="DG35" s="32">
        <f t="shared" si="11"/>
        <v>1090</v>
      </c>
      <c r="DH35" s="32"/>
      <c r="DI35" s="32"/>
      <c r="DJ35" s="32"/>
      <c r="DK35" s="32"/>
      <c r="DL35" s="32"/>
      <c r="DM35" s="32">
        <f t="shared" si="7"/>
        <v>1090</v>
      </c>
      <c r="DN35" s="32">
        <f t="shared" si="12"/>
        <v>222.26753670473084</v>
      </c>
      <c r="DO35" s="31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3.8333333333333335</v>
      </c>
      <c r="G36" s="28">
        <f t="shared" si="13"/>
        <v>75.416666666666671</v>
      </c>
      <c r="H36" s="28">
        <f t="shared" si="13"/>
        <v>53.110328638497641</v>
      </c>
      <c r="I36" s="28">
        <f t="shared" si="13"/>
        <v>72.666666666666671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113349</v>
      </c>
      <c r="AJ36" s="28">
        <f>SUM(AJ12:AJ35)</f>
        <v>113.34899999999998</v>
      </c>
      <c r="AK36" s="28">
        <f>AVERAGE(AK12:AK35)</f>
        <v>113.34900000000003</v>
      </c>
      <c r="AL36" s="28"/>
      <c r="AM36" s="28"/>
      <c r="AN36" s="28"/>
      <c r="AO36" s="28"/>
      <c r="AP36" s="28">
        <f>AVERAGE(AP12:AP35)</f>
        <v>5.8125</v>
      </c>
      <c r="AQ36" s="94">
        <f>AVERAGE(AQ12:AQ35)</f>
        <v>5.8125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27203</v>
      </c>
      <c r="DF36" s="28"/>
      <c r="DG36" s="28">
        <f>SUM(DG12:DG35)</f>
        <v>27203</v>
      </c>
      <c r="DH36" s="28"/>
      <c r="DI36" s="28"/>
      <c r="DJ36" s="28"/>
      <c r="DK36" s="28"/>
      <c r="DL36" s="28"/>
      <c r="DM36" s="28">
        <f t="shared" si="7"/>
        <v>27203</v>
      </c>
      <c r="DN36" s="28">
        <f t="shared" si="12"/>
        <v>239.99329504450861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224</v>
      </c>
      <c r="D39" s="218"/>
      <c r="E39" s="218"/>
      <c r="F39" s="219"/>
    </row>
    <row r="40" spans="2:127" x14ac:dyDescent="0.35">
      <c r="B40" s="22" t="s">
        <v>2</v>
      </c>
      <c r="C40" s="217" t="s">
        <v>167</v>
      </c>
      <c r="D40" s="218"/>
      <c r="E40" s="218"/>
      <c r="F40" s="219"/>
    </row>
    <row r="41" spans="2:127" x14ac:dyDescent="0.35">
      <c r="B41" s="22" t="s">
        <v>1</v>
      </c>
      <c r="C41" s="217" t="s">
        <v>191</v>
      </c>
      <c r="D41" s="218"/>
      <c r="E41" s="218"/>
      <c r="F41" s="219"/>
    </row>
    <row r="43" spans="2:127" x14ac:dyDescent="0.35">
      <c r="B43" s="21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232</v>
      </c>
      <c r="C44" s="9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2:127" x14ac:dyDescent="0.35">
      <c r="B45" s="96" t="s">
        <v>231</v>
      </c>
      <c r="C45" s="11"/>
      <c r="D45" s="140"/>
      <c r="E45" s="140"/>
      <c r="F45" s="140"/>
      <c r="G45" s="140"/>
      <c r="H45" s="140"/>
      <c r="I45" s="140"/>
      <c r="J45" s="1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6" t="s">
        <v>227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112" t="s">
        <v>262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96" t="s">
        <v>159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9" t="s">
        <v>194</v>
      </c>
      <c r="C51" s="11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35">
      <c r="B52" s="118" t="s">
        <v>162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35">
      <c r="B53" s="118" t="s">
        <v>263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35">
      <c r="B54" s="118" t="s">
        <v>168</v>
      </c>
      <c r="C54" s="9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</row>
    <row r="55" spans="2:26" x14ac:dyDescent="0.35">
      <c r="B55" s="206" t="s">
        <v>169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</row>
    <row r="56" spans="2:26" x14ac:dyDescent="0.35">
      <c r="B56" s="206" t="s">
        <v>170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</row>
    <row r="57" spans="2:26" x14ac:dyDescent="0.35">
      <c r="B57" s="207" t="s">
        <v>171</v>
      </c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</row>
    <row r="58" spans="2:26" x14ac:dyDescent="0.35">
      <c r="B58" s="208" t="s">
        <v>264</v>
      </c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</row>
    <row r="59" spans="2:26" x14ac:dyDescent="0.35">
      <c r="B59" s="108" t="s">
        <v>175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  <row r="60" spans="2:26" x14ac:dyDescent="0.35">
      <c r="B60" s="109" t="s">
        <v>226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  <row r="61" spans="2:26" x14ac:dyDescent="0.35">
      <c r="B61" s="109" t="s">
        <v>265</v>
      </c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</row>
    <row r="62" spans="2:26" x14ac:dyDescent="0.35">
      <c r="B62" s="173"/>
      <c r="C62" s="178"/>
      <c r="D62" s="174"/>
      <c r="E62" s="174"/>
      <c r="F62" s="174"/>
      <c r="G62" s="174"/>
      <c r="H62" s="174"/>
      <c r="I62" s="174"/>
      <c r="J62" s="175"/>
      <c r="K62" s="175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7"/>
      <c r="X62" s="179"/>
      <c r="Y62" s="179"/>
    </row>
    <row r="63" spans="2:26" x14ac:dyDescent="0.35">
      <c r="B63" s="173"/>
      <c r="C63" s="178"/>
      <c r="D63" s="174"/>
      <c r="E63" s="174"/>
      <c r="F63" s="174"/>
      <c r="G63" s="174"/>
      <c r="H63" s="174"/>
      <c r="I63" s="174"/>
      <c r="J63" s="175"/>
      <c r="K63" s="175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7"/>
      <c r="X63" s="179"/>
      <c r="Y63" s="179"/>
    </row>
    <row r="64" spans="2:26" x14ac:dyDescent="0.35">
      <c r="B64" s="173"/>
      <c r="C64" s="178"/>
      <c r="D64" s="174"/>
      <c r="E64" s="174"/>
      <c r="F64" s="174"/>
      <c r="G64" s="174"/>
      <c r="H64" s="174"/>
      <c r="I64" s="174"/>
      <c r="J64" s="175"/>
      <c r="K64" s="175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7"/>
      <c r="X64" s="179"/>
      <c r="Y64" s="179"/>
    </row>
    <row r="65" spans="2:25" x14ac:dyDescent="0.35">
      <c r="B65" s="173"/>
      <c r="C65" s="178"/>
      <c r="D65" s="174"/>
      <c r="E65" s="174"/>
      <c r="F65" s="174"/>
      <c r="G65" s="174"/>
      <c r="H65" s="174"/>
      <c r="I65" s="174"/>
      <c r="J65" s="175"/>
      <c r="K65" s="175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7"/>
      <c r="X65" s="179"/>
      <c r="Y65" s="179"/>
    </row>
    <row r="66" spans="2:25" x14ac:dyDescent="0.35">
      <c r="B66" s="173"/>
      <c r="C66" s="178"/>
      <c r="D66" s="174"/>
      <c r="E66" s="174"/>
      <c r="F66" s="174"/>
      <c r="G66" s="174"/>
      <c r="H66" s="174"/>
      <c r="I66" s="174"/>
      <c r="J66" s="175"/>
      <c r="K66" s="175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7"/>
      <c r="X66" s="179"/>
      <c r="Y66" s="179"/>
    </row>
    <row r="67" spans="2:25" x14ac:dyDescent="0.35">
      <c r="B67" s="173"/>
      <c r="C67" s="178"/>
      <c r="D67" s="174"/>
      <c r="E67" s="174"/>
      <c r="F67" s="174"/>
      <c r="G67" s="174"/>
      <c r="H67" s="174"/>
      <c r="I67" s="174"/>
      <c r="J67" s="175"/>
      <c r="K67" s="175"/>
      <c r="L67" s="176"/>
      <c r="M67" s="176"/>
      <c r="N67" s="176"/>
      <c r="O67" s="176"/>
      <c r="P67" s="176"/>
      <c r="Q67" s="176"/>
      <c r="R67" s="176"/>
      <c r="S67" s="176"/>
      <c r="T67" s="176"/>
      <c r="U67" s="176"/>
      <c r="V67" s="176"/>
      <c r="W67" s="177"/>
      <c r="X67" s="179"/>
      <c r="Y67" s="179"/>
    </row>
    <row r="68" spans="2:25" x14ac:dyDescent="0.35">
      <c r="B68" s="173"/>
      <c r="C68" s="178"/>
      <c r="D68" s="174"/>
      <c r="E68" s="174"/>
      <c r="F68" s="174"/>
      <c r="G68" s="174"/>
      <c r="H68" s="174"/>
      <c r="I68" s="174"/>
      <c r="J68" s="175"/>
      <c r="K68" s="175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7"/>
      <c r="X68" s="179"/>
      <c r="Y68" s="179"/>
    </row>
    <row r="69" spans="2:25" x14ac:dyDescent="0.35">
      <c r="B69" s="173"/>
      <c r="C69" s="178"/>
      <c r="D69" s="174"/>
      <c r="E69" s="174"/>
      <c r="F69" s="174"/>
      <c r="G69" s="174"/>
      <c r="H69" s="174"/>
      <c r="I69" s="174"/>
      <c r="J69" s="175"/>
      <c r="K69" s="175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7"/>
      <c r="X69" s="179"/>
      <c r="Y69" s="179"/>
    </row>
    <row r="70" spans="2:25" x14ac:dyDescent="0.35">
      <c r="B70" s="173"/>
      <c r="C70" s="178"/>
      <c r="D70" s="174"/>
      <c r="E70" s="174"/>
      <c r="F70" s="174"/>
      <c r="G70" s="174"/>
      <c r="H70" s="174"/>
      <c r="I70" s="174"/>
      <c r="J70" s="175"/>
      <c r="K70" s="175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7"/>
      <c r="X70" s="179"/>
      <c r="Y70" s="179"/>
    </row>
  </sheetData>
  <protectedRanges>
    <protectedRange sqref="AD10:AD11" name="Range1_11_1_1_1_2_2_1_2"/>
    <protectedRange sqref="AE10:AE11" name="Range1_11_1_1_1_2_2_1_2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1"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B55:Y55"/>
    <mergeCell ref="B56:Y56"/>
    <mergeCell ref="B57:Y57"/>
    <mergeCell ref="B58:Y58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U12:U35" xr:uid="{00000000-0002-0000-1200-000000000000}">
      <formula1>$DT$9:$DT$20</formula1>
    </dataValidation>
    <dataValidation type="list" allowBlank="1" showInputMessage="1" showErrorMessage="1" sqref="DT31:DU31" xr:uid="{00000000-0002-0000-1200-000001000000}">
      <formula1>$BA$25:$BA$29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DW62"/>
  <sheetViews>
    <sheetView topLeftCell="A31" zoomScale="90" zoomScaleNormal="90" workbookViewId="0">
      <selection activeCell="CR11" sqref="CR11:CR34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43345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'1'!AE35</f>
        <v>3634735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'1'!DC35</f>
        <v>931851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3</v>
      </c>
      <c r="G12" s="91">
        <v>74</v>
      </c>
      <c r="H12" s="44">
        <f t="shared" ref="H12:H35" si="1">G12/1.42</f>
        <v>52.112676056338032</v>
      </c>
      <c r="I12" s="44">
        <v>72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/>
      <c r="Y12" s="39" t="s">
        <v>156</v>
      </c>
      <c r="Z12" s="39"/>
      <c r="AA12" s="39"/>
      <c r="AB12" s="39"/>
      <c r="AC12" s="39"/>
      <c r="AD12" s="39"/>
      <c r="AE12" s="39">
        <v>3639461</v>
      </c>
      <c r="AF12" s="39"/>
      <c r="AG12" s="39"/>
      <c r="AH12" s="39"/>
      <c r="AI12" s="38">
        <f>IF(ISBLANK(AE12),"-",AE12-AE10)</f>
        <v>4726</v>
      </c>
      <c r="AJ12" s="38">
        <f t="shared" ref="AJ12:AJ35" si="2">AI12/1000</f>
        <v>4.726</v>
      </c>
      <c r="AK12" s="38">
        <f t="shared" ref="AK12:AK35" si="3">AJ12*24</f>
        <v>113.42400000000001</v>
      </c>
      <c r="AL12" s="38"/>
      <c r="AM12" s="38"/>
      <c r="AN12" s="38"/>
      <c r="AO12" s="38">
        <f t="shared" ref="AO12:AO35" si="4">AK12</f>
        <v>113.42400000000001</v>
      </c>
      <c r="AP12" s="37">
        <v>3.5</v>
      </c>
      <c r="AQ12" s="93">
        <f>AP12</f>
        <v>3.5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9" t="s">
        <v>156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932918</v>
      </c>
      <c r="DD12" s="32"/>
      <c r="DE12" s="32">
        <f>IF(ISBLANK(DC12),"-",DC12-DC10)</f>
        <v>1067</v>
      </c>
      <c r="DF12" s="32"/>
      <c r="DG12" s="32">
        <f>DC12-DC10</f>
        <v>1067</v>
      </c>
      <c r="DH12" s="32"/>
      <c r="DI12" s="32"/>
      <c r="DJ12" s="32"/>
      <c r="DK12" s="32"/>
      <c r="DL12" s="32"/>
      <c r="DM12" s="32">
        <f t="shared" ref="DM12:DM36" si="7">DE12</f>
        <v>1067</v>
      </c>
      <c r="DN12" s="32">
        <f>DM12/AJ12</f>
        <v>225.77232331781633</v>
      </c>
      <c r="DO12" s="31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4</v>
      </c>
      <c r="G13" s="91">
        <v>74</v>
      </c>
      <c r="H13" s="44">
        <f t="shared" si="1"/>
        <v>52.112676056338032</v>
      </c>
      <c r="I13" s="44">
        <v>72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/>
      <c r="Y13" s="39" t="s">
        <v>156</v>
      </c>
      <c r="Z13" s="39"/>
      <c r="AA13" s="39"/>
      <c r="AB13" s="39"/>
      <c r="AC13" s="39"/>
      <c r="AD13" s="39"/>
      <c r="AE13" s="39">
        <v>3644388</v>
      </c>
      <c r="AF13" s="39"/>
      <c r="AG13" s="39"/>
      <c r="AH13" s="39"/>
      <c r="AI13" s="38">
        <f t="shared" ref="AI13:AI35" si="8">IF(ISBLANK(AE13),"-",AE13-AE12)</f>
        <v>4927</v>
      </c>
      <c r="AJ13" s="38">
        <f t="shared" si="2"/>
        <v>4.9269999999999996</v>
      </c>
      <c r="AK13" s="38">
        <f t="shared" si="3"/>
        <v>118.24799999999999</v>
      </c>
      <c r="AL13" s="38"/>
      <c r="AM13" s="38"/>
      <c r="AN13" s="38"/>
      <c r="AO13" s="38">
        <f t="shared" si="4"/>
        <v>118.24799999999999</v>
      </c>
      <c r="AP13" s="37">
        <v>4.5999999999999996</v>
      </c>
      <c r="AQ13" s="93">
        <f t="shared" ref="AQ13:AQ35" si="9">AP13</f>
        <v>4.5999999999999996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9" t="s">
        <v>156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934019</v>
      </c>
      <c r="DD13" s="32"/>
      <c r="DE13" s="32">
        <f t="shared" ref="DE13:DE35" si="10">IF(ISBLANK(DC13),"-",DC13-DC12)</f>
        <v>1101</v>
      </c>
      <c r="DF13" s="32"/>
      <c r="DG13" s="32">
        <f t="shared" ref="DG13:DG35" si="11">DC13-DC12</f>
        <v>1101</v>
      </c>
      <c r="DH13" s="32"/>
      <c r="DI13" s="32"/>
      <c r="DJ13" s="32"/>
      <c r="DK13" s="32"/>
      <c r="DL13" s="32"/>
      <c r="DM13" s="32">
        <f t="shared" si="7"/>
        <v>1101</v>
      </c>
      <c r="DN13" s="32">
        <f t="shared" ref="DN13:DN36" si="12">DM13/AJ13</f>
        <v>223.46255327785673</v>
      </c>
      <c r="DO13" s="92"/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5</v>
      </c>
      <c r="G14" s="91">
        <v>76</v>
      </c>
      <c r="H14" s="44">
        <f t="shared" si="1"/>
        <v>53.521126760563384</v>
      </c>
      <c r="I14" s="44">
        <v>75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/>
      <c r="Y14" s="39" t="s">
        <v>156</v>
      </c>
      <c r="Z14" s="39"/>
      <c r="AA14" s="39"/>
      <c r="AB14" s="39"/>
      <c r="AC14" s="39"/>
      <c r="AD14" s="39"/>
      <c r="AE14" s="39">
        <v>3649260</v>
      </c>
      <c r="AF14" s="39"/>
      <c r="AG14" s="39"/>
      <c r="AH14" s="39"/>
      <c r="AI14" s="38">
        <f t="shared" si="8"/>
        <v>4872</v>
      </c>
      <c r="AJ14" s="38">
        <f t="shared" si="2"/>
        <v>4.8719999999999999</v>
      </c>
      <c r="AK14" s="38">
        <f t="shared" si="3"/>
        <v>116.928</v>
      </c>
      <c r="AL14" s="38"/>
      <c r="AM14" s="38"/>
      <c r="AN14" s="38"/>
      <c r="AO14" s="38">
        <f t="shared" si="4"/>
        <v>116.928</v>
      </c>
      <c r="AP14" s="37">
        <v>5.5</v>
      </c>
      <c r="AQ14" s="93">
        <f t="shared" si="9"/>
        <v>5.5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9" t="s">
        <v>156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935038</v>
      </c>
      <c r="DD14" s="32"/>
      <c r="DE14" s="32">
        <f t="shared" si="10"/>
        <v>1019</v>
      </c>
      <c r="DF14" s="32"/>
      <c r="DG14" s="32">
        <f t="shared" si="11"/>
        <v>1019</v>
      </c>
      <c r="DH14" s="32"/>
      <c r="DI14" s="32"/>
      <c r="DJ14" s="32"/>
      <c r="DK14" s="32"/>
      <c r="DL14" s="32"/>
      <c r="DM14" s="32">
        <f t="shared" si="7"/>
        <v>1019</v>
      </c>
      <c r="DN14" s="32">
        <f t="shared" si="12"/>
        <v>209.15435139573071</v>
      </c>
      <c r="DO14" s="31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6</v>
      </c>
      <c r="G15" s="91">
        <v>73</v>
      </c>
      <c r="H15" s="44">
        <f t="shared" si="1"/>
        <v>51.408450704225352</v>
      </c>
      <c r="I15" s="44">
        <v>72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/>
      <c r="Y15" s="39" t="s">
        <v>156</v>
      </c>
      <c r="Z15" s="39"/>
      <c r="AA15" s="39"/>
      <c r="AB15" s="39"/>
      <c r="AC15" s="39"/>
      <c r="AD15" s="39"/>
      <c r="AE15" s="39">
        <v>3653964</v>
      </c>
      <c r="AF15" s="39"/>
      <c r="AG15" s="39"/>
      <c r="AH15" s="39"/>
      <c r="AI15" s="38">
        <f t="shared" si="8"/>
        <v>4704</v>
      </c>
      <c r="AJ15" s="38">
        <f t="shared" si="2"/>
        <v>4.7039999999999997</v>
      </c>
      <c r="AK15" s="38">
        <f t="shared" si="3"/>
        <v>112.89599999999999</v>
      </c>
      <c r="AL15" s="38"/>
      <c r="AM15" s="38"/>
      <c r="AN15" s="38"/>
      <c r="AO15" s="38">
        <f t="shared" si="4"/>
        <v>112.89599999999999</v>
      </c>
      <c r="AP15" s="37">
        <v>6.4</v>
      </c>
      <c r="AQ15" s="93">
        <f t="shared" si="9"/>
        <v>6.4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9" t="s">
        <v>156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936046</v>
      </c>
      <c r="DD15" s="32"/>
      <c r="DE15" s="32">
        <f t="shared" si="10"/>
        <v>1008</v>
      </c>
      <c r="DF15" s="32"/>
      <c r="DG15" s="32">
        <f t="shared" si="11"/>
        <v>1008</v>
      </c>
      <c r="DH15" s="32"/>
      <c r="DI15" s="32"/>
      <c r="DJ15" s="32"/>
      <c r="DK15" s="32"/>
      <c r="DL15" s="32"/>
      <c r="DM15" s="32">
        <f t="shared" si="7"/>
        <v>1008</v>
      </c>
      <c r="DN15" s="32">
        <f t="shared" si="12"/>
        <v>214.28571428571431</v>
      </c>
      <c r="DO15" s="31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8</v>
      </c>
      <c r="G16" s="91">
        <v>83</v>
      </c>
      <c r="H16" s="44">
        <f t="shared" si="1"/>
        <v>58.450704225352112</v>
      </c>
      <c r="I16" s="44">
        <v>80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/>
      <c r="Y16" s="39" t="s">
        <v>156</v>
      </c>
      <c r="Z16" s="39"/>
      <c r="AA16" s="39"/>
      <c r="AB16" s="39"/>
      <c r="AC16" s="39"/>
      <c r="AD16" s="39"/>
      <c r="AE16" s="39">
        <v>3658322</v>
      </c>
      <c r="AF16" s="39"/>
      <c r="AG16" s="39"/>
      <c r="AH16" s="39"/>
      <c r="AI16" s="38">
        <f t="shared" si="8"/>
        <v>4358</v>
      </c>
      <c r="AJ16" s="38">
        <f t="shared" si="2"/>
        <v>4.3579999999999997</v>
      </c>
      <c r="AK16" s="38">
        <f t="shared" si="3"/>
        <v>104.59199999999998</v>
      </c>
      <c r="AL16" s="38"/>
      <c r="AM16" s="38"/>
      <c r="AN16" s="38"/>
      <c r="AO16" s="38">
        <f t="shared" si="4"/>
        <v>104.59199999999998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9" t="s">
        <v>156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937323</v>
      </c>
      <c r="DD16" s="32"/>
      <c r="DE16" s="32">
        <f t="shared" si="10"/>
        <v>1277</v>
      </c>
      <c r="DF16" s="32"/>
      <c r="DG16" s="32">
        <f t="shared" si="11"/>
        <v>1277</v>
      </c>
      <c r="DH16" s="32"/>
      <c r="DI16" s="32"/>
      <c r="DJ16" s="32"/>
      <c r="DK16" s="32"/>
      <c r="DL16" s="32"/>
      <c r="DM16" s="32">
        <f t="shared" si="7"/>
        <v>1277</v>
      </c>
      <c r="DN16" s="32">
        <f t="shared" si="12"/>
        <v>293.02432308398352</v>
      </c>
      <c r="DO16" s="31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8</v>
      </c>
      <c r="G17" s="91">
        <v>83</v>
      </c>
      <c r="H17" s="44">
        <f t="shared" si="1"/>
        <v>58.450704225352112</v>
      </c>
      <c r="I17" s="44">
        <v>80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/>
      <c r="Y17" s="39" t="s">
        <v>156</v>
      </c>
      <c r="Z17" s="39"/>
      <c r="AA17" s="39"/>
      <c r="AB17" s="39"/>
      <c r="AC17" s="39"/>
      <c r="AD17" s="39"/>
      <c r="AE17" s="39">
        <v>3662906</v>
      </c>
      <c r="AF17" s="39"/>
      <c r="AG17" s="39"/>
      <c r="AH17" s="39"/>
      <c r="AI17" s="38">
        <f t="shared" si="8"/>
        <v>4584</v>
      </c>
      <c r="AJ17" s="38">
        <f t="shared" si="2"/>
        <v>4.5839999999999996</v>
      </c>
      <c r="AK17" s="38">
        <f t="shared" si="3"/>
        <v>110.01599999999999</v>
      </c>
      <c r="AL17" s="38"/>
      <c r="AM17" s="38"/>
      <c r="AN17" s="38"/>
      <c r="AO17" s="38">
        <f t="shared" si="4"/>
        <v>110.01599999999999</v>
      </c>
      <c r="AP17" s="37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9" t="s">
        <v>156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938418</v>
      </c>
      <c r="DD17" s="32"/>
      <c r="DE17" s="32">
        <f t="shared" si="10"/>
        <v>1095</v>
      </c>
      <c r="DF17" s="32"/>
      <c r="DG17" s="32">
        <f t="shared" si="11"/>
        <v>1095</v>
      </c>
      <c r="DH17" s="32"/>
      <c r="DI17" s="32"/>
      <c r="DJ17" s="32"/>
      <c r="DK17" s="32"/>
      <c r="DL17" s="32"/>
      <c r="DM17" s="32">
        <f t="shared" si="7"/>
        <v>1095</v>
      </c>
      <c r="DN17" s="32">
        <f t="shared" si="12"/>
        <v>238.87434554973825</v>
      </c>
      <c r="DO17" s="92"/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8</v>
      </c>
      <c r="G18" s="91">
        <v>81</v>
      </c>
      <c r="H18" s="44">
        <f t="shared" si="1"/>
        <v>57.04225352112676</v>
      </c>
      <c r="I18" s="44">
        <v>79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/>
      <c r="Y18" s="39" t="s">
        <v>156</v>
      </c>
      <c r="Z18" s="39"/>
      <c r="AA18" s="39"/>
      <c r="AB18" s="39"/>
      <c r="AC18" s="39"/>
      <c r="AD18" s="39"/>
      <c r="AE18" s="39">
        <v>3668065</v>
      </c>
      <c r="AF18" s="39"/>
      <c r="AG18" s="39"/>
      <c r="AH18" s="39"/>
      <c r="AI18" s="38">
        <f t="shared" si="8"/>
        <v>5159</v>
      </c>
      <c r="AJ18" s="38">
        <f t="shared" si="2"/>
        <v>5.1589999999999998</v>
      </c>
      <c r="AK18" s="38">
        <f t="shared" si="3"/>
        <v>123.816</v>
      </c>
      <c r="AL18" s="38"/>
      <c r="AM18" s="38"/>
      <c r="AN18" s="38"/>
      <c r="AO18" s="38">
        <f t="shared" si="4"/>
        <v>123.816</v>
      </c>
      <c r="AP18" s="37">
        <v>9.5</v>
      </c>
      <c r="AQ18" s="93">
        <f t="shared" si="9"/>
        <v>9.5</v>
      </c>
      <c r="AR18" s="36"/>
      <c r="AS18" s="36"/>
      <c r="AT18" s="36"/>
      <c r="AU18" s="35" t="s">
        <v>157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0</v>
      </c>
      <c r="BM18" s="34">
        <v>0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</v>
      </c>
      <c r="CK18" s="33">
        <f t="shared" si="6"/>
        <v>0</v>
      </c>
      <c r="CL18" s="33"/>
      <c r="CM18" s="33"/>
      <c r="CN18" s="33"/>
      <c r="CO18" s="33"/>
      <c r="CP18" s="33"/>
      <c r="CQ18" s="33"/>
      <c r="CR18" s="39" t="s">
        <v>156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939547</v>
      </c>
      <c r="DD18" s="32"/>
      <c r="DE18" s="32">
        <f t="shared" si="10"/>
        <v>1129</v>
      </c>
      <c r="DF18" s="32"/>
      <c r="DG18" s="32">
        <f t="shared" si="11"/>
        <v>1129</v>
      </c>
      <c r="DH18" s="32"/>
      <c r="DI18" s="32"/>
      <c r="DJ18" s="32"/>
      <c r="DK18" s="32"/>
      <c r="DL18" s="32"/>
      <c r="DM18" s="32">
        <f t="shared" si="7"/>
        <v>1129</v>
      </c>
      <c r="DN18" s="32">
        <f t="shared" si="12"/>
        <v>218.84086063190543</v>
      </c>
      <c r="DO18" s="31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8</v>
      </c>
      <c r="G19" s="91">
        <v>77</v>
      </c>
      <c r="H19" s="44">
        <f t="shared" si="1"/>
        <v>54.225352112676056</v>
      </c>
      <c r="I19" s="44">
        <v>75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/>
      <c r="Y19" s="39" t="s">
        <v>156</v>
      </c>
      <c r="Z19" s="39"/>
      <c r="AA19" s="39"/>
      <c r="AB19" s="39"/>
      <c r="AC19" s="39"/>
      <c r="AD19" s="39"/>
      <c r="AE19" s="39">
        <v>3672949</v>
      </c>
      <c r="AF19" s="39"/>
      <c r="AG19" s="39"/>
      <c r="AH19" s="39"/>
      <c r="AI19" s="38">
        <f t="shared" si="8"/>
        <v>4884</v>
      </c>
      <c r="AJ19" s="38">
        <f t="shared" si="2"/>
        <v>4.8840000000000003</v>
      </c>
      <c r="AK19" s="38">
        <f t="shared" si="3"/>
        <v>117.21600000000001</v>
      </c>
      <c r="AL19" s="38"/>
      <c r="AM19" s="38"/>
      <c r="AN19" s="38"/>
      <c r="AO19" s="38">
        <f t="shared" si="4"/>
        <v>117.21600000000001</v>
      </c>
      <c r="AP19" s="37">
        <v>9.5</v>
      </c>
      <c r="AQ19" s="93">
        <f t="shared" si="9"/>
        <v>9.5</v>
      </c>
      <c r="AR19" s="36"/>
      <c r="AS19" s="36"/>
      <c r="AT19" s="36"/>
      <c r="AU19" s="35" t="s">
        <v>157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0</v>
      </c>
      <c r="BM19" s="34">
        <v>0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</v>
      </c>
      <c r="CK19" s="33">
        <f t="shared" si="6"/>
        <v>0</v>
      </c>
      <c r="CL19" s="33"/>
      <c r="CM19" s="33"/>
      <c r="CN19" s="33"/>
      <c r="CO19" s="33"/>
      <c r="CP19" s="33"/>
      <c r="CQ19" s="33"/>
      <c r="CR19" s="39" t="s">
        <v>156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940655</v>
      </c>
      <c r="DD19" s="32"/>
      <c r="DE19" s="32">
        <f t="shared" si="10"/>
        <v>1108</v>
      </c>
      <c r="DF19" s="32"/>
      <c r="DG19" s="32">
        <f t="shared" si="11"/>
        <v>1108</v>
      </c>
      <c r="DH19" s="32"/>
      <c r="DI19" s="32"/>
      <c r="DJ19" s="32"/>
      <c r="DK19" s="32"/>
      <c r="DL19" s="32"/>
      <c r="DM19" s="32">
        <f t="shared" si="7"/>
        <v>1108</v>
      </c>
      <c r="DN19" s="32">
        <f t="shared" si="12"/>
        <v>226.86322686322686</v>
      </c>
      <c r="DO19" s="31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8</v>
      </c>
      <c r="G20" s="91">
        <v>76</v>
      </c>
      <c r="H20" s="44">
        <f t="shared" si="1"/>
        <v>53.521126760563384</v>
      </c>
      <c r="I20" s="44">
        <v>74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/>
      <c r="Y20" s="39" t="s">
        <v>156</v>
      </c>
      <c r="Z20" s="39"/>
      <c r="AA20" s="39"/>
      <c r="AB20" s="39"/>
      <c r="AC20" s="39"/>
      <c r="AD20" s="39"/>
      <c r="AE20" s="39">
        <v>3678450</v>
      </c>
      <c r="AF20" s="39"/>
      <c r="AG20" s="39"/>
      <c r="AH20" s="39"/>
      <c r="AI20" s="38">
        <f t="shared" si="8"/>
        <v>5501</v>
      </c>
      <c r="AJ20" s="38">
        <f t="shared" si="2"/>
        <v>5.5010000000000003</v>
      </c>
      <c r="AK20" s="38">
        <f t="shared" si="3"/>
        <v>132.024</v>
      </c>
      <c r="AL20" s="38"/>
      <c r="AM20" s="38"/>
      <c r="AN20" s="38"/>
      <c r="AO20" s="38">
        <f t="shared" si="4"/>
        <v>132.024</v>
      </c>
      <c r="AP20" s="37">
        <v>9.5</v>
      </c>
      <c r="AQ20" s="93">
        <f t="shared" si="9"/>
        <v>9.5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4">
        <v>1006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</v>
      </c>
      <c r="CK20" s="33">
        <f t="shared" si="6"/>
        <v>0.8453781512605042</v>
      </c>
      <c r="CL20" s="33"/>
      <c r="CM20" s="33"/>
      <c r="CN20" s="33"/>
      <c r="CO20" s="33"/>
      <c r="CP20" s="33"/>
      <c r="CQ20" s="33"/>
      <c r="CR20" s="39" t="s">
        <v>156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941808</v>
      </c>
      <c r="DD20" s="32"/>
      <c r="DE20" s="32">
        <f t="shared" si="10"/>
        <v>1153</v>
      </c>
      <c r="DF20" s="32"/>
      <c r="DG20" s="32">
        <f t="shared" si="11"/>
        <v>1153</v>
      </c>
      <c r="DH20" s="32"/>
      <c r="DI20" s="32"/>
      <c r="DJ20" s="32"/>
      <c r="DK20" s="32"/>
      <c r="DL20" s="32"/>
      <c r="DM20" s="32">
        <f t="shared" si="7"/>
        <v>1153</v>
      </c>
      <c r="DN20" s="32">
        <f t="shared" si="12"/>
        <v>209.59825486275221</v>
      </c>
      <c r="DO20" s="31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8</v>
      </c>
      <c r="G21" s="91">
        <v>76</v>
      </c>
      <c r="H21" s="44">
        <f t="shared" si="1"/>
        <v>53.521126760563384</v>
      </c>
      <c r="I21" s="44">
        <v>76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/>
      <c r="Y21" s="39" t="s">
        <v>156</v>
      </c>
      <c r="Z21" s="39"/>
      <c r="AA21" s="39"/>
      <c r="AB21" s="39"/>
      <c r="AC21" s="39"/>
      <c r="AD21" s="39"/>
      <c r="AE21" s="39">
        <v>3683692</v>
      </c>
      <c r="AF21" s="39"/>
      <c r="AG21" s="39"/>
      <c r="AH21" s="39"/>
      <c r="AI21" s="38">
        <f t="shared" si="8"/>
        <v>5242</v>
      </c>
      <c r="AJ21" s="38">
        <f t="shared" si="2"/>
        <v>5.242</v>
      </c>
      <c r="AK21" s="38">
        <f t="shared" si="3"/>
        <v>125.80799999999999</v>
      </c>
      <c r="AL21" s="38"/>
      <c r="AM21" s="38"/>
      <c r="AN21" s="38"/>
      <c r="AO21" s="38">
        <f t="shared" si="4"/>
        <v>125.80799999999999</v>
      </c>
      <c r="AP21" s="37">
        <v>8.9</v>
      </c>
      <c r="AQ21" s="93">
        <f t="shared" si="9"/>
        <v>8.9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0</v>
      </c>
      <c r="BM21" s="34">
        <v>1026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</v>
      </c>
      <c r="CK21" s="33">
        <f t="shared" si="6"/>
        <v>0.86218487394957988</v>
      </c>
      <c r="CL21" s="33"/>
      <c r="CM21" s="33"/>
      <c r="CN21" s="33"/>
      <c r="CO21" s="33"/>
      <c r="CP21" s="33"/>
      <c r="CQ21" s="33"/>
      <c r="CR21" s="39" t="s">
        <v>156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942972</v>
      </c>
      <c r="DD21" s="32"/>
      <c r="DE21" s="32">
        <f t="shared" si="10"/>
        <v>1164</v>
      </c>
      <c r="DF21" s="32"/>
      <c r="DG21" s="32">
        <f t="shared" si="11"/>
        <v>1164</v>
      </c>
      <c r="DH21" s="32"/>
      <c r="DI21" s="32"/>
      <c r="DJ21" s="32"/>
      <c r="DK21" s="32"/>
      <c r="DL21" s="32"/>
      <c r="DM21" s="32">
        <f t="shared" si="7"/>
        <v>1164</v>
      </c>
      <c r="DN21" s="32">
        <f t="shared" si="12"/>
        <v>222.05265165967188</v>
      </c>
      <c r="DO21" s="92"/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7</v>
      </c>
      <c r="G22" s="91">
        <v>75</v>
      </c>
      <c r="H22" s="44">
        <f t="shared" si="1"/>
        <v>52.816901408450704</v>
      </c>
      <c r="I22" s="44">
        <v>73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/>
      <c r="Y22" s="39" t="s">
        <v>156</v>
      </c>
      <c r="Z22" s="39"/>
      <c r="AA22" s="39"/>
      <c r="AB22" s="39"/>
      <c r="AC22" s="39"/>
      <c r="AD22" s="39"/>
      <c r="AE22" s="39">
        <v>3688657</v>
      </c>
      <c r="AF22" s="39"/>
      <c r="AG22" s="39"/>
      <c r="AH22" s="39"/>
      <c r="AI22" s="38">
        <f t="shared" si="8"/>
        <v>4965</v>
      </c>
      <c r="AJ22" s="38">
        <f t="shared" si="2"/>
        <v>4.9649999999999999</v>
      </c>
      <c r="AK22" s="38">
        <f t="shared" si="3"/>
        <v>119.16</v>
      </c>
      <c r="AL22" s="38"/>
      <c r="AM22" s="38"/>
      <c r="AN22" s="38"/>
      <c r="AO22" s="38">
        <f t="shared" si="4"/>
        <v>119.16</v>
      </c>
      <c r="AP22" s="37">
        <v>8.1999999999999993</v>
      </c>
      <c r="AQ22" s="93">
        <f t="shared" si="9"/>
        <v>8.1999999999999993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0</v>
      </c>
      <c r="BM22" s="34">
        <v>1028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</v>
      </c>
      <c r="CK22" s="33">
        <f t="shared" si="6"/>
        <v>0.86386554621848743</v>
      </c>
      <c r="CL22" s="33"/>
      <c r="CM22" s="33"/>
      <c r="CN22" s="33"/>
      <c r="CO22" s="33"/>
      <c r="CP22" s="33"/>
      <c r="CQ22" s="33"/>
      <c r="CR22" s="39" t="s">
        <v>156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944166</v>
      </c>
      <c r="DD22" s="32"/>
      <c r="DE22" s="32">
        <f t="shared" si="10"/>
        <v>1194</v>
      </c>
      <c r="DF22" s="32"/>
      <c r="DG22" s="32">
        <f t="shared" si="11"/>
        <v>1194</v>
      </c>
      <c r="DH22" s="32"/>
      <c r="DI22" s="32"/>
      <c r="DJ22" s="32"/>
      <c r="DK22" s="32"/>
      <c r="DL22" s="32"/>
      <c r="DM22" s="32">
        <f t="shared" si="7"/>
        <v>1194</v>
      </c>
      <c r="DN22" s="32">
        <f t="shared" si="12"/>
        <v>240.48338368580062</v>
      </c>
      <c r="DO22" s="31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6</v>
      </c>
      <c r="G23" s="91">
        <v>74</v>
      </c>
      <c r="H23" s="44">
        <f t="shared" si="1"/>
        <v>52.112676056338032</v>
      </c>
      <c r="I23" s="44">
        <v>70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/>
      <c r="Y23" s="39" t="s">
        <v>156</v>
      </c>
      <c r="Z23" s="39"/>
      <c r="AA23" s="39"/>
      <c r="AB23" s="39"/>
      <c r="AC23" s="39"/>
      <c r="AD23" s="39"/>
      <c r="AE23" s="39">
        <v>3693374</v>
      </c>
      <c r="AF23" s="39"/>
      <c r="AG23" s="39"/>
      <c r="AH23" s="39"/>
      <c r="AI23" s="38">
        <f t="shared" si="8"/>
        <v>4717</v>
      </c>
      <c r="AJ23" s="38">
        <f t="shared" si="2"/>
        <v>4.7169999999999996</v>
      </c>
      <c r="AK23" s="38">
        <f t="shared" si="3"/>
        <v>113.208</v>
      </c>
      <c r="AL23" s="38"/>
      <c r="AM23" s="38"/>
      <c r="AN23" s="38"/>
      <c r="AO23" s="38">
        <f t="shared" si="4"/>
        <v>113.208</v>
      </c>
      <c r="AP23" s="37">
        <v>7.5</v>
      </c>
      <c r="AQ23" s="93">
        <f t="shared" si="9"/>
        <v>7.5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0</v>
      </c>
      <c r="BM23" s="34">
        <v>1047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</v>
      </c>
      <c r="CK23" s="33">
        <f t="shared" si="6"/>
        <v>0.87983193277310923</v>
      </c>
      <c r="CL23" s="33"/>
      <c r="CM23" s="33"/>
      <c r="CN23" s="33"/>
      <c r="CO23" s="33"/>
      <c r="CP23" s="33"/>
      <c r="CQ23" s="33"/>
      <c r="CR23" s="39" t="s">
        <v>156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945364</v>
      </c>
      <c r="DD23" s="32"/>
      <c r="DE23" s="32">
        <f t="shared" si="10"/>
        <v>1198</v>
      </c>
      <c r="DF23" s="32"/>
      <c r="DG23" s="32">
        <f t="shared" si="11"/>
        <v>1198</v>
      </c>
      <c r="DH23" s="32"/>
      <c r="DI23" s="32"/>
      <c r="DJ23" s="32"/>
      <c r="DK23" s="32"/>
      <c r="DL23" s="32"/>
      <c r="DM23" s="32">
        <f t="shared" si="7"/>
        <v>1198</v>
      </c>
      <c r="DN23" s="32">
        <f t="shared" si="12"/>
        <v>253.97498410006361</v>
      </c>
      <c r="DO23" s="31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5</v>
      </c>
      <c r="G24" s="91">
        <v>74</v>
      </c>
      <c r="H24" s="44">
        <f t="shared" si="1"/>
        <v>52.112676056338032</v>
      </c>
      <c r="I24" s="44">
        <v>70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/>
      <c r="Y24" s="39" t="s">
        <v>156</v>
      </c>
      <c r="Z24" s="39"/>
      <c r="AA24" s="39"/>
      <c r="AB24" s="39"/>
      <c r="AC24" s="39"/>
      <c r="AD24" s="39"/>
      <c r="AE24" s="39">
        <v>3697917</v>
      </c>
      <c r="AF24" s="39"/>
      <c r="AG24" s="39"/>
      <c r="AH24" s="39"/>
      <c r="AI24" s="38">
        <f t="shared" si="8"/>
        <v>4543</v>
      </c>
      <c r="AJ24" s="38">
        <f t="shared" si="2"/>
        <v>4.5430000000000001</v>
      </c>
      <c r="AK24" s="38">
        <f t="shared" si="3"/>
        <v>109.03200000000001</v>
      </c>
      <c r="AL24" s="38"/>
      <c r="AM24" s="38"/>
      <c r="AN24" s="38"/>
      <c r="AO24" s="38">
        <f t="shared" si="4"/>
        <v>109.03200000000001</v>
      </c>
      <c r="AP24" s="37">
        <v>6.8</v>
      </c>
      <c r="AQ24" s="93">
        <f t="shared" si="9"/>
        <v>6.8</v>
      </c>
      <c r="AR24" s="36"/>
      <c r="AS24" s="36"/>
      <c r="AT24" s="36"/>
      <c r="AU24" s="35" t="s">
        <v>164</v>
      </c>
      <c r="AV24" s="34">
        <v>1187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0</v>
      </c>
      <c r="BM24" s="34">
        <v>1047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0.99747899159663866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</v>
      </c>
      <c r="CK24" s="33">
        <f t="shared" si="6"/>
        <v>0.87983193277310923</v>
      </c>
      <c r="CL24" s="33"/>
      <c r="CM24" s="33"/>
      <c r="CN24" s="33"/>
      <c r="CO24" s="33"/>
      <c r="CP24" s="33"/>
      <c r="CQ24" s="33"/>
      <c r="CR24" s="39" t="s">
        <v>156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946560</v>
      </c>
      <c r="DD24" s="32"/>
      <c r="DE24" s="32">
        <f t="shared" si="10"/>
        <v>1196</v>
      </c>
      <c r="DF24" s="32"/>
      <c r="DG24" s="32">
        <f t="shared" si="11"/>
        <v>1196</v>
      </c>
      <c r="DH24" s="32"/>
      <c r="DI24" s="32"/>
      <c r="DJ24" s="32"/>
      <c r="DK24" s="32"/>
      <c r="DL24" s="32"/>
      <c r="DM24" s="32">
        <f t="shared" si="7"/>
        <v>1196</v>
      </c>
      <c r="DN24" s="32">
        <f t="shared" si="12"/>
        <v>263.26216156724632</v>
      </c>
      <c r="DO24" s="31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5</v>
      </c>
      <c r="G25" s="91">
        <v>74</v>
      </c>
      <c r="H25" s="44">
        <f t="shared" si="1"/>
        <v>52.112676056338032</v>
      </c>
      <c r="I25" s="44">
        <v>71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/>
      <c r="Y25" s="39" t="s">
        <v>156</v>
      </c>
      <c r="Z25" s="39"/>
      <c r="AA25" s="39"/>
      <c r="AB25" s="39"/>
      <c r="AC25" s="39"/>
      <c r="AD25" s="39"/>
      <c r="AE25" s="39">
        <v>3702431</v>
      </c>
      <c r="AF25" s="39"/>
      <c r="AG25" s="39"/>
      <c r="AH25" s="39"/>
      <c r="AI25" s="38">
        <f t="shared" si="8"/>
        <v>4514</v>
      </c>
      <c r="AJ25" s="38">
        <f t="shared" si="2"/>
        <v>4.5140000000000002</v>
      </c>
      <c r="AK25" s="38">
        <f t="shared" si="3"/>
        <v>108.33600000000001</v>
      </c>
      <c r="AL25" s="38"/>
      <c r="AM25" s="38"/>
      <c r="AN25" s="38"/>
      <c r="AO25" s="38">
        <f t="shared" si="4"/>
        <v>108.33600000000001</v>
      </c>
      <c r="AP25" s="37">
        <v>6.1</v>
      </c>
      <c r="AQ25" s="93">
        <f t="shared" si="9"/>
        <v>6.1</v>
      </c>
      <c r="AR25" s="36"/>
      <c r="AS25" s="36"/>
      <c r="AT25" s="36"/>
      <c r="AU25" s="35" t="s">
        <v>164</v>
      </c>
      <c r="AV25" s="34">
        <v>1188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0</v>
      </c>
      <c r="BM25" s="34">
        <v>1048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0.99831932773109244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</v>
      </c>
      <c r="CK25" s="33">
        <f t="shared" si="6"/>
        <v>0.88067226890756301</v>
      </c>
      <c r="CL25" s="33"/>
      <c r="CM25" s="33"/>
      <c r="CN25" s="33"/>
      <c r="CO25" s="33"/>
      <c r="CP25" s="33"/>
      <c r="CQ25" s="33"/>
      <c r="CR25" s="39" t="s">
        <v>156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947742</v>
      </c>
      <c r="DD25" s="32"/>
      <c r="DE25" s="32">
        <f t="shared" si="10"/>
        <v>1182</v>
      </c>
      <c r="DF25" s="32"/>
      <c r="DG25" s="32">
        <f t="shared" si="11"/>
        <v>1182</v>
      </c>
      <c r="DH25" s="32"/>
      <c r="DI25" s="32"/>
      <c r="DJ25" s="32"/>
      <c r="DK25" s="32"/>
      <c r="DL25" s="32"/>
      <c r="DM25" s="32">
        <f t="shared" si="7"/>
        <v>1182</v>
      </c>
      <c r="DN25" s="32">
        <f t="shared" si="12"/>
        <v>261.8520159503766</v>
      </c>
      <c r="DO25" s="92"/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4</v>
      </c>
      <c r="G26" s="91">
        <v>75</v>
      </c>
      <c r="H26" s="44">
        <f t="shared" si="1"/>
        <v>52.816901408450704</v>
      </c>
      <c r="I26" s="44">
        <v>71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/>
      <c r="Y26" s="39" t="s">
        <v>156</v>
      </c>
      <c r="Z26" s="39"/>
      <c r="AA26" s="39"/>
      <c r="AB26" s="39"/>
      <c r="AC26" s="39"/>
      <c r="AD26" s="39"/>
      <c r="AE26" s="39">
        <v>3707160</v>
      </c>
      <c r="AF26" s="39"/>
      <c r="AG26" s="39"/>
      <c r="AH26" s="39"/>
      <c r="AI26" s="38">
        <f t="shared" si="8"/>
        <v>4729</v>
      </c>
      <c r="AJ26" s="38">
        <f t="shared" si="2"/>
        <v>4.7290000000000001</v>
      </c>
      <c r="AK26" s="38">
        <f t="shared" si="3"/>
        <v>113.49600000000001</v>
      </c>
      <c r="AL26" s="38"/>
      <c r="AM26" s="38"/>
      <c r="AN26" s="38"/>
      <c r="AO26" s="38">
        <f t="shared" si="4"/>
        <v>113.49600000000001</v>
      </c>
      <c r="AP26" s="37">
        <v>5.4</v>
      </c>
      <c r="AQ26" s="93">
        <f t="shared" si="9"/>
        <v>5.4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0</v>
      </c>
      <c r="BM26" s="34">
        <v>1048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</v>
      </c>
      <c r="CK26" s="33">
        <f t="shared" si="6"/>
        <v>0.88067226890756301</v>
      </c>
      <c r="CL26" s="33"/>
      <c r="CM26" s="33"/>
      <c r="CN26" s="33"/>
      <c r="CO26" s="33"/>
      <c r="CP26" s="33"/>
      <c r="CQ26" s="33"/>
      <c r="CR26" s="39" t="s">
        <v>156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948926</v>
      </c>
      <c r="DD26" s="32"/>
      <c r="DE26" s="32">
        <f t="shared" si="10"/>
        <v>1184</v>
      </c>
      <c r="DF26" s="32"/>
      <c r="DG26" s="32">
        <f t="shared" si="11"/>
        <v>1184</v>
      </c>
      <c r="DH26" s="32"/>
      <c r="DI26" s="32"/>
      <c r="DJ26" s="32"/>
      <c r="DK26" s="32"/>
      <c r="DL26" s="32"/>
      <c r="DM26" s="32">
        <f t="shared" si="7"/>
        <v>1184</v>
      </c>
      <c r="DN26" s="32">
        <f t="shared" si="12"/>
        <v>250.37005709452316</v>
      </c>
      <c r="DO26" s="31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4</v>
      </c>
      <c r="G27" s="91">
        <v>75</v>
      </c>
      <c r="H27" s="44">
        <f t="shared" si="1"/>
        <v>52.816901408450704</v>
      </c>
      <c r="I27" s="44">
        <v>72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/>
      <c r="Y27" s="39" t="s">
        <v>156</v>
      </c>
      <c r="Z27" s="39"/>
      <c r="AA27" s="39"/>
      <c r="AB27" s="39"/>
      <c r="AC27" s="39"/>
      <c r="AD27" s="39"/>
      <c r="AE27" s="39">
        <v>3711760</v>
      </c>
      <c r="AF27" s="39"/>
      <c r="AG27" s="39"/>
      <c r="AH27" s="39"/>
      <c r="AI27" s="38">
        <f t="shared" si="8"/>
        <v>4600</v>
      </c>
      <c r="AJ27" s="38">
        <f t="shared" si="2"/>
        <v>4.5999999999999996</v>
      </c>
      <c r="AK27" s="38">
        <f t="shared" si="3"/>
        <v>110.39999999999999</v>
      </c>
      <c r="AL27" s="38"/>
      <c r="AM27" s="38"/>
      <c r="AN27" s="38"/>
      <c r="AO27" s="38">
        <f t="shared" si="4"/>
        <v>110.39999999999999</v>
      </c>
      <c r="AP27" s="37">
        <v>4.8</v>
      </c>
      <c r="AQ27" s="93">
        <f t="shared" si="9"/>
        <v>4.8</v>
      </c>
      <c r="AR27" s="36"/>
      <c r="AS27" s="36"/>
      <c r="AT27" s="36"/>
      <c r="AU27" s="35" t="s">
        <v>164</v>
      </c>
      <c r="AV27" s="34">
        <v>1188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0</v>
      </c>
      <c r="BM27" s="34">
        <v>1037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0.99831932773109244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</v>
      </c>
      <c r="CK27" s="33">
        <f t="shared" si="6"/>
        <v>0.87142857142857144</v>
      </c>
      <c r="CL27" s="33"/>
      <c r="CM27" s="33"/>
      <c r="CN27" s="33"/>
      <c r="CO27" s="33"/>
      <c r="CP27" s="33"/>
      <c r="CQ27" s="33"/>
      <c r="CR27" s="39" t="s">
        <v>156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950110</v>
      </c>
      <c r="DD27" s="32"/>
      <c r="DE27" s="32">
        <f t="shared" si="10"/>
        <v>1184</v>
      </c>
      <c r="DF27" s="32"/>
      <c r="DG27" s="32">
        <f t="shared" si="11"/>
        <v>1184</v>
      </c>
      <c r="DH27" s="32"/>
      <c r="DI27" s="32"/>
      <c r="DJ27" s="32"/>
      <c r="DK27" s="32"/>
      <c r="DL27" s="32"/>
      <c r="DM27" s="32">
        <f t="shared" si="7"/>
        <v>1184</v>
      </c>
      <c r="DN27" s="32">
        <f t="shared" si="12"/>
        <v>257.39130434782612</v>
      </c>
      <c r="DO27" s="31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3</v>
      </c>
      <c r="G28" s="91">
        <v>75</v>
      </c>
      <c r="H28" s="44">
        <f t="shared" si="1"/>
        <v>52.816901408450704</v>
      </c>
      <c r="I28" s="44">
        <v>72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/>
      <c r="Y28" s="39" t="s">
        <v>156</v>
      </c>
      <c r="Z28" s="39"/>
      <c r="AA28" s="39"/>
      <c r="AB28" s="39"/>
      <c r="AC28" s="39"/>
      <c r="AD28" s="39"/>
      <c r="AE28" s="39">
        <v>3716440</v>
      </c>
      <c r="AF28" s="39"/>
      <c r="AG28" s="39"/>
      <c r="AH28" s="39"/>
      <c r="AI28" s="38">
        <f t="shared" si="8"/>
        <v>4680</v>
      </c>
      <c r="AJ28" s="38">
        <f t="shared" si="2"/>
        <v>4.68</v>
      </c>
      <c r="AK28" s="38">
        <f t="shared" si="3"/>
        <v>112.32</v>
      </c>
      <c r="AL28" s="38"/>
      <c r="AM28" s="38"/>
      <c r="AN28" s="38"/>
      <c r="AO28" s="38">
        <f t="shared" si="4"/>
        <v>112.32</v>
      </c>
      <c r="AP28" s="37">
        <v>4.3</v>
      </c>
      <c r="AQ28" s="93">
        <f t="shared" si="9"/>
        <v>4.3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4">
        <v>1035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</v>
      </c>
      <c r="CK28" s="33">
        <f t="shared" si="6"/>
        <v>0.86974789915966388</v>
      </c>
      <c r="CL28" s="33"/>
      <c r="CM28" s="33"/>
      <c r="CN28" s="33"/>
      <c r="CO28" s="33"/>
      <c r="CP28" s="33"/>
      <c r="CQ28" s="33"/>
      <c r="CR28" s="39" t="s">
        <v>156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951272</v>
      </c>
      <c r="DD28" s="32"/>
      <c r="DE28" s="32">
        <f t="shared" si="10"/>
        <v>1162</v>
      </c>
      <c r="DF28" s="32"/>
      <c r="DG28" s="32">
        <f t="shared" si="11"/>
        <v>1162</v>
      </c>
      <c r="DH28" s="32"/>
      <c r="DI28" s="32"/>
      <c r="DJ28" s="32"/>
      <c r="DK28" s="32"/>
      <c r="DL28" s="32"/>
      <c r="DM28" s="32">
        <f t="shared" si="7"/>
        <v>1162</v>
      </c>
      <c r="DN28" s="32">
        <f t="shared" si="12"/>
        <v>248.2905982905983</v>
      </c>
      <c r="DO28" s="31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2</v>
      </c>
      <c r="G29" s="91">
        <v>75</v>
      </c>
      <c r="H29" s="44">
        <f t="shared" si="1"/>
        <v>52.816901408450704</v>
      </c>
      <c r="I29" s="44">
        <v>72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/>
      <c r="Y29" s="39" t="s">
        <v>156</v>
      </c>
      <c r="Z29" s="39"/>
      <c r="AA29" s="39"/>
      <c r="AB29" s="39"/>
      <c r="AC29" s="39"/>
      <c r="AD29" s="39"/>
      <c r="AE29" s="39">
        <v>3721623</v>
      </c>
      <c r="AF29" s="39"/>
      <c r="AG29" s="39"/>
      <c r="AH29" s="39"/>
      <c r="AI29" s="38">
        <f t="shared" si="8"/>
        <v>5183</v>
      </c>
      <c r="AJ29" s="38">
        <f t="shared" si="2"/>
        <v>5.1829999999999998</v>
      </c>
      <c r="AK29" s="38">
        <f t="shared" si="3"/>
        <v>124.392</v>
      </c>
      <c r="AL29" s="38"/>
      <c r="AM29" s="38"/>
      <c r="AN29" s="38"/>
      <c r="AO29" s="38">
        <f t="shared" si="4"/>
        <v>124.392</v>
      </c>
      <c r="AP29" s="37">
        <v>3.6</v>
      </c>
      <c r="AQ29" s="93">
        <f t="shared" si="9"/>
        <v>3.6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0</v>
      </c>
      <c r="BM29" s="34">
        <v>1037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</v>
      </c>
      <c r="CK29" s="33">
        <f t="shared" si="6"/>
        <v>0.87142857142857144</v>
      </c>
      <c r="CL29" s="33"/>
      <c r="CM29" s="33"/>
      <c r="CN29" s="33"/>
      <c r="CO29" s="33"/>
      <c r="CP29" s="33"/>
      <c r="CQ29" s="33"/>
      <c r="CR29" s="39" t="s">
        <v>156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952462</v>
      </c>
      <c r="DD29" s="32"/>
      <c r="DE29" s="32">
        <f t="shared" si="10"/>
        <v>1190</v>
      </c>
      <c r="DF29" s="32"/>
      <c r="DG29" s="32">
        <f t="shared" si="11"/>
        <v>1190</v>
      </c>
      <c r="DH29" s="32"/>
      <c r="DI29" s="32"/>
      <c r="DJ29" s="32"/>
      <c r="DK29" s="32"/>
      <c r="DL29" s="32"/>
      <c r="DM29" s="32">
        <f t="shared" si="7"/>
        <v>1190</v>
      </c>
      <c r="DN29" s="32">
        <f t="shared" si="12"/>
        <v>229.59675863399576</v>
      </c>
      <c r="DO29" s="92"/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2</v>
      </c>
      <c r="G30" s="91">
        <v>75</v>
      </c>
      <c r="H30" s="44">
        <f t="shared" si="1"/>
        <v>52.816901408450704</v>
      </c>
      <c r="I30" s="44">
        <v>71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/>
      <c r="Y30" s="39" t="s">
        <v>156</v>
      </c>
      <c r="Z30" s="39"/>
      <c r="AA30" s="39"/>
      <c r="AB30" s="39"/>
      <c r="AC30" s="39"/>
      <c r="AD30" s="39"/>
      <c r="AE30" s="39">
        <v>3726717</v>
      </c>
      <c r="AF30" s="39"/>
      <c r="AG30" s="39"/>
      <c r="AH30" s="39"/>
      <c r="AI30" s="38">
        <f t="shared" si="8"/>
        <v>5094</v>
      </c>
      <c r="AJ30" s="38">
        <f t="shared" si="2"/>
        <v>5.0940000000000003</v>
      </c>
      <c r="AK30" s="38">
        <f t="shared" si="3"/>
        <v>122.256</v>
      </c>
      <c r="AL30" s="38"/>
      <c r="AM30" s="38"/>
      <c r="AN30" s="38"/>
      <c r="AO30" s="38">
        <f t="shared" si="4"/>
        <v>122.256</v>
      </c>
      <c r="AP30" s="37">
        <v>3.1</v>
      </c>
      <c r="AQ30" s="93">
        <f t="shared" si="9"/>
        <v>3.1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4">
        <v>1036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</v>
      </c>
      <c r="CK30" s="33">
        <f t="shared" si="6"/>
        <v>0.87058823529411766</v>
      </c>
      <c r="CL30" s="33"/>
      <c r="CM30" s="33"/>
      <c r="CN30" s="33"/>
      <c r="CO30" s="33"/>
      <c r="CP30" s="33"/>
      <c r="CQ30" s="33"/>
      <c r="CR30" s="39" t="s">
        <v>156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953640</v>
      </c>
      <c r="DD30" s="32"/>
      <c r="DE30" s="32">
        <f t="shared" si="10"/>
        <v>1178</v>
      </c>
      <c r="DF30" s="32"/>
      <c r="DG30" s="32">
        <f t="shared" si="11"/>
        <v>1178</v>
      </c>
      <c r="DH30" s="32"/>
      <c r="DI30" s="32"/>
      <c r="DJ30" s="32"/>
      <c r="DK30" s="32"/>
      <c r="DL30" s="32"/>
      <c r="DM30" s="32">
        <f t="shared" si="7"/>
        <v>1178</v>
      </c>
      <c r="DN30" s="32">
        <f t="shared" si="12"/>
        <v>231.25245386729483</v>
      </c>
      <c r="DO30" s="31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0</v>
      </c>
      <c r="G31" s="91">
        <v>75</v>
      </c>
      <c r="H31" s="44">
        <f t="shared" si="1"/>
        <v>52.816901408450704</v>
      </c>
      <c r="I31" s="44">
        <v>70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/>
      <c r="Y31" s="39" t="s">
        <v>156</v>
      </c>
      <c r="Z31" s="39"/>
      <c r="AA31" s="39"/>
      <c r="AB31" s="39"/>
      <c r="AC31" s="39"/>
      <c r="AD31" s="39"/>
      <c r="AE31" s="39">
        <v>3731715</v>
      </c>
      <c r="AF31" s="39"/>
      <c r="AG31" s="39"/>
      <c r="AH31" s="39"/>
      <c r="AI31" s="38">
        <f t="shared" si="8"/>
        <v>4998</v>
      </c>
      <c r="AJ31" s="38">
        <f t="shared" si="2"/>
        <v>4.9980000000000002</v>
      </c>
      <c r="AK31" s="38">
        <f t="shared" si="3"/>
        <v>119.952</v>
      </c>
      <c r="AL31" s="38"/>
      <c r="AM31" s="38"/>
      <c r="AN31" s="38"/>
      <c r="AO31" s="38">
        <f t="shared" si="4"/>
        <v>119.952</v>
      </c>
      <c r="AP31" s="37">
        <v>2.6</v>
      </c>
      <c r="AQ31" s="93">
        <f t="shared" si="9"/>
        <v>2.6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>
        <v>1036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</v>
      </c>
      <c r="CK31" s="33">
        <f t="shared" si="6"/>
        <v>0.87058823529411766</v>
      </c>
      <c r="CL31" s="33"/>
      <c r="CM31" s="33"/>
      <c r="CN31" s="33"/>
      <c r="CO31" s="33"/>
      <c r="CP31" s="33"/>
      <c r="CQ31" s="33"/>
      <c r="CR31" s="39" t="s">
        <v>156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954804</v>
      </c>
      <c r="DD31" s="32"/>
      <c r="DE31" s="32">
        <f t="shared" si="10"/>
        <v>1164</v>
      </c>
      <c r="DF31" s="32"/>
      <c r="DG31" s="32">
        <f t="shared" si="11"/>
        <v>1164</v>
      </c>
      <c r="DH31" s="32"/>
      <c r="DI31" s="32"/>
      <c r="DJ31" s="32"/>
      <c r="DK31" s="32"/>
      <c r="DL31" s="32"/>
      <c r="DM31" s="32">
        <f t="shared" si="7"/>
        <v>1164</v>
      </c>
      <c r="DN31" s="32">
        <f t="shared" si="12"/>
        <v>232.89315726290516</v>
      </c>
      <c r="DO31" s="31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-1</v>
      </c>
      <c r="G32" s="91">
        <v>75</v>
      </c>
      <c r="H32" s="44">
        <f t="shared" si="1"/>
        <v>52.816901408450704</v>
      </c>
      <c r="I32" s="44">
        <v>70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/>
      <c r="Y32" s="39" t="s">
        <v>156</v>
      </c>
      <c r="Z32" s="39"/>
      <c r="AA32" s="39"/>
      <c r="AB32" s="39"/>
      <c r="AC32" s="39"/>
      <c r="AD32" s="39"/>
      <c r="AE32" s="39">
        <v>3736591</v>
      </c>
      <c r="AF32" s="39"/>
      <c r="AG32" s="39"/>
      <c r="AH32" s="39"/>
      <c r="AI32" s="38">
        <f t="shared" si="8"/>
        <v>4876</v>
      </c>
      <c r="AJ32" s="38">
        <f t="shared" si="2"/>
        <v>4.8760000000000003</v>
      </c>
      <c r="AK32" s="38">
        <f t="shared" si="3"/>
        <v>117.024</v>
      </c>
      <c r="AL32" s="38"/>
      <c r="AM32" s="38"/>
      <c r="AN32" s="38"/>
      <c r="AO32" s="38">
        <f t="shared" si="4"/>
        <v>117.024</v>
      </c>
      <c r="AP32" s="37">
        <v>2.2000000000000002</v>
      </c>
      <c r="AQ32" s="93">
        <f t="shared" si="9"/>
        <v>2.2000000000000002</v>
      </c>
      <c r="AR32" s="36"/>
      <c r="AS32" s="36"/>
      <c r="AT32" s="36"/>
      <c r="AU32" s="35" t="s">
        <v>164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1036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</v>
      </c>
      <c r="CK32" s="33">
        <f t="shared" si="6"/>
        <v>0.87058823529411766</v>
      </c>
      <c r="CL32" s="33"/>
      <c r="CM32" s="33"/>
      <c r="CN32" s="33"/>
      <c r="CO32" s="33"/>
      <c r="CP32" s="33"/>
      <c r="CQ32" s="33"/>
      <c r="CR32" s="39" t="s">
        <v>156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955960</v>
      </c>
      <c r="DD32" s="32"/>
      <c r="DE32" s="32">
        <f t="shared" si="10"/>
        <v>1156</v>
      </c>
      <c r="DF32" s="32"/>
      <c r="DG32" s="32">
        <f t="shared" si="11"/>
        <v>1156</v>
      </c>
      <c r="DH32" s="32"/>
      <c r="DI32" s="32"/>
      <c r="DJ32" s="32"/>
      <c r="DK32" s="32"/>
      <c r="DL32" s="32"/>
      <c r="DM32" s="32">
        <f t="shared" si="7"/>
        <v>1156</v>
      </c>
      <c r="DN32" s="32">
        <f t="shared" si="12"/>
        <v>237.07957342083674</v>
      </c>
      <c r="DO32" s="31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-1</v>
      </c>
      <c r="G33" s="91">
        <v>75</v>
      </c>
      <c r="H33" s="44">
        <f t="shared" si="1"/>
        <v>52.816901408450704</v>
      </c>
      <c r="I33" s="44">
        <v>72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/>
      <c r="Y33" s="39" t="s">
        <v>156</v>
      </c>
      <c r="Z33" s="39"/>
      <c r="AA33" s="39"/>
      <c r="AB33" s="39"/>
      <c r="AC33" s="39"/>
      <c r="AD33" s="39"/>
      <c r="AE33" s="39">
        <v>3742233</v>
      </c>
      <c r="AF33" s="39"/>
      <c r="AG33" s="39"/>
      <c r="AH33" s="39"/>
      <c r="AI33" s="38">
        <f t="shared" si="8"/>
        <v>5642</v>
      </c>
      <c r="AJ33" s="38">
        <f t="shared" si="2"/>
        <v>5.6420000000000003</v>
      </c>
      <c r="AK33" s="38">
        <f t="shared" si="3"/>
        <v>135.40800000000002</v>
      </c>
      <c r="AL33" s="38"/>
      <c r="AM33" s="38"/>
      <c r="AN33" s="38"/>
      <c r="AO33" s="38">
        <f t="shared" si="4"/>
        <v>135.40800000000002</v>
      </c>
      <c r="AP33" s="37">
        <v>2</v>
      </c>
      <c r="AQ33" s="93">
        <f t="shared" si="9"/>
        <v>2</v>
      </c>
      <c r="AR33" s="36"/>
      <c r="AS33" s="36"/>
      <c r="AT33" s="36"/>
      <c r="AU33" s="35" t="s">
        <v>157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0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</v>
      </c>
      <c r="CK33" s="33">
        <f t="shared" si="6"/>
        <v>0</v>
      </c>
      <c r="CL33" s="33"/>
      <c r="CM33" s="33"/>
      <c r="CN33" s="33"/>
      <c r="CO33" s="33"/>
      <c r="CP33" s="33"/>
      <c r="CQ33" s="33"/>
      <c r="CR33" s="39" t="s">
        <v>156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957134</v>
      </c>
      <c r="DD33" s="32"/>
      <c r="DE33" s="32">
        <f t="shared" si="10"/>
        <v>1174</v>
      </c>
      <c r="DF33" s="32"/>
      <c r="DG33" s="32">
        <f t="shared" si="11"/>
        <v>1174</v>
      </c>
      <c r="DH33" s="32"/>
      <c r="DI33" s="32"/>
      <c r="DJ33" s="32"/>
      <c r="DK33" s="32"/>
      <c r="DL33" s="32"/>
      <c r="DM33" s="32">
        <f t="shared" si="7"/>
        <v>1174</v>
      </c>
      <c r="DN33" s="32">
        <f t="shared" si="12"/>
        <v>208.08224034030485</v>
      </c>
      <c r="DO33" s="92"/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0</v>
      </c>
      <c r="G34" s="91">
        <v>71</v>
      </c>
      <c r="H34" s="44">
        <f t="shared" si="1"/>
        <v>50</v>
      </c>
      <c r="I34" s="44">
        <v>70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/>
      <c r="Y34" s="39" t="s">
        <v>156</v>
      </c>
      <c r="Z34" s="39"/>
      <c r="AA34" s="39"/>
      <c r="AB34" s="39"/>
      <c r="AC34" s="39"/>
      <c r="AD34" s="39"/>
      <c r="AE34" s="39">
        <v>3747492</v>
      </c>
      <c r="AF34" s="39"/>
      <c r="AG34" s="39"/>
      <c r="AH34" s="39"/>
      <c r="AI34" s="38">
        <f t="shared" si="8"/>
        <v>5259</v>
      </c>
      <c r="AJ34" s="38">
        <f t="shared" si="2"/>
        <v>5.2590000000000003</v>
      </c>
      <c r="AK34" s="38">
        <f t="shared" si="3"/>
        <v>126.21600000000001</v>
      </c>
      <c r="AL34" s="38"/>
      <c r="AM34" s="38"/>
      <c r="AN34" s="38"/>
      <c r="AO34" s="38">
        <f t="shared" si="4"/>
        <v>126.21600000000001</v>
      </c>
      <c r="AP34" s="37">
        <v>2.4</v>
      </c>
      <c r="AQ34" s="93">
        <f t="shared" si="9"/>
        <v>2.4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9" t="s">
        <v>156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958207</v>
      </c>
      <c r="DD34" s="32"/>
      <c r="DE34" s="32">
        <f t="shared" si="10"/>
        <v>1073</v>
      </c>
      <c r="DF34" s="32"/>
      <c r="DG34" s="32">
        <f t="shared" si="11"/>
        <v>1073</v>
      </c>
      <c r="DH34" s="32"/>
      <c r="DI34" s="32"/>
      <c r="DJ34" s="32"/>
      <c r="DK34" s="32"/>
      <c r="DL34" s="32"/>
      <c r="DM34" s="32">
        <f t="shared" si="7"/>
        <v>1073</v>
      </c>
      <c r="DN34" s="32">
        <f t="shared" si="12"/>
        <v>204.03118463586233</v>
      </c>
      <c r="DO34" s="31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1</v>
      </c>
      <c r="G35" s="91">
        <v>70</v>
      </c>
      <c r="H35" s="44">
        <f t="shared" si="1"/>
        <v>49.295774647887328</v>
      </c>
      <c r="I35" s="44">
        <v>68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/>
      <c r="Y35" s="39" t="s">
        <v>156</v>
      </c>
      <c r="Z35" s="39"/>
      <c r="AA35" s="39"/>
      <c r="AB35" s="39"/>
      <c r="AC35" s="39"/>
      <c r="AD35" s="39"/>
      <c r="AE35" s="39">
        <v>3752388</v>
      </c>
      <c r="AF35" s="39"/>
      <c r="AG35" s="39"/>
      <c r="AH35" s="39"/>
      <c r="AI35" s="38">
        <f t="shared" si="8"/>
        <v>4896</v>
      </c>
      <c r="AJ35" s="38">
        <f t="shared" si="2"/>
        <v>4.8959999999999999</v>
      </c>
      <c r="AK35" s="38">
        <f t="shared" si="3"/>
        <v>117.50399999999999</v>
      </c>
      <c r="AL35" s="38"/>
      <c r="AM35" s="38"/>
      <c r="AN35" s="38"/>
      <c r="AO35" s="38">
        <f t="shared" si="4"/>
        <v>117.50399999999999</v>
      </c>
      <c r="AP35" s="37">
        <v>3.4</v>
      </c>
      <c r="AQ35" s="93">
        <f t="shared" si="9"/>
        <v>3.4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9" t="s">
        <v>156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959308</v>
      </c>
      <c r="DD35" s="32"/>
      <c r="DE35" s="32">
        <f t="shared" si="10"/>
        <v>1101</v>
      </c>
      <c r="DF35" s="32"/>
      <c r="DG35" s="32">
        <f t="shared" si="11"/>
        <v>1101</v>
      </c>
      <c r="DH35" s="32"/>
      <c r="DI35" s="32"/>
      <c r="DJ35" s="32"/>
      <c r="DK35" s="32"/>
      <c r="DL35" s="32"/>
      <c r="DM35" s="32">
        <f t="shared" si="7"/>
        <v>1101</v>
      </c>
      <c r="DN35" s="32">
        <f t="shared" si="12"/>
        <v>224.87745098039215</v>
      </c>
      <c r="DO35" s="31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4.291666666666667</v>
      </c>
      <c r="G36" s="28">
        <f t="shared" si="13"/>
        <v>75.458333333333329</v>
      </c>
      <c r="H36" s="28">
        <f t="shared" si="13"/>
        <v>53.139671361502359</v>
      </c>
      <c r="I36" s="28">
        <f t="shared" si="13"/>
        <v>72.791666666666671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117653</v>
      </c>
      <c r="AJ36" s="28">
        <f>SUM(AJ12:AJ35)</f>
        <v>117.65299999999998</v>
      </c>
      <c r="AK36" s="28">
        <f>AVERAGE(AK12:AK35)</f>
        <v>117.65299999999996</v>
      </c>
      <c r="AL36" s="28"/>
      <c r="AM36" s="28"/>
      <c r="AN36" s="28"/>
      <c r="AO36" s="28"/>
      <c r="AP36" s="28">
        <f>AVERAGE(AP12:AP35)</f>
        <v>5.7833333333333323</v>
      </c>
      <c r="AQ36" s="94">
        <f>AVERAGE(AQ12:AQ35)</f>
        <v>5.7833333333333323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27457</v>
      </c>
      <c r="DF36" s="28"/>
      <c r="DG36" s="28">
        <f>SUM(DG12:DG35)</f>
        <v>27457</v>
      </c>
      <c r="DH36" s="28"/>
      <c r="DI36" s="28"/>
      <c r="DJ36" s="28"/>
      <c r="DK36" s="28"/>
      <c r="DL36" s="28"/>
      <c r="DM36" s="28">
        <f t="shared" si="7"/>
        <v>27457</v>
      </c>
      <c r="DN36" s="28">
        <f t="shared" si="12"/>
        <v>233.37271467790882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0" t="s">
        <v>179</v>
      </c>
      <c r="D39" s="211"/>
      <c r="E39" s="211"/>
      <c r="F39" s="212"/>
    </row>
    <row r="40" spans="2:127" x14ac:dyDescent="0.35">
      <c r="B40" s="22" t="s">
        <v>2</v>
      </c>
      <c r="C40" s="213" t="s">
        <v>167</v>
      </c>
      <c r="D40" s="214"/>
      <c r="E40" s="214"/>
      <c r="F40" s="215"/>
    </row>
    <row r="41" spans="2:127" x14ac:dyDescent="0.35">
      <c r="B41" s="22" t="s">
        <v>1</v>
      </c>
      <c r="C41" s="213" t="s">
        <v>183</v>
      </c>
      <c r="D41" s="214"/>
      <c r="E41" s="214"/>
      <c r="F41" s="215"/>
    </row>
    <row r="43" spans="2:127" x14ac:dyDescent="0.35">
      <c r="B43" s="97" t="s">
        <v>0</v>
      </c>
      <c r="C43" s="97"/>
      <c r="D43" s="10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153</v>
      </c>
      <c r="C44" s="98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0"/>
    </row>
    <row r="45" spans="2:127" x14ac:dyDescent="0.35">
      <c r="B45" s="96" t="s">
        <v>154</v>
      </c>
      <c r="C45" s="11"/>
      <c r="D45" s="89"/>
      <c r="E45" s="89"/>
      <c r="F45" s="89"/>
      <c r="G45" s="89"/>
      <c r="H45" s="89"/>
      <c r="I45" s="89"/>
      <c r="J45" s="89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89"/>
      <c r="E46" s="89"/>
      <c r="F46" s="89"/>
      <c r="G46" s="89"/>
      <c r="H46" s="89"/>
      <c r="I46" s="89"/>
      <c r="J46" s="89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6" t="s">
        <v>158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120" t="s">
        <v>177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4" t="s">
        <v>159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2" t="s">
        <v>178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4" t="s">
        <v>161</v>
      </c>
      <c r="C51" s="11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35">
      <c r="B52" s="118" t="s">
        <v>162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35">
      <c r="B53" s="119" t="s">
        <v>180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35">
      <c r="B54" s="119" t="s">
        <v>181</v>
      </c>
      <c r="C54" s="9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</row>
    <row r="55" spans="2:26" x14ac:dyDescent="0.35">
      <c r="B55" s="107" t="s">
        <v>182</v>
      </c>
      <c r="C55" s="9"/>
      <c r="D55" s="8"/>
      <c r="E55" s="8"/>
      <c r="F55" s="8"/>
      <c r="G55" s="8"/>
      <c r="H55" s="8"/>
      <c r="I55" s="8"/>
      <c r="J55" s="7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5"/>
      <c r="X55" s="4"/>
      <c r="Y55" s="4"/>
    </row>
    <row r="56" spans="2:26" x14ac:dyDescent="0.35">
      <c r="B56" s="107" t="s">
        <v>168</v>
      </c>
      <c r="C56" s="9"/>
      <c r="D56" s="8"/>
      <c r="E56" s="8"/>
      <c r="F56" s="8"/>
      <c r="G56" s="8"/>
      <c r="H56" s="8"/>
      <c r="I56" s="8"/>
      <c r="J56" s="7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5"/>
      <c r="X56" s="4"/>
      <c r="Y56" s="4"/>
    </row>
    <row r="57" spans="2:26" x14ac:dyDescent="0.35">
      <c r="B57" s="206" t="s">
        <v>169</v>
      </c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</row>
    <row r="58" spans="2:26" x14ac:dyDescent="0.35">
      <c r="B58" s="206" t="s">
        <v>170</v>
      </c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</row>
    <row r="59" spans="2:26" x14ac:dyDescent="0.35">
      <c r="B59" s="207" t="s">
        <v>171</v>
      </c>
      <c r="C59" s="207"/>
      <c r="D59" s="207"/>
      <c r="E59" s="207"/>
      <c r="F59" s="207"/>
      <c r="G59" s="207"/>
      <c r="H59" s="207"/>
      <c r="I59" s="207"/>
      <c r="J59" s="207"/>
      <c r="K59" s="207"/>
      <c r="L59" s="207"/>
      <c r="M59" s="207"/>
      <c r="N59" s="207"/>
      <c r="O59" s="207"/>
      <c r="P59" s="207"/>
      <c r="Q59" s="207"/>
      <c r="R59" s="207"/>
      <c r="S59" s="207"/>
      <c r="T59" s="207"/>
      <c r="U59" s="207"/>
      <c r="V59" s="207"/>
      <c r="W59" s="207"/>
      <c r="X59" s="207"/>
      <c r="Y59" s="207"/>
    </row>
    <row r="60" spans="2:26" x14ac:dyDescent="0.35">
      <c r="B60" s="11" t="s">
        <v>184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  <row r="61" spans="2:26" x14ac:dyDescent="0.35">
      <c r="B61" s="108" t="s">
        <v>175</v>
      </c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</row>
    <row r="62" spans="2:26" x14ac:dyDescent="0.35">
      <c r="B62" s="109" t="s">
        <v>176</v>
      </c>
      <c r="C62" s="9"/>
      <c r="D62" s="8"/>
      <c r="E62" s="8"/>
      <c r="F62" s="8"/>
      <c r="G62" s="8"/>
      <c r="H62" s="8"/>
      <c r="I62" s="8"/>
      <c r="J62" s="7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5"/>
      <c r="X62" s="4"/>
      <c r="Y62" s="4"/>
    </row>
  </sheetData>
  <protectedRanges>
    <protectedRange sqref="AD10:AD11" name="Range1_11_1_1_1_2_2_1_2"/>
    <protectedRange sqref="AE10:AE11" name="Range1_11_1_1_1_2_2_1_2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0"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B57:Y57"/>
    <mergeCell ref="B58:Y58"/>
    <mergeCell ref="B59:Y59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U12:U35" xr:uid="{00000000-0002-0000-0100-000000000000}">
      <formula1>$DT$9:$DT$20</formula1>
    </dataValidation>
    <dataValidation type="list" allowBlank="1" showInputMessage="1" showErrorMessage="1" sqref="DT31:DU31" xr:uid="{00000000-0002-0000-0100-000001000000}">
      <formula1>$BA$25:$BA$29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/>
  <dimension ref="B2:DW66"/>
  <sheetViews>
    <sheetView topLeftCell="A23" zoomScale="90" zoomScaleNormal="90" workbookViewId="0">
      <selection activeCell="B50" sqref="B50:B51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43362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'18'!AE35</f>
        <v>5524244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'18'!DC35</f>
        <v>1394954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2</v>
      </c>
      <c r="G12" s="91">
        <v>69</v>
      </c>
      <c r="H12" s="44">
        <f t="shared" ref="H12:H35" si="1">G12/1.42</f>
        <v>48.591549295774648</v>
      </c>
      <c r="I12" s="44">
        <v>68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 t="s">
        <v>156</v>
      </c>
      <c r="Y12" s="39" t="s">
        <v>156</v>
      </c>
      <c r="Z12" s="39"/>
      <c r="AA12" s="39"/>
      <c r="AB12" s="39"/>
      <c r="AC12" s="39"/>
      <c r="AD12" s="39"/>
      <c r="AE12" s="39">
        <v>5528848</v>
      </c>
      <c r="AF12" s="39"/>
      <c r="AG12" s="39"/>
      <c r="AH12" s="39"/>
      <c r="AI12" s="38">
        <f>IF(ISBLANK(AE12),"-",AE12-AE10)</f>
        <v>4604</v>
      </c>
      <c r="AJ12" s="38">
        <f t="shared" ref="AJ12:AJ35" si="2">AI12/1000</f>
        <v>4.6040000000000001</v>
      </c>
      <c r="AK12" s="38">
        <f t="shared" ref="AK12:AK35" si="3">AJ12*24</f>
        <v>110.49600000000001</v>
      </c>
      <c r="AL12" s="38"/>
      <c r="AM12" s="38"/>
      <c r="AN12" s="38"/>
      <c r="AO12" s="38">
        <f t="shared" ref="AO12:AO35" si="4">AK12</f>
        <v>110.49600000000001</v>
      </c>
      <c r="AP12" s="37">
        <v>5</v>
      </c>
      <c r="AQ12" s="93">
        <f>AP12</f>
        <v>5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9" t="s">
        <v>156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1396049</v>
      </c>
      <c r="DD12" s="32"/>
      <c r="DE12" s="32">
        <f>IF(ISBLANK(DC12),"-",DC12-DC10)</f>
        <v>1095</v>
      </c>
      <c r="DF12" s="32"/>
      <c r="DG12" s="32">
        <f>DC12-DC10</f>
        <v>1095</v>
      </c>
      <c r="DH12" s="32"/>
      <c r="DI12" s="32"/>
      <c r="DJ12" s="32"/>
      <c r="DK12" s="32"/>
      <c r="DL12" s="32"/>
      <c r="DM12" s="32">
        <f t="shared" ref="DM12:DM36" si="7">DE12</f>
        <v>1095</v>
      </c>
      <c r="DN12" s="32">
        <f>DM12/AJ12</f>
        <v>237.83666377063423</v>
      </c>
      <c r="DO12" s="31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3</v>
      </c>
      <c r="G13" s="91">
        <v>71</v>
      </c>
      <c r="H13" s="44">
        <f t="shared" si="1"/>
        <v>50</v>
      </c>
      <c r="I13" s="44">
        <v>70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 t="s">
        <v>156</v>
      </c>
      <c r="Y13" s="39" t="s">
        <v>156</v>
      </c>
      <c r="Z13" s="39"/>
      <c r="AA13" s="39"/>
      <c r="AB13" s="39"/>
      <c r="AC13" s="39"/>
      <c r="AD13" s="39"/>
      <c r="AE13" s="39">
        <v>5533410</v>
      </c>
      <c r="AF13" s="39"/>
      <c r="AG13" s="39"/>
      <c r="AH13" s="39"/>
      <c r="AI13" s="38">
        <f t="shared" ref="AI13:AI35" si="8">IF(ISBLANK(AE13),"-",AE13-AE12)</f>
        <v>4562</v>
      </c>
      <c r="AJ13" s="38">
        <f t="shared" si="2"/>
        <v>4.5620000000000003</v>
      </c>
      <c r="AK13" s="38">
        <f t="shared" si="3"/>
        <v>109.488</v>
      </c>
      <c r="AL13" s="38"/>
      <c r="AM13" s="38"/>
      <c r="AN13" s="38"/>
      <c r="AO13" s="38">
        <f t="shared" si="4"/>
        <v>109.488</v>
      </c>
      <c r="AP13" s="37">
        <v>6.7</v>
      </c>
      <c r="AQ13" s="93">
        <f t="shared" ref="AQ13:AQ35" si="9">AP13</f>
        <v>6.7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9" t="s">
        <v>156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1397148</v>
      </c>
      <c r="DD13" s="32"/>
      <c r="DE13" s="32">
        <f t="shared" ref="DE13:DE35" si="10">IF(ISBLANK(DC13),"-",DC13-DC12)</f>
        <v>1099</v>
      </c>
      <c r="DF13" s="32"/>
      <c r="DG13" s="32">
        <f t="shared" ref="DG13:DG35" si="11">DC13-DC12</f>
        <v>1099</v>
      </c>
      <c r="DH13" s="32"/>
      <c r="DI13" s="32"/>
      <c r="DJ13" s="32"/>
      <c r="DK13" s="32"/>
      <c r="DL13" s="32"/>
      <c r="DM13" s="32">
        <f t="shared" si="7"/>
        <v>1099</v>
      </c>
      <c r="DN13" s="32">
        <f t="shared" ref="DN13:DN36" si="12">DM13/AJ13</f>
        <v>240.90311266988161</v>
      </c>
      <c r="DO13" s="143">
        <v>0.95</v>
      </c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5</v>
      </c>
      <c r="G14" s="91">
        <v>72</v>
      </c>
      <c r="H14" s="44">
        <f t="shared" si="1"/>
        <v>50.70422535211268</v>
      </c>
      <c r="I14" s="44">
        <v>71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 t="s">
        <v>156</v>
      </c>
      <c r="Y14" s="39" t="s">
        <v>156</v>
      </c>
      <c r="Z14" s="39"/>
      <c r="AA14" s="39"/>
      <c r="AB14" s="39"/>
      <c r="AC14" s="39"/>
      <c r="AD14" s="39"/>
      <c r="AE14" s="39">
        <v>5538094</v>
      </c>
      <c r="AF14" s="39"/>
      <c r="AG14" s="39"/>
      <c r="AH14" s="39"/>
      <c r="AI14" s="38">
        <f t="shared" si="8"/>
        <v>4684</v>
      </c>
      <c r="AJ14" s="38">
        <f t="shared" si="2"/>
        <v>4.6840000000000002</v>
      </c>
      <c r="AK14" s="38">
        <f t="shared" si="3"/>
        <v>112.416</v>
      </c>
      <c r="AL14" s="38"/>
      <c r="AM14" s="38"/>
      <c r="AN14" s="38"/>
      <c r="AO14" s="38">
        <f t="shared" si="4"/>
        <v>112.416</v>
      </c>
      <c r="AP14" s="37">
        <v>8</v>
      </c>
      <c r="AQ14" s="93">
        <f t="shared" si="9"/>
        <v>8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9" t="s">
        <v>156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1398260</v>
      </c>
      <c r="DD14" s="32"/>
      <c r="DE14" s="32">
        <f t="shared" si="10"/>
        <v>1112</v>
      </c>
      <c r="DF14" s="32"/>
      <c r="DG14" s="32">
        <f t="shared" si="11"/>
        <v>1112</v>
      </c>
      <c r="DH14" s="32"/>
      <c r="DI14" s="32"/>
      <c r="DJ14" s="32"/>
      <c r="DK14" s="32"/>
      <c r="DL14" s="32"/>
      <c r="DM14" s="32">
        <f t="shared" si="7"/>
        <v>1112</v>
      </c>
      <c r="DN14" s="32">
        <f t="shared" si="12"/>
        <v>237.40392826643892</v>
      </c>
      <c r="DO14" s="31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7</v>
      </c>
      <c r="G15" s="91">
        <v>81</v>
      </c>
      <c r="H15" s="44">
        <f t="shared" si="1"/>
        <v>57.04225352112676</v>
      </c>
      <c r="I15" s="44">
        <v>80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 t="s">
        <v>156</v>
      </c>
      <c r="Y15" s="39" t="s">
        <v>156</v>
      </c>
      <c r="Z15" s="39"/>
      <c r="AA15" s="39"/>
      <c r="AB15" s="39"/>
      <c r="AC15" s="39"/>
      <c r="AD15" s="39"/>
      <c r="AE15" s="39">
        <v>5542540</v>
      </c>
      <c r="AF15" s="39"/>
      <c r="AG15" s="39"/>
      <c r="AH15" s="39"/>
      <c r="AI15" s="38">
        <f t="shared" si="8"/>
        <v>4446</v>
      </c>
      <c r="AJ15" s="38">
        <f t="shared" si="2"/>
        <v>4.4459999999999997</v>
      </c>
      <c r="AK15" s="38">
        <f t="shared" si="3"/>
        <v>106.70399999999999</v>
      </c>
      <c r="AL15" s="38"/>
      <c r="AM15" s="38"/>
      <c r="AN15" s="38"/>
      <c r="AO15" s="38">
        <f t="shared" si="4"/>
        <v>106.70399999999999</v>
      </c>
      <c r="AP15" s="37">
        <v>9.5</v>
      </c>
      <c r="AQ15" s="93">
        <f t="shared" si="9"/>
        <v>9.5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9" t="s">
        <v>156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1399363</v>
      </c>
      <c r="DD15" s="32"/>
      <c r="DE15" s="32">
        <f t="shared" si="10"/>
        <v>1103</v>
      </c>
      <c r="DF15" s="32"/>
      <c r="DG15" s="32">
        <f t="shared" si="11"/>
        <v>1103</v>
      </c>
      <c r="DH15" s="32"/>
      <c r="DI15" s="32"/>
      <c r="DJ15" s="32"/>
      <c r="DK15" s="32"/>
      <c r="DL15" s="32"/>
      <c r="DM15" s="32">
        <f t="shared" si="7"/>
        <v>1103</v>
      </c>
      <c r="DN15" s="32">
        <f t="shared" si="12"/>
        <v>248.08816914080074</v>
      </c>
      <c r="DO15" s="31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8</v>
      </c>
      <c r="G16" s="91">
        <v>79</v>
      </c>
      <c r="H16" s="44">
        <f t="shared" si="1"/>
        <v>55.633802816901408</v>
      </c>
      <c r="I16" s="44">
        <v>78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 t="s">
        <v>156</v>
      </c>
      <c r="Y16" s="39" t="s">
        <v>156</v>
      </c>
      <c r="Z16" s="39"/>
      <c r="AA16" s="39"/>
      <c r="AB16" s="39"/>
      <c r="AC16" s="39"/>
      <c r="AD16" s="39"/>
      <c r="AE16" s="39">
        <v>5546721</v>
      </c>
      <c r="AF16" s="39"/>
      <c r="AG16" s="39"/>
      <c r="AH16" s="39"/>
      <c r="AI16" s="38">
        <f t="shared" si="8"/>
        <v>4181</v>
      </c>
      <c r="AJ16" s="38">
        <f t="shared" si="2"/>
        <v>4.181</v>
      </c>
      <c r="AK16" s="38">
        <f t="shared" si="3"/>
        <v>100.34399999999999</v>
      </c>
      <c r="AL16" s="38"/>
      <c r="AM16" s="38"/>
      <c r="AN16" s="38"/>
      <c r="AO16" s="38">
        <f t="shared" si="4"/>
        <v>100.34399999999999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9" t="s">
        <v>156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1400423</v>
      </c>
      <c r="DD16" s="32"/>
      <c r="DE16" s="32">
        <f t="shared" si="10"/>
        <v>1060</v>
      </c>
      <c r="DF16" s="32"/>
      <c r="DG16" s="32">
        <f t="shared" si="11"/>
        <v>1060</v>
      </c>
      <c r="DH16" s="32"/>
      <c r="DI16" s="32"/>
      <c r="DJ16" s="32"/>
      <c r="DK16" s="32"/>
      <c r="DL16" s="32"/>
      <c r="DM16" s="32">
        <f t="shared" si="7"/>
        <v>1060</v>
      </c>
      <c r="DN16" s="32">
        <f t="shared" si="12"/>
        <v>253.52786414733316</v>
      </c>
      <c r="DO16" s="31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8</v>
      </c>
      <c r="G17" s="91">
        <v>76</v>
      </c>
      <c r="H17" s="44">
        <f t="shared" si="1"/>
        <v>53.521126760563384</v>
      </c>
      <c r="I17" s="44">
        <v>78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 t="s">
        <v>156</v>
      </c>
      <c r="Y17" s="39" t="s">
        <v>156</v>
      </c>
      <c r="Z17" s="39"/>
      <c r="AA17" s="39"/>
      <c r="AB17" s="39"/>
      <c r="AC17" s="39"/>
      <c r="AD17" s="39"/>
      <c r="AE17" s="39">
        <v>5551688</v>
      </c>
      <c r="AF17" s="39"/>
      <c r="AG17" s="39"/>
      <c r="AH17" s="39"/>
      <c r="AI17" s="38">
        <f t="shared" si="8"/>
        <v>4967</v>
      </c>
      <c r="AJ17" s="38">
        <f t="shared" si="2"/>
        <v>4.9669999999999996</v>
      </c>
      <c r="AK17" s="38">
        <f t="shared" si="3"/>
        <v>119.208</v>
      </c>
      <c r="AL17" s="38"/>
      <c r="AM17" s="38"/>
      <c r="AN17" s="38"/>
      <c r="AO17" s="38">
        <f t="shared" si="4"/>
        <v>119.208</v>
      </c>
      <c r="AP17" s="37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9" t="s">
        <v>156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1401504</v>
      </c>
      <c r="DD17" s="32"/>
      <c r="DE17" s="32">
        <f t="shared" si="10"/>
        <v>1081</v>
      </c>
      <c r="DF17" s="32"/>
      <c r="DG17" s="32">
        <f t="shared" si="11"/>
        <v>1081</v>
      </c>
      <c r="DH17" s="32"/>
      <c r="DI17" s="32"/>
      <c r="DJ17" s="32"/>
      <c r="DK17" s="32"/>
      <c r="DL17" s="32"/>
      <c r="DM17" s="32">
        <f t="shared" si="7"/>
        <v>1081</v>
      </c>
      <c r="DN17" s="32">
        <f t="shared" si="12"/>
        <v>217.63640024159454</v>
      </c>
      <c r="DO17" s="154">
        <v>1.08</v>
      </c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7</v>
      </c>
      <c r="G18" s="91">
        <v>78</v>
      </c>
      <c r="H18" s="44">
        <f t="shared" si="1"/>
        <v>54.929577464788736</v>
      </c>
      <c r="I18" s="44">
        <v>75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 t="s">
        <v>156</v>
      </c>
      <c r="Y18" s="39" t="s">
        <v>156</v>
      </c>
      <c r="Z18" s="39"/>
      <c r="AA18" s="39"/>
      <c r="AB18" s="39"/>
      <c r="AC18" s="39"/>
      <c r="AD18" s="39"/>
      <c r="AE18" s="39">
        <v>5556784</v>
      </c>
      <c r="AF18" s="39"/>
      <c r="AG18" s="39"/>
      <c r="AH18" s="39"/>
      <c r="AI18" s="38">
        <f t="shared" si="8"/>
        <v>5096</v>
      </c>
      <c r="AJ18" s="38">
        <f t="shared" si="2"/>
        <v>5.0960000000000001</v>
      </c>
      <c r="AK18" s="38">
        <f t="shared" si="3"/>
        <v>122.304</v>
      </c>
      <c r="AL18" s="38"/>
      <c r="AM18" s="38"/>
      <c r="AN18" s="38"/>
      <c r="AO18" s="38">
        <f t="shared" si="4"/>
        <v>122.304</v>
      </c>
      <c r="AP18" s="37">
        <v>9.1</v>
      </c>
      <c r="AQ18" s="93">
        <f t="shared" si="9"/>
        <v>9.1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1026</v>
      </c>
      <c r="BM18" s="34">
        <v>0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0.86218487394957988</v>
      </c>
      <c r="CK18" s="33">
        <f t="shared" si="6"/>
        <v>0</v>
      </c>
      <c r="CL18" s="33"/>
      <c r="CM18" s="33"/>
      <c r="CN18" s="33"/>
      <c r="CO18" s="33"/>
      <c r="CP18" s="33"/>
      <c r="CQ18" s="33"/>
      <c r="CR18" s="39" t="s">
        <v>156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1402702</v>
      </c>
      <c r="DD18" s="32"/>
      <c r="DE18" s="32">
        <f t="shared" si="10"/>
        <v>1198</v>
      </c>
      <c r="DF18" s="32"/>
      <c r="DG18" s="32">
        <f t="shared" si="11"/>
        <v>1198</v>
      </c>
      <c r="DH18" s="32"/>
      <c r="DI18" s="32"/>
      <c r="DJ18" s="32"/>
      <c r="DK18" s="32"/>
      <c r="DL18" s="32"/>
      <c r="DM18" s="32">
        <f t="shared" si="7"/>
        <v>1198</v>
      </c>
      <c r="DN18" s="32">
        <f t="shared" si="12"/>
        <v>235.08634222919937</v>
      </c>
      <c r="DO18" s="31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7</v>
      </c>
      <c r="G19" s="91">
        <v>77</v>
      </c>
      <c r="H19" s="44">
        <f t="shared" si="1"/>
        <v>54.225352112676056</v>
      </c>
      <c r="I19" s="44">
        <v>75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 t="s">
        <v>156</v>
      </c>
      <c r="Y19" s="39" t="s">
        <v>156</v>
      </c>
      <c r="Z19" s="39"/>
      <c r="AA19" s="39"/>
      <c r="AB19" s="39"/>
      <c r="AC19" s="39"/>
      <c r="AD19" s="39"/>
      <c r="AE19" s="39">
        <v>5562712</v>
      </c>
      <c r="AF19" s="39"/>
      <c r="AG19" s="39"/>
      <c r="AH19" s="39"/>
      <c r="AI19" s="38">
        <f t="shared" si="8"/>
        <v>5928</v>
      </c>
      <c r="AJ19" s="38">
        <f t="shared" si="2"/>
        <v>5.9279999999999999</v>
      </c>
      <c r="AK19" s="38">
        <f t="shared" si="3"/>
        <v>142.27199999999999</v>
      </c>
      <c r="AL19" s="38"/>
      <c r="AM19" s="38"/>
      <c r="AN19" s="38"/>
      <c r="AO19" s="38">
        <f t="shared" si="4"/>
        <v>142.27199999999999</v>
      </c>
      <c r="AP19" s="37">
        <v>8.4</v>
      </c>
      <c r="AQ19" s="93">
        <f t="shared" si="9"/>
        <v>8.4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1026</v>
      </c>
      <c r="BM19" s="34">
        <v>0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0.86218487394957988</v>
      </c>
      <c r="CK19" s="33">
        <f t="shared" si="6"/>
        <v>0</v>
      </c>
      <c r="CL19" s="33"/>
      <c r="CM19" s="33"/>
      <c r="CN19" s="33"/>
      <c r="CO19" s="33"/>
      <c r="CP19" s="33"/>
      <c r="CQ19" s="33"/>
      <c r="CR19" s="39" t="s">
        <v>156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1403860</v>
      </c>
      <c r="DD19" s="32"/>
      <c r="DE19" s="32">
        <f t="shared" si="10"/>
        <v>1158</v>
      </c>
      <c r="DF19" s="32"/>
      <c r="DG19" s="32">
        <f t="shared" si="11"/>
        <v>1158</v>
      </c>
      <c r="DH19" s="32"/>
      <c r="DI19" s="32"/>
      <c r="DJ19" s="32"/>
      <c r="DK19" s="32"/>
      <c r="DL19" s="32"/>
      <c r="DM19" s="32">
        <f t="shared" si="7"/>
        <v>1158</v>
      </c>
      <c r="DN19" s="32">
        <f t="shared" si="12"/>
        <v>195.34412955465586</v>
      </c>
      <c r="DO19" s="31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7</v>
      </c>
      <c r="G20" s="91">
        <v>76</v>
      </c>
      <c r="H20" s="44">
        <f t="shared" si="1"/>
        <v>53.521126760563384</v>
      </c>
      <c r="I20" s="44">
        <v>72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 t="s">
        <v>156</v>
      </c>
      <c r="Y20" s="39" t="s">
        <v>156</v>
      </c>
      <c r="Z20" s="39"/>
      <c r="AA20" s="39"/>
      <c r="AB20" s="39"/>
      <c r="AC20" s="39"/>
      <c r="AD20" s="39"/>
      <c r="AE20" s="39">
        <v>5567695</v>
      </c>
      <c r="AF20" s="39"/>
      <c r="AG20" s="39"/>
      <c r="AH20" s="39"/>
      <c r="AI20" s="38">
        <f t="shared" si="8"/>
        <v>4983</v>
      </c>
      <c r="AJ20" s="38">
        <f t="shared" si="2"/>
        <v>4.9829999999999997</v>
      </c>
      <c r="AK20" s="38">
        <f t="shared" si="3"/>
        <v>119.59199999999998</v>
      </c>
      <c r="AL20" s="38"/>
      <c r="AM20" s="38"/>
      <c r="AN20" s="38"/>
      <c r="AO20" s="38">
        <f t="shared" si="4"/>
        <v>119.59199999999998</v>
      </c>
      <c r="AP20" s="37">
        <v>7.8</v>
      </c>
      <c r="AQ20" s="93">
        <f t="shared" si="9"/>
        <v>7.8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1026</v>
      </c>
      <c r="BM20" s="34">
        <v>0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0.86218487394957988</v>
      </c>
      <c r="CK20" s="33">
        <f t="shared" si="6"/>
        <v>0</v>
      </c>
      <c r="CL20" s="33"/>
      <c r="CM20" s="33"/>
      <c r="CN20" s="33"/>
      <c r="CO20" s="33"/>
      <c r="CP20" s="33"/>
      <c r="CQ20" s="33"/>
      <c r="CR20" s="39" t="s">
        <v>156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1405026</v>
      </c>
      <c r="DD20" s="32"/>
      <c r="DE20" s="32">
        <f t="shared" si="10"/>
        <v>1166</v>
      </c>
      <c r="DF20" s="32"/>
      <c r="DG20" s="32">
        <f t="shared" si="11"/>
        <v>1166</v>
      </c>
      <c r="DH20" s="32"/>
      <c r="DI20" s="32"/>
      <c r="DJ20" s="32"/>
      <c r="DK20" s="32"/>
      <c r="DL20" s="32"/>
      <c r="DM20" s="32">
        <f t="shared" si="7"/>
        <v>1166</v>
      </c>
      <c r="DN20" s="32">
        <f t="shared" si="12"/>
        <v>233.99558498896249</v>
      </c>
      <c r="DO20" s="31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6</v>
      </c>
      <c r="G21" s="91">
        <v>76</v>
      </c>
      <c r="H21" s="44">
        <f t="shared" si="1"/>
        <v>53.521126760563384</v>
      </c>
      <c r="I21" s="44">
        <v>72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 t="s">
        <v>156</v>
      </c>
      <c r="Y21" s="39" t="s">
        <v>156</v>
      </c>
      <c r="Z21" s="39"/>
      <c r="AA21" s="39"/>
      <c r="AB21" s="39"/>
      <c r="AC21" s="39"/>
      <c r="AD21" s="39"/>
      <c r="AE21" s="39">
        <v>5572574</v>
      </c>
      <c r="AF21" s="39"/>
      <c r="AG21" s="39"/>
      <c r="AH21" s="39"/>
      <c r="AI21" s="38">
        <f t="shared" si="8"/>
        <v>4879</v>
      </c>
      <c r="AJ21" s="38">
        <f t="shared" si="2"/>
        <v>4.8789999999999996</v>
      </c>
      <c r="AK21" s="38">
        <f t="shared" si="3"/>
        <v>117.09599999999999</v>
      </c>
      <c r="AL21" s="38"/>
      <c r="AM21" s="38"/>
      <c r="AN21" s="38"/>
      <c r="AO21" s="38">
        <f t="shared" si="4"/>
        <v>117.09599999999999</v>
      </c>
      <c r="AP21" s="37">
        <v>7.2</v>
      </c>
      <c r="AQ21" s="93">
        <f t="shared" si="9"/>
        <v>7.2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1027</v>
      </c>
      <c r="BM21" s="34">
        <v>0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0.86302521008403366</v>
      </c>
      <c r="CK21" s="33">
        <f t="shared" si="6"/>
        <v>0</v>
      </c>
      <c r="CL21" s="33"/>
      <c r="CM21" s="33"/>
      <c r="CN21" s="33"/>
      <c r="CO21" s="33"/>
      <c r="CP21" s="33"/>
      <c r="CQ21" s="33"/>
      <c r="CR21" s="39" t="s">
        <v>156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1406264</v>
      </c>
      <c r="DD21" s="32"/>
      <c r="DE21" s="32">
        <f t="shared" si="10"/>
        <v>1238</v>
      </c>
      <c r="DF21" s="32"/>
      <c r="DG21" s="32">
        <f t="shared" si="11"/>
        <v>1238</v>
      </c>
      <c r="DH21" s="32"/>
      <c r="DI21" s="32"/>
      <c r="DJ21" s="32"/>
      <c r="DK21" s="32"/>
      <c r="DL21" s="32"/>
      <c r="DM21" s="32">
        <f t="shared" si="7"/>
        <v>1238</v>
      </c>
      <c r="DN21" s="32">
        <f t="shared" si="12"/>
        <v>253.74052059848333</v>
      </c>
      <c r="DO21" s="154">
        <v>1.17</v>
      </c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6</v>
      </c>
      <c r="G22" s="91">
        <v>76</v>
      </c>
      <c r="H22" s="44">
        <f t="shared" si="1"/>
        <v>53.521126760563384</v>
      </c>
      <c r="I22" s="44">
        <v>70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 t="s">
        <v>156</v>
      </c>
      <c r="Y22" s="39" t="s">
        <v>156</v>
      </c>
      <c r="Z22" s="39"/>
      <c r="AA22" s="39"/>
      <c r="AB22" s="39"/>
      <c r="AC22" s="39"/>
      <c r="AD22" s="39"/>
      <c r="AE22" s="39">
        <v>5576792</v>
      </c>
      <c r="AF22" s="39"/>
      <c r="AG22" s="39"/>
      <c r="AH22" s="39"/>
      <c r="AI22" s="38">
        <f t="shared" si="8"/>
        <v>4218</v>
      </c>
      <c r="AJ22" s="38">
        <f t="shared" si="2"/>
        <v>4.218</v>
      </c>
      <c r="AK22" s="38">
        <f t="shared" si="3"/>
        <v>101.232</v>
      </c>
      <c r="AL22" s="38"/>
      <c r="AM22" s="38"/>
      <c r="AN22" s="38"/>
      <c r="AO22" s="38">
        <f t="shared" si="4"/>
        <v>101.232</v>
      </c>
      <c r="AP22" s="37">
        <v>6.6</v>
      </c>
      <c r="AQ22" s="93">
        <f t="shared" si="9"/>
        <v>6.6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1027</v>
      </c>
      <c r="BM22" s="34">
        <v>0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0.86302521008403366</v>
      </c>
      <c r="CK22" s="33">
        <f t="shared" si="6"/>
        <v>0</v>
      </c>
      <c r="CL22" s="33"/>
      <c r="CM22" s="33"/>
      <c r="CN22" s="33"/>
      <c r="CO22" s="33"/>
      <c r="CP22" s="33"/>
      <c r="CQ22" s="33"/>
      <c r="CR22" s="39" t="s">
        <v>156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1407402</v>
      </c>
      <c r="DD22" s="32"/>
      <c r="DE22" s="32">
        <f t="shared" si="10"/>
        <v>1138</v>
      </c>
      <c r="DF22" s="32"/>
      <c r="DG22" s="32">
        <f t="shared" si="11"/>
        <v>1138</v>
      </c>
      <c r="DH22" s="32"/>
      <c r="DI22" s="32"/>
      <c r="DJ22" s="32"/>
      <c r="DK22" s="32"/>
      <c r="DL22" s="32"/>
      <c r="DM22" s="32">
        <f t="shared" si="7"/>
        <v>1138</v>
      </c>
      <c r="DN22" s="32">
        <f t="shared" si="12"/>
        <v>269.79611190137507</v>
      </c>
      <c r="DO22" s="31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5</v>
      </c>
      <c r="G23" s="91">
        <v>77</v>
      </c>
      <c r="H23" s="44">
        <f t="shared" si="1"/>
        <v>54.225352112676056</v>
      </c>
      <c r="I23" s="44">
        <v>71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 t="s">
        <v>156</v>
      </c>
      <c r="Y23" s="39" t="s">
        <v>156</v>
      </c>
      <c r="Z23" s="39"/>
      <c r="AA23" s="39"/>
      <c r="AB23" s="39"/>
      <c r="AC23" s="39"/>
      <c r="AD23" s="39"/>
      <c r="AE23" s="39">
        <v>5581310</v>
      </c>
      <c r="AF23" s="39"/>
      <c r="AG23" s="39"/>
      <c r="AH23" s="39"/>
      <c r="AI23" s="38">
        <f t="shared" si="8"/>
        <v>4518</v>
      </c>
      <c r="AJ23" s="38">
        <f t="shared" si="2"/>
        <v>4.5179999999999998</v>
      </c>
      <c r="AK23" s="38">
        <f t="shared" si="3"/>
        <v>108.43199999999999</v>
      </c>
      <c r="AL23" s="38"/>
      <c r="AM23" s="38"/>
      <c r="AN23" s="38"/>
      <c r="AO23" s="38">
        <f t="shared" si="4"/>
        <v>108.43199999999999</v>
      </c>
      <c r="AP23" s="37">
        <v>6.1</v>
      </c>
      <c r="AQ23" s="93">
        <f t="shared" si="9"/>
        <v>6.1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1027</v>
      </c>
      <c r="BM23" s="34">
        <v>0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0.86302521008403366</v>
      </c>
      <c r="CK23" s="33">
        <f t="shared" si="6"/>
        <v>0</v>
      </c>
      <c r="CL23" s="33"/>
      <c r="CM23" s="33"/>
      <c r="CN23" s="33"/>
      <c r="CO23" s="33"/>
      <c r="CP23" s="33"/>
      <c r="CQ23" s="33"/>
      <c r="CR23" s="39" t="s">
        <v>156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1408614</v>
      </c>
      <c r="DD23" s="32"/>
      <c r="DE23" s="32">
        <f t="shared" si="10"/>
        <v>1212</v>
      </c>
      <c r="DF23" s="32"/>
      <c r="DG23" s="32">
        <f t="shared" si="11"/>
        <v>1212</v>
      </c>
      <c r="DH23" s="32"/>
      <c r="DI23" s="32"/>
      <c r="DJ23" s="32"/>
      <c r="DK23" s="32"/>
      <c r="DL23" s="32"/>
      <c r="DM23" s="32">
        <f t="shared" si="7"/>
        <v>1212</v>
      </c>
      <c r="DN23" s="32">
        <f t="shared" si="12"/>
        <v>268.26029216467464</v>
      </c>
      <c r="DO23" s="31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5</v>
      </c>
      <c r="G24" s="91">
        <v>76</v>
      </c>
      <c r="H24" s="44">
        <f t="shared" si="1"/>
        <v>53.521126760563384</v>
      </c>
      <c r="I24" s="44">
        <v>71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 t="s">
        <v>156</v>
      </c>
      <c r="Y24" s="39" t="s">
        <v>156</v>
      </c>
      <c r="Z24" s="39"/>
      <c r="AA24" s="39"/>
      <c r="AB24" s="39"/>
      <c r="AC24" s="39"/>
      <c r="AD24" s="39"/>
      <c r="AE24" s="39">
        <v>5585682</v>
      </c>
      <c r="AF24" s="39"/>
      <c r="AG24" s="39"/>
      <c r="AH24" s="39"/>
      <c r="AI24" s="38">
        <f t="shared" si="8"/>
        <v>4372</v>
      </c>
      <c r="AJ24" s="38">
        <f t="shared" si="2"/>
        <v>4.3719999999999999</v>
      </c>
      <c r="AK24" s="38">
        <f t="shared" si="3"/>
        <v>104.928</v>
      </c>
      <c r="AL24" s="38"/>
      <c r="AM24" s="38"/>
      <c r="AN24" s="38"/>
      <c r="AO24" s="38">
        <f t="shared" si="4"/>
        <v>104.928</v>
      </c>
      <c r="AP24" s="37">
        <v>5.6</v>
      </c>
      <c r="AQ24" s="93">
        <f t="shared" si="9"/>
        <v>5.6</v>
      </c>
      <c r="AR24" s="36"/>
      <c r="AS24" s="36"/>
      <c r="AT24" s="36"/>
      <c r="AU24" s="35" t="s">
        <v>164</v>
      </c>
      <c r="AV24" s="34">
        <v>1187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1026</v>
      </c>
      <c r="BM24" s="34">
        <v>0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0.99747899159663866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0.86218487394957988</v>
      </c>
      <c r="CK24" s="33">
        <f t="shared" si="6"/>
        <v>0</v>
      </c>
      <c r="CL24" s="33"/>
      <c r="CM24" s="33"/>
      <c r="CN24" s="33"/>
      <c r="CO24" s="33"/>
      <c r="CP24" s="33"/>
      <c r="CQ24" s="33"/>
      <c r="CR24" s="39" t="s">
        <v>156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1409804</v>
      </c>
      <c r="DD24" s="32"/>
      <c r="DE24" s="32">
        <f t="shared" si="10"/>
        <v>1190</v>
      </c>
      <c r="DF24" s="32"/>
      <c r="DG24" s="32">
        <f t="shared" si="11"/>
        <v>1190</v>
      </c>
      <c r="DH24" s="32"/>
      <c r="DI24" s="32"/>
      <c r="DJ24" s="32"/>
      <c r="DK24" s="32"/>
      <c r="DL24" s="32"/>
      <c r="DM24" s="32">
        <f t="shared" si="7"/>
        <v>1190</v>
      </c>
      <c r="DN24" s="32">
        <f t="shared" si="12"/>
        <v>272.18664226898443</v>
      </c>
      <c r="DO24" s="31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4</v>
      </c>
      <c r="G25" s="91">
        <v>77</v>
      </c>
      <c r="H25" s="44">
        <f t="shared" si="1"/>
        <v>54.225352112676056</v>
      </c>
      <c r="I25" s="44">
        <v>70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 t="s">
        <v>156</v>
      </c>
      <c r="Y25" s="39" t="s">
        <v>156</v>
      </c>
      <c r="Z25" s="39"/>
      <c r="AA25" s="39"/>
      <c r="AB25" s="39"/>
      <c r="AC25" s="39"/>
      <c r="AD25" s="39"/>
      <c r="AE25" s="39">
        <v>5590265</v>
      </c>
      <c r="AF25" s="39"/>
      <c r="AG25" s="39"/>
      <c r="AH25" s="39"/>
      <c r="AI25" s="38">
        <f t="shared" si="8"/>
        <v>4583</v>
      </c>
      <c r="AJ25" s="38">
        <f t="shared" si="2"/>
        <v>4.5830000000000002</v>
      </c>
      <c r="AK25" s="38">
        <f t="shared" si="3"/>
        <v>109.992</v>
      </c>
      <c r="AL25" s="38"/>
      <c r="AM25" s="38"/>
      <c r="AN25" s="38"/>
      <c r="AO25" s="38">
        <f t="shared" si="4"/>
        <v>109.992</v>
      </c>
      <c r="AP25" s="37">
        <v>5.0999999999999996</v>
      </c>
      <c r="AQ25" s="93">
        <f t="shared" si="9"/>
        <v>5.0999999999999996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1025</v>
      </c>
      <c r="BM25" s="34">
        <v>0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0.8613445378151261</v>
      </c>
      <c r="CK25" s="33">
        <f t="shared" si="6"/>
        <v>0</v>
      </c>
      <c r="CL25" s="33"/>
      <c r="CM25" s="33"/>
      <c r="CN25" s="33"/>
      <c r="CO25" s="33"/>
      <c r="CP25" s="33"/>
      <c r="CQ25" s="33"/>
      <c r="CR25" s="39" t="s">
        <v>156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1410990</v>
      </c>
      <c r="DD25" s="32"/>
      <c r="DE25" s="32">
        <f t="shared" si="10"/>
        <v>1186</v>
      </c>
      <c r="DF25" s="32"/>
      <c r="DG25" s="32">
        <f t="shared" si="11"/>
        <v>1186</v>
      </c>
      <c r="DH25" s="32"/>
      <c r="DI25" s="32"/>
      <c r="DJ25" s="32"/>
      <c r="DK25" s="32"/>
      <c r="DL25" s="32"/>
      <c r="DM25" s="32">
        <f t="shared" si="7"/>
        <v>1186</v>
      </c>
      <c r="DN25" s="32">
        <f t="shared" si="12"/>
        <v>258.78245690595679</v>
      </c>
      <c r="DO25" s="143">
        <v>1.1000000000000001</v>
      </c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4</v>
      </c>
      <c r="G26" s="91">
        <v>78</v>
      </c>
      <c r="H26" s="44">
        <f t="shared" si="1"/>
        <v>54.929577464788736</v>
      </c>
      <c r="I26" s="44">
        <v>70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 t="s">
        <v>156</v>
      </c>
      <c r="Y26" s="39" t="s">
        <v>156</v>
      </c>
      <c r="Z26" s="39"/>
      <c r="AA26" s="39"/>
      <c r="AB26" s="39"/>
      <c r="AC26" s="39"/>
      <c r="AD26" s="39"/>
      <c r="AE26" s="39">
        <v>5594751</v>
      </c>
      <c r="AF26" s="39"/>
      <c r="AG26" s="39"/>
      <c r="AH26" s="39"/>
      <c r="AI26" s="38">
        <f t="shared" si="8"/>
        <v>4486</v>
      </c>
      <c r="AJ26" s="38">
        <f t="shared" si="2"/>
        <v>4.4859999999999998</v>
      </c>
      <c r="AK26" s="38">
        <f t="shared" si="3"/>
        <v>107.66399999999999</v>
      </c>
      <c r="AL26" s="38"/>
      <c r="AM26" s="38"/>
      <c r="AN26" s="38"/>
      <c r="AO26" s="38">
        <f t="shared" si="4"/>
        <v>107.66399999999999</v>
      </c>
      <c r="AP26" s="37">
        <v>4.5999999999999996</v>
      </c>
      <c r="AQ26" s="93">
        <f t="shared" si="9"/>
        <v>4.5999999999999996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1025</v>
      </c>
      <c r="BM26" s="34">
        <v>0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0.8613445378151261</v>
      </c>
      <c r="CK26" s="33">
        <f t="shared" si="6"/>
        <v>0</v>
      </c>
      <c r="CL26" s="33"/>
      <c r="CM26" s="33"/>
      <c r="CN26" s="33"/>
      <c r="CO26" s="33"/>
      <c r="CP26" s="33"/>
      <c r="CQ26" s="33"/>
      <c r="CR26" s="39" t="s">
        <v>156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1412115</v>
      </c>
      <c r="DD26" s="32"/>
      <c r="DE26" s="32">
        <f t="shared" si="10"/>
        <v>1125</v>
      </c>
      <c r="DF26" s="32"/>
      <c r="DG26" s="32">
        <f t="shared" si="11"/>
        <v>1125</v>
      </c>
      <c r="DH26" s="32"/>
      <c r="DI26" s="32"/>
      <c r="DJ26" s="32"/>
      <c r="DK26" s="32"/>
      <c r="DL26" s="32"/>
      <c r="DM26" s="32">
        <f t="shared" si="7"/>
        <v>1125</v>
      </c>
      <c r="DN26" s="32">
        <f t="shared" si="12"/>
        <v>250.78020508247883</v>
      </c>
      <c r="DO26" s="142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4</v>
      </c>
      <c r="G27" s="91">
        <v>78</v>
      </c>
      <c r="H27" s="44">
        <f t="shared" si="1"/>
        <v>54.929577464788736</v>
      </c>
      <c r="I27" s="44">
        <v>69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 t="s">
        <v>156</v>
      </c>
      <c r="Y27" s="39" t="s">
        <v>156</v>
      </c>
      <c r="Z27" s="39"/>
      <c r="AA27" s="39"/>
      <c r="AB27" s="39"/>
      <c r="AC27" s="39"/>
      <c r="AD27" s="39"/>
      <c r="AE27" s="39">
        <v>5600239</v>
      </c>
      <c r="AF27" s="39"/>
      <c r="AG27" s="39"/>
      <c r="AH27" s="39"/>
      <c r="AI27" s="38">
        <f t="shared" si="8"/>
        <v>5488</v>
      </c>
      <c r="AJ27" s="38">
        <f t="shared" si="2"/>
        <v>5.4880000000000004</v>
      </c>
      <c r="AK27" s="38">
        <f t="shared" si="3"/>
        <v>131.71200000000002</v>
      </c>
      <c r="AL27" s="38"/>
      <c r="AM27" s="38"/>
      <c r="AN27" s="38"/>
      <c r="AO27" s="38">
        <f t="shared" si="4"/>
        <v>131.71200000000002</v>
      </c>
      <c r="AP27" s="37">
        <v>4.3</v>
      </c>
      <c r="AQ27" s="93">
        <f t="shared" si="9"/>
        <v>4.3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1025</v>
      </c>
      <c r="BM27" s="34">
        <v>0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0.8613445378151261</v>
      </c>
      <c r="CK27" s="33">
        <f t="shared" si="6"/>
        <v>0</v>
      </c>
      <c r="CL27" s="33"/>
      <c r="CM27" s="33"/>
      <c r="CN27" s="33"/>
      <c r="CO27" s="33"/>
      <c r="CP27" s="33"/>
      <c r="CQ27" s="33"/>
      <c r="CR27" s="39" t="s">
        <v>156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1413302</v>
      </c>
      <c r="DD27" s="32"/>
      <c r="DE27" s="32">
        <f t="shared" si="10"/>
        <v>1187</v>
      </c>
      <c r="DF27" s="32"/>
      <c r="DG27" s="32">
        <f t="shared" si="11"/>
        <v>1187</v>
      </c>
      <c r="DH27" s="32"/>
      <c r="DI27" s="32"/>
      <c r="DJ27" s="32"/>
      <c r="DK27" s="32"/>
      <c r="DL27" s="32"/>
      <c r="DM27" s="32">
        <f t="shared" si="7"/>
        <v>1187</v>
      </c>
      <c r="DN27" s="32">
        <f t="shared" si="12"/>
        <v>216.29008746355683</v>
      </c>
      <c r="DO27" s="142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3</v>
      </c>
      <c r="G28" s="91">
        <v>75</v>
      </c>
      <c r="H28" s="44">
        <f t="shared" si="1"/>
        <v>52.816901408450704</v>
      </c>
      <c r="I28" s="44">
        <v>69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 t="s">
        <v>156</v>
      </c>
      <c r="Y28" s="39" t="s">
        <v>156</v>
      </c>
      <c r="Z28" s="39"/>
      <c r="AA28" s="39"/>
      <c r="AB28" s="39"/>
      <c r="AC28" s="39"/>
      <c r="AD28" s="39"/>
      <c r="AE28" s="39">
        <v>5605785</v>
      </c>
      <c r="AF28" s="39"/>
      <c r="AG28" s="39"/>
      <c r="AH28" s="39"/>
      <c r="AI28" s="38">
        <f t="shared" si="8"/>
        <v>5546</v>
      </c>
      <c r="AJ28" s="38">
        <f t="shared" si="2"/>
        <v>5.5460000000000003</v>
      </c>
      <c r="AK28" s="38">
        <f t="shared" si="3"/>
        <v>133.10400000000001</v>
      </c>
      <c r="AL28" s="38"/>
      <c r="AM28" s="38"/>
      <c r="AN28" s="38"/>
      <c r="AO28" s="38">
        <f t="shared" si="4"/>
        <v>133.10400000000001</v>
      </c>
      <c r="AP28" s="37">
        <v>3.9</v>
      </c>
      <c r="AQ28" s="93">
        <f t="shared" si="9"/>
        <v>3.9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1020</v>
      </c>
      <c r="BM28" s="34">
        <v>0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0.8571428571428571</v>
      </c>
      <c r="CK28" s="33">
        <f t="shared" si="6"/>
        <v>0</v>
      </c>
      <c r="CL28" s="33"/>
      <c r="CM28" s="33"/>
      <c r="CN28" s="33"/>
      <c r="CO28" s="33"/>
      <c r="CP28" s="33"/>
      <c r="CQ28" s="33"/>
      <c r="CR28" s="39" t="s">
        <v>156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1414441</v>
      </c>
      <c r="DD28" s="32"/>
      <c r="DE28" s="32">
        <f t="shared" si="10"/>
        <v>1139</v>
      </c>
      <c r="DF28" s="32"/>
      <c r="DG28" s="32">
        <f t="shared" si="11"/>
        <v>1139</v>
      </c>
      <c r="DH28" s="32"/>
      <c r="DI28" s="32"/>
      <c r="DJ28" s="32"/>
      <c r="DK28" s="32"/>
      <c r="DL28" s="32"/>
      <c r="DM28" s="32">
        <f t="shared" si="7"/>
        <v>1139</v>
      </c>
      <c r="DN28" s="32">
        <f t="shared" si="12"/>
        <v>205.37324197619904</v>
      </c>
      <c r="DO28" s="142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3</v>
      </c>
      <c r="G29" s="91">
        <v>75</v>
      </c>
      <c r="H29" s="44">
        <f t="shared" si="1"/>
        <v>52.816901408450704</v>
      </c>
      <c r="I29" s="44">
        <v>68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 t="s">
        <v>156</v>
      </c>
      <c r="Y29" s="39" t="s">
        <v>156</v>
      </c>
      <c r="Z29" s="39"/>
      <c r="AA29" s="39"/>
      <c r="AB29" s="39"/>
      <c r="AC29" s="39"/>
      <c r="AD29" s="39"/>
      <c r="AE29" s="39">
        <v>5611552</v>
      </c>
      <c r="AF29" s="39"/>
      <c r="AG29" s="39"/>
      <c r="AH29" s="39"/>
      <c r="AI29" s="38">
        <f t="shared" si="8"/>
        <v>5767</v>
      </c>
      <c r="AJ29" s="38">
        <f t="shared" si="2"/>
        <v>5.7670000000000003</v>
      </c>
      <c r="AK29" s="38">
        <f t="shared" si="3"/>
        <v>138.40800000000002</v>
      </c>
      <c r="AL29" s="38"/>
      <c r="AM29" s="38"/>
      <c r="AN29" s="38"/>
      <c r="AO29" s="38">
        <f t="shared" si="4"/>
        <v>138.40800000000002</v>
      </c>
      <c r="AP29" s="37">
        <v>3.5</v>
      </c>
      <c r="AQ29" s="93">
        <f t="shared" si="9"/>
        <v>3.5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1020</v>
      </c>
      <c r="BM29" s="34">
        <v>0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0.8571428571428571</v>
      </c>
      <c r="CK29" s="33">
        <f t="shared" si="6"/>
        <v>0</v>
      </c>
      <c r="CL29" s="33"/>
      <c r="CM29" s="33"/>
      <c r="CN29" s="33"/>
      <c r="CO29" s="33"/>
      <c r="CP29" s="33"/>
      <c r="CQ29" s="33"/>
      <c r="CR29" s="39" t="s">
        <v>156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1415608</v>
      </c>
      <c r="DD29" s="32"/>
      <c r="DE29" s="32">
        <f t="shared" si="10"/>
        <v>1167</v>
      </c>
      <c r="DF29" s="32"/>
      <c r="DG29" s="32">
        <f t="shared" si="11"/>
        <v>1167</v>
      </c>
      <c r="DH29" s="32"/>
      <c r="DI29" s="32"/>
      <c r="DJ29" s="32"/>
      <c r="DK29" s="32"/>
      <c r="DL29" s="32"/>
      <c r="DM29" s="32">
        <f t="shared" si="7"/>
        <v>1167</v>
      </c>
      <c r="DN29" s="32">
        <f t="shared" si="12"/>
        <v>202.35824518813939</v>
      </c>
      <c r="DO29" s="143">
        <v>0.98</v>
      </c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2</v>
      </c>
      <c r="G30" s="91">
        <v>75</v>
      </c>
      <c r="H30" s="44">
        <f t="shared" si="1"/>
        <v>52.816901408450704</v>
      </c>
      <c r="I30" s="44">
        <v>68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 t="s">
        <v>156</v>
      </c>
      <c r="Y30" s="39" t="s">
        <v>156</v>
      </c>
      <c r="Z30" s="39"/>
      <c r="AA30" s="39"/>
      <c r="AB30" s="39"/>
      <c r="AC30" s="39"/>
      <c r="AD30" s="39"/>
      <c r="AE30" s="39">
        <v>5617220</v>
      </c>
      <c r="AF30" s="39"/>
      <c r="AG30" s="39"/>
      <c r="AH30" s="39"/>
      <c r="AI30" s="38">
        <f t="shared" si="8"/>
        <v>5668</v>
      </c>
      <c r="AJ30" s="38">
        <f t="shared" si="2"/>
        <v>5.6680000000000001</v>
      </c>
      <c r="AK30" s="38">
        <f t="shared" si="3"/>
        <v>136.03200000000001</v>
      </c>
      <c r="AL30" s="38"/>
      <c r="AM30" s="38"/>
      <c r="AN30" s="38"/>
      <c r="AO30" s="38">
        <f t="shared" si="4"/>
        <v>136.03200000000001</v>
      </c>
      <c r="AP30" s="37">
        <v>3.3</v>
      </c>
      <c r="AQ30" s="93">
        <f t="shared" si="9"/>
        <v>3.3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1020</v>
      </c>
      <c r="BM30" s="34">
        <v>0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0.8571428571428571</v>
      </c>
      <c r="CK30" s="33">
        <f t="shared" si="6"/>
        <v>0</v>
      </c>
      <c r="CL30" s="33"/>
      <c r="CM30" s="33"/>
      <c r="CN30" s="33"/>
      <c r="CO30" s="33"/>
      <c r="CP30" s="33"/>
      <c r="CQ30" s="33"/>
      <c r="CR30" s="39" t="s">
        <v>156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1416758</v>
      </c>
      <c r="DD30" s="32"/>
      <c r="DE30" s="32">
        <f t="shared" si="10"/>
        <v>1150</v>
      </c>
      <c r="DF30" s="32"/>
      <c r="DG30" s="32">
        <f t="shared" si="11"/>
        <v>1150</v>
      </c>
      <c r="DH30" s="32"/>
      <c r="DI30" s="32"/>
      <c r="DJ30" s="32"/>
      <c r="DK30" s="32"/>
      <c r="DL30" s="32"/>
      <c r="DM30" s="32">
        <f t="shared" si="7"/>
        <v>1150</v>
      </c>
      <c r="DN30" s="32">
        <f t="shared" si="12"/>
        <v>202.89343683839095</v>
      </c>
      <c r="DO30" s="142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2</v>
      </c>
      <c r="G31" s="91">
        <v>74</v>
      </c>
      <c r="H31" s="44">
        <f t="shared" si="1"/>
        <v>52.112676056338032</v>
      </c>
      <c r="I31" s="44">
        <v>67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 t="s">
        <v>156</v>
      </c>
      <c r="Y31" s="39" t="s">
        <v>156</v>
      </c>
      <c r="Z31" s="39"/>
      <c r="AA31" s="39"/>
      <c r="AB31" s="39"/>
      <c r="AC31" s="39"/>
      <c r="AD31" s="39"/>
      <c r="AE31" s="39">
        <v>5622915</v>
      </c>
      <c r="AF31" s="39"/>
      <c r="AG31" s="39"/>
      <c r="AH31" s="39"/>
      <c r="AI31" s="38">
        <f t="shared" si="8"/>
        <v>5695</v>
      </c>
      <c r="AJ31" s="38">
        <f t="shared" si="2"/>
        <v>5.6950000000000003</v>
      </c>
      <c r="AK31" s="38">
        <f t="shared" si="3"/>
        <v>136.68</v>
      </c>
      <c r="AL31" s="38"/>
      <c r="AM31" s="38"/>
      <c r="AN31" s="38"/>
      <c r="AO31" s="38">
        <f t="shared" si="4"/>
        <v>136.68</v>
      </c>
      <c r="AP31" s="37">
        <v>2.7</v>
      </c>
      <c r="AQ31" s="93">
        <f t="shared" si="9"/>
        <v>2.7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1020</v>
      </c>
      <c r="BM31" s="34">
        <v>0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0.8571428571428571</v>
      </c>
      <c r="CK31" s="33">
        <f t="shared" si="6"/>
        <v>0</v>
      </c>
      <c r="CL31" s="33"/>
      <c r="CM31" s="33"/>
      <c r="CN31" s="33"/>
      <c r="CO31" s="33"/>
      <c r="CP31" s="33"/>
      <c r="CQ31" s="33"/>
      <c r="CR31" s="39" t="s">
        <v>156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1417925</v>
      </c>
      <c r="DD31" s="32"/>
      <c r="DE31" s="32">
        <f t="shared" si="10"/>
        <v>1167</v>
      </c>
      <c r="DF31" s="32"/>
      <c r="DG31" s="32">
        <f t="shared" si="11"/>
        <v>1167</v>
      </c>
      <c r="DH31" s="32"/>
      <c r="DI31" s="32"/>
      <c r="DJ31" s="32"/>
      <c r="DK31" s="32"/>
      <c r="DL31" s="32"/>
      <c r="DM31" s="32">
        <f t="shared" si="7"/>
        <v>1167</v>
      </c>
      <c r="DN31" s="32">
        <f t="shared" si="12"/>
        <v>204.91659350307287</v>
      </c>
      <c r="DO31" s="142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1</v>
      </c>
      <c r="G32" s="91">
        <v>75</v>
      </c>
      <c r="H32" s="44">
        <f t="shared" si="1"/>
        <v>52.816901408450704</v>
      </c>
      <c r="I32" s="44">
        <v>67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 t="s">
        <v>156</v>
      </c>
      <c r="Y32" s="39" t="s">
        <v>156</v>
      </c>
      <c r="Z32" s="39"/>
      <c r="AA32" s="39"/>
      <c r="AB32" s="39"/>
      <c r="AC32" s="39"/>
      <c r="AD32" s="39"/>
      <c r="AE32" s="39">
        <v>5629031</v>
      </c>
      <c r="AF32" s="39"/>
      <c r="AG32" s="39"/>
      <c r="AH32" s="39"/>
      <c r="AI32" s="38">
        <f t="shared" si="8"/>
        <v>6116</v>
      </c>
      <c r="AJ32" s="38">
        <f t="shared" si="2"/>
        <v>6.1159999999999997</v>
      </c>
      <c r="AK32" s="38">
        <f t="shared" si="3"/>
        <v>146.78399999999999</v>
      </c>
      <c r="AL32" s="38"/>
      <c r="AM32" s="38"/>
      <c r="AN32" s="38"/>
      <c r="AO32" s="38">
        <f t="shared" si="4"/>
        <v>146.78399999999999</v>
      </c>
      <c r="AP32" s="37">
        <v>2.4</v>
      </c>
      <c r="AQ32" s="93">
        <f t="shared" si="9"/>
        <v>2.4</v>
      </c>
      <c r="AR32" s="36"/>
      <c r="AS32" s="36"/>
      <c r="AT32" s="36"/>
      <c r="AU32" s="35" t="s">
        <v>164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1020</v>
      </c>
      <c r="BM32" s="34">
        <v>0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0.8571428571428571</v>
      </c>
      <c r="CK32" s="33">
        <f t="shared" si="6"/>
        <v>0</v>
      </c>
      <c r="CL32" s="33"/>
      <c r="CM32" s="33"/>
      <c r="CN32" s="33"/>
      <c r="CO32" s="33"/>
      <c r="CP32" s="33"/>
      <c r="CQ32" s="33"/>
      <c r="CR32" s="39" t="s">
        <v>156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1419064</v>
      </c>
      <c r="DD32" s="32"/>
      <c r="DE32" s="32">
        <f t="shared" si="10"/>
        <v>1139</v>
      </c>
      <c r="DF32" s="32"/>
      <c r="DG32" s="32">
        <f t="shared" si="11"/>
        <v>1139</v>
      </c>
      <c r="DH32" s="32"/>
      <c r="DI32" s="32"/>
      <c r="DJ32" s="32"/>
      <c r="DK32" s="32"/>
      <c r="DL32" s="32"/>
      <c r="DM32" s="32">
        <f t="shared" si="7"/>
        <v>1139</v>
      </c>
      <c r="DN32" s="32">
        <f t="shared" si="12"/>
        <v>186.23283191628516</v>
      </c>
      <c r="DO32" s="142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1</v>
      </c>
      <c r="G33" s="91">
        <v>75</v>
      </c>
      <c r="H33" s="44">
        <f t="shared" si="1"/>
        <v>52.816901408450704</v>
      </c>
      <c r="I33" s="44">
        <v>72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 t="s">
        <v>156</v>
      </c>
      <c r="Y33" s="39" t="s">
        <v>156</v>
      </c>
      <c r="Z33" s="39"/>
      <c r="AA33" s="39"/>
      <c r="AB33" s="39"/>
      <c r="AC33" s="39"/>
      <c r="AD33" s="39"/>
      <c r="AE33" s="39">
        <v>5634871</v>
      </c>
      <c r="AF33" s="39"/>
      <c r="AG33" s="39"/>
      <c r="AH33" s="39"/>
      <c r="AI33" s="38">
        <f t="shared" si="8"/>
        <v>5840</v>
      </c>
      <c r="AJ33" s="38">
        <f t="shared" si="2"/>
        <v>5.84</v>
      </c>
      <c r="AK33" s="38">
        <f t="shared" si="3"/>
        <v>140.16</v>
      </c>
      <c r="AL33" s="38"/>
      <c r="AM33" s="38"/>
      <c r="AN33" s="38"/>
      <c r="AO33" s="38">
        <f t="shared" si="4"/>
        <v>140.16</v>
      </c>
      <c r="AP33" s="37">
        <v>2.1</v>
      </c>
      <c r="AQ33" s="93">
        <f t="shared" si="9"/>
        <v>2.1</v>
      </c>
      <c r="AR33" s="36"/>
      <c r="AS33" s="36"/>
      <c r="AT33" s="36"/>
      <c r="AU33" s="35" t="s">
        <v>164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1020</v>
      </c>
      <c r="BM33" s="34">
        <v>0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0.8571428571428571</v>
      </c>
      <c r="CK33" s="33">
        <f t="shared" si="6"/>
        <v>0</v>
      </c>
      <c r="CL33" s="33"/>
      <c r="CM33" s="33"/>
      <c r="CN33" s="33"/>
      <c r="CO33" s="33"/>
      <c r="CP33" s="33"/>
      <c r="CQ33" s="33"/>
      <c r="CR33" s="39" t="s">
        <v>156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1420194</v>
      </c>
      <c r="DD33" s="32"/>
      <c r="DE33" s="32">
        <f t="shared" si="10"/>
        <v>1130</v>
      </c>
      <c r="DF33" s="32"/>
      <c r="DG33" s="32">
        <f t="shared" si="11"/>
        <v>1130</v>
      </c>
      <c r="DH33" s="32"/>
      <c r="DI33" s="32"/>
      <c r="DJ33" s="32"/>
      <c r="DK33" s="32"/>
      <c r="DL33" s="32"/>
      <c r="DM33" s="32">
        <f t="shared" si="7"/>
        <v>1130</v>
      </c>
      <c r="DN33" s="32">
        <f t="shared" si="12"/>
        <v>193.49315068493152</v>
      </c>
      <c r="DO33" s="143">
        <v>1.06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0</v>
      </c>
      <c r="G34" s="91">
        <v>72</v>
      </c>
      <c r="H34" s="44">
        <f t="shared" si="1"/>
        <v>50.70422535211268</v>
      </c>
      <c r="I34" s="44">
        <v>70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 t="s">
        <v>156</v>
      </c>
      <c r="Y34" s="39" t="s">
        <v>156</v>
      </c>
      <c r="Z34" s="39"/>
      <c r="AA34" s="39"/>
      <c r="AB34" s="39"/>
      <c r="AC34" s="39"/>
      <c r="AD34" s="39"/>
      <c r="AE34" s="39">
        <v>5639958</v>
      </c>
      <c r="AF34" s="39"/>
      <c r="AG34" s="39"/>
      <c r="AH34" s="39"/>
      <c r="AI34" s="38">
        <f t="shared" si="8"/>
        <v>5087</v>
      </c>
      <c r="AJ34" s="38">
        <f t="shared" si="2"/>
        <v>5.0869999999999997</v>
      </c>
      <c r="AK34" s="38">
        <f t="shared" si="3"/>
        <v>122.08799999999999</v>
      </c>
      <c r="AL34" s="38"/>
      <c r="AM34" s="38"/>
      <c r="AN34" s="38"/>
      <c r="AO34" s="38">
        <f t="shared" si="4"/>
        <v>122.08799999999999</v>
      </c>
      <c r="AP34" s="37">
        <v>2.7</v>
      </c>
      <c r="AQ34" s="93">
        <f t="shared" si="9"/>
        <v>2.7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9" t="s">
        <v>156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1421281</v>
      </c>
      <c r="DD34" s="32"/>
      <c r="DE34" s="32">
        <f t="shared" si="10"/>
        <v>1087</v>
      </c>
      <c r="DF34" s="32"/>
      <c r="DG34" s="32">
        <f t="shared" si="11"/>
        <v>1087</v>
      </c>
      <c r="DH34" s="32"/>
      <c r="DI34" s="32"/>
      <c r="DJ34" s="32"/>
      <c r="DK34" s="32"/>
      <c r="DL34" s="32"/>
      <c r="DM34" s="32">
        <f t="shared" si="7"/>
        <v>1087</v>
      </c>
      <c r="DN34" s="32">
        <f t="shared" si="12"/>
        <v>213.68193434244154</v>
      </c>
      <c r="DO34" s="31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1</v>
      </c>
      <c r="G35" s="91">
        <v>74</v>
      </c>
      <c r="H35" s="44">
        <f t="shared" si="1"/>
        <v>52.112676056338032</v>
      </c>
      <c r="I35" s="44">
        <v>73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 t="s">
        <v>156</v>
      </c>
      <c r="Y35" s="39" t="s">
        <v>156</v>
      </c>
      <c r="Z35" s="39"/>
      <c r="AA35" s="39"/>
      <c r="AB35" s="39"/>
      <c r="AC35" s="39"/>
      <c r="AD35" s="39"/>
      <c r="AE35" s="39">
        <v>5644965</v>
      </c>
      <c r="AF35" s="39"/>
      <c r="AG35" s="39"/>
      <c r="AH35" s="39"/>
      <c r="AI35" s="38">
        <f t="shared" si="8"/>
        <v>5007</v>
      </c>
      <c r="AJ35" s="38">
        <f t="shared" si="2"/>
        <v>5.0069999999999997</v>
      </c>
      <c r="AK35" s="38">
        <f t="shared" si="3"/>
        <v>120.16799999999999</v>
      </c>
      <c r="AL35" s="38"/>
      <c r="AM35" s="38"/>
      <c r="AN35" s="38"/>
      <c r="AO35" s="38">
        <f t="shared" si="4"/>
        <v>120.16799999999999</v>
      </c>
      <c r="AP35" s="37">
        <v>3.6</v>
      </c>
      <c r="AQ35" s="93">
        <f t="shared" si="9"/>
        <v>3.6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9" t="s">
        <v>156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1422377</v>
      </c>
      <c r="DD35" s="32"/>
      <c r="DE35" s="32">
        <f t="shared" si="10"/>
        <v>1096</v>
      </c>
      <c r="DF35" s="32"/>
      <c r="DG35" s="32">
        <f t="shared" si="11"/>
        <v>1096</v>
      </c>
      <c r="DH35" s="32"/>
      <c r="DI35" s="32"/>
      <c r="DJ35" s="32"/>
      <c r="DK35" s="32"/>
      <c r="DL35" s="32"/>
      <c r="DM35" s="32">
        <f t="shared" si="7"/>
        <v>1096</v>
      </c>
      <c r="DN35" s="32">
        <f t="shared" si="12"/>
        <v>218.89354903135612</v>
      </c>
      <c r="DO35" s="31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4.208333333333333</v>
      </c>
      <c r="G36" s="28">
        <f t="shared" si="13"/>
        <v>75.5</v>
      </c>
      <c r="H36" s="28">
        <f t="shared" si="13"/>
        <v>53.16901408450704</v>
      </c>
      <c r="I36" s="28">
        <f t="shared" si="13"/>
        <v>71.416666666666671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120721</v>
      </c>
      <c r="AJ36" s="28">
        <f>SUM(AJ12:AJ35)</f>
        <v>120.721</v>
      </c>
      <c r="AK36" s="28">
        <f>AVERAGE(AK12:AK35)</f>
        <v>120.72100000000002</v>
      </c>
      <c r="AL36" s="28"/>
      <c r="AM36" s="28"/>
      <c r="AN36" s="28"/>
      <c r="AO36" s="28"/>
      <c r="AP36" s="28">
        <f>AVERAGE(AP12:AP35)</f>
        <v>5.716666666666665</v>
      </c>
      <c r="AQ36" s="94">
        <f>AVERAGE(AQ12:AQ35)</f>
        <v>5.716666666666665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27423</v>
      </c>
      <c r="DF36" s="28"/>
      <c r="DG36" s="28">
        <f>SUM(DG12:DG35)</f>
        <v>27423</v>
      </c>
      <c r="DH36" s="28"/>
      <c r="DI36" s="28"/>
      <c r="DJ36" s="28"/>
      <c r="DK36" s="28"/>
      <c r="DL36" s="28"/>
      <c r="DM36" s="28">
        <f t="shared" si="7"/>
        <v>27423</v>
      </c>
      <c r="DN36" s="28">
        <f t="shared" si="12"/>
        <v>227.16014612205001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205</v>
      </c>
      <c r="D39" s="218"/>
      <c r="E39" s="218"/>
      <c r="F39" s="219"/>
    </row>
    <row r="40" spans="2:127" x14ac:dyDescent="0.35">
      <c r="B40" s="22" t="s">
        <v>2</v>
      </c>
      <c r="C40" s="217" t="s">
        <v>199</v>
      </c>
      <c r="D40" s="218"/>
      <c r="E40" s="218"/>
      <c r="F40" s="219"/>
    </row>
    <row r="41" spans="2:127" x14ac:dyDescent="0.35">
      <c r="B41" s="22" t="s">
        <v>1</v>
      </c>
      <c r="C41" s="217" t="s">
        <v>191</v>
      </c>
      <c r="D41" s="218"/>
      <c r="E41" s="218"/>
      <c r="F41" s="219"/>
    </row>
    <row r="43" spans="2:127" x14ac:dyDescent="0.35">
      <c r="B43" s="21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232</v>
      </c>
      <c r="C44" s="9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2:127" x14ac:dyDescent="0.35">
      <c r="B45" s="96" t="s">
        <v>231</v>
      </c>
      <c r="C45" s="11"/>
      <c r="D45" s="140"/>
      <c r="E45" s="140"/>
      <c r="F45" s="140"/>
      <c r="G45" s="140"/>
      <c r="H45" s="140"/>
      <c r="I45" s="140"/>
      <c r="J45" s="1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6" t="s">
        <v>227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266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6" t="s">
        <v>163</v>
      </c>
      <c r="C51" s="11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35">
      <c r="B52" s="115" t="s">
        <v>162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35">
      <c r="B53" s="118" t="s">
        <v>267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35">
      <c r="B54" s="118" t="s">
        <v>168</v>
      </c>
      <c r="C54" s="9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</row>
    <row r="55" spans="2:26" ht="15" customHeight="1" x14ac:dyDescent="0.35">
      <c r="B55" s="206" t="s">
        <v>169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</row>
    <row r="56" spans="2:26" ht="15" customHeight="1" x14ac:dyDescent="0.35">
      <c r="B56" s="206" t="s">
        <v>170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</row>
    <row r="57" spans="2:26" ht="15" customHeight="1" x14ac:dyDescent="0.35">
      <c r="B57" s="207" t="s">
        <v>171</v>
      </c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</row>
    <row r="58" spans="2:26" x14ac:dyDescent="0.35">
      <c r="B58" s="208" t="s">
        <v>268</v>
      </c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</row>
    <row r="59" spans="2:26" x14ac:dyDescent="0.35">
      <c r="B59" s="108" t="s">
        <v>175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  <row r="60" spans="2:26" x14ac:dyDescent="0.35">
      <c r="B60" s="109" t="s">
        <v>226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  <row r="61" spans="2:26" x14ac:dyDescent="0.35">
      <c r="B61" s="10"/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</row>
    <row r="62" spans="2:26" x14ac:dyDescent="0.35">
      <c r="B62" s="10"/>
      <c r="C62" s="9"/>
      <c r="D62" s="8"/>
      <c r="E62" s="8"/>
      <c r="F62" s="8"/>
      <c r="G62" s="8"/>
      <c r="H62" s="8"/>
      <c r="I62" s="8"/>
      <c r="J62" s="7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5"/>
      <c r="X62" s="4"/>
      <c r="Y62" s="4"/>
    </row>
    <row r="63" spans="2:26" x14ac:dyDescent="0.35">
      <c r="B63" s="10"/>
      <c r="C63" s="9"/>
      <c r="D63" s="8"/>
      <c r="E63" s="8"/>
      <c r="F63" s="8"/>
      <c r="G63" s="8"/>
      <c r="H63" s="8"/>
      <c r="I63" s="8"/>
      <c r="J63" s="7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5"/>
      <c r="X63" s="4"/>
      <c r="Y63" s="4"/>
    </row>
    <row r="64" spans="2:26" x14ac:dyDescent="0.35">
      <c r="B64" s="10"/>
      <c r="C64" s="9"/>
      <c r="D64" s="8"/>
      <c r="E64" s="8"/>
      <c r="F64" s="8"/>
      <c r="G64" s="8"/>
      <c r="H64" s="8"/>
      <c r="I64" s="8"/>
      <c r="J64" s="7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5"/>
      <c r="X64" s="4"/>
      <c r="Y64" s="4"/>
    </row>
    <row r="65" spans="2:25" x14ac:dyDescent="0.35">
      <c r="B65" s="10"/>
      <c r="C65" s="9"/>
      <c r="D65" s="8"/>
      <c r="E65" s="8"/>
      <c r="F65" s="8"/>
      <c r="G65" s="8"/>
      <c r="H65" s="8"/>
      <c r="I65" s="8"/>
      <c r="J65" s="7"/>
      <c r="K65" s="7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5"/>
      <c r="X65" s="4"/>
      <c r="Y65" s="4"/>
    </row>
    <row r="66" spans="2:25" x14ac:dyDescent="0.35">
      <c r="B66" s="10"/>
      <c r="C66" s="9"/>
      <c r="D66" s="8"/>
      <c r="E66" s="8"/>
      <c r="F66" s="8"/>
      <c r="G66" s="8"/>
      <c r="H66" s="8"/>
      <c r="I66" s="8"/>
      <c r="J66" s="7"/>
      <c r="K66" s="7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5"/>
      <c r="X66" s="4"/>
      <c r="Y66" s="4"/>
    </row>
  </sheetData>
  <protectedRanges>
    <protectedRange sqref="AD10:AD11" name="Range1_11_1_1_1_2_2_1_2"/>
    <protectedRange sqref="AE10:AE11" name="Range1_11_1_1_1_2_2_1_2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1"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B55:Y55"/>
    <mergeCell ref="B56:Y56"/>
    <mergeCell ref="B57:Y57"/>
    <mergeCell ref="B58:Y58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DT31:DU31" xr:uid="{00000000-0002-0000-1300-000000000000}">
      <formula1>$BA$25:$BA$29</formula1>
    </dataValidation>
    <dataValidation type="list" allowBlank="1" showInputMessage="1" showErrorMessage="1" sqref="U12:U35" xr:uid="{00000000-0002-0000-1300-000001000000}">
      <formula1>$DT$9:$DT$20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/>
  <dimension ref="B2:DW61"/>
  <sheetViews>
    <sheetView topLeftCell="A31" zoomScale="90" zoomScaleNormal="90" workbookViewId="0">
      <selection activeCell="C39" sqref="C39:F39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43363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'19'!AE35</f>
        <v>5644965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'19'!DC35</f>
        <v>1422377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2</v>
      </c>
      <c r="G12" s="91">
        <v>70</v>
      </c>
      <c r="H12" s="44">
        <f t="shared" ref="H12:H35" si="1">G12/1.42</f>
        <v>49.295774647887328</v>
      </c>
      <c r="I12" s="44">
        <v>69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 t="s">
        <v>156</v>
      </c>
      <c r="Y12" s="39" t="s">
        <v>156</v>
      </c>
      <c r="Z12" s="39"/>
      <c r="AA12" s="39"/>
      <c r="AB12" s="39"/>
      <c r="AC12" s="39"/>
      <c r="AD12" s="39"/>
      <c r="AE12" s="39">
        <v>5649593</v>
      </c>
      <c r="AF12" s="39"/>
      <c r="AG12" s="39"/>
      <c r="AH12" s="39"/>
      <c r="AI12" s="38">
        <f>IF(ISBLANK(AE12),"-",AE12-AE10)</f>
        <v>4628</v>
      </c>
      <c r="AJ12" s="38">
        <f t="shared" ref="AJ12:AJ35" si="2">AI12/1000</f>
        <v>4.6280000000000001</v>
      </c>
      <c r="AK12" s="38">
        <f t="shared" ref="AK12:AK35" si="3">AJ12*24</f>
        <v>111.072</v>
      </c>
      <c r="AL12" s="38"/>
      <c r="AM12" s="38"/>
      <c r="AN12" s="38"/>
      <c r="AO12" s="38">
        <f t="shared" ref="AO12:AO35" si="4">AK12</f>
        <v>111.072</v>
      </c>
      <c r="AP12" s="37">
        <v>5</v>
      </c>
      <c r="AQ12" s="93">
        <f>AP12</f>
        <v>5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9" t="s">
        <v>156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1423477</v>
      </c>
      <c r="DD12" s="32"/>
      <c r="DE12" s="32">
        <f>IF(ISBLANK(DC12),"-",DC12-DC10)</f>
        <v>1100</v>
      </c>
      <c r="DF12" s="32"/>
      <c r="DG12" s="32">
        <f>DC12-DC10</f>
        <v>1100</v>
      </c>
      <c r="DH12" s="32"/>
      <c r="DI12" s="32"/>
      <c r="DJ12" s="32"/>
      <c r="DK12" s="32"/>
      <c r="DL12" s="32"/>
      <c r="DM12" s="32">
        <f t="shared" ref="DM12:DM36" si="7">DE12</f>
        <v>1100</v>
      </c>
      <c r="DN12" s="32">
        <f>DM12/AJ12</f>
        <v>237.68366464995677</v>
      </c>
      <c r="DO12" s="31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4</v>
      </c>
      <c r="G13" s="91">
        <v>72</v>
      </c>
      <c r="H13" s="44">
        <f t="shared" si="1"/>
        <v>50.70422535211268</v>
      </c>
      <c r="I13" s="44">
        <v>70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 t="s">
        <v>156</v>
      </c>
      <c r="Y13" s="39" t="s">
        <v>156</v>
      </c>
      <c r="Z13" s="39"/>
      <c r="AA13" s="39"/>
      <c r="AB13" s="39"/>
      <c r="AC13" s="39"/>
      <c r="AD13" s="39"/>
      <c r="AE13" s="39">
        <v>5654557</v>
      </c>
      <c r="AF13" s="39"/>
      <c r="AG13" s="39"/>
      <c r="AH13" s="39"/>
      <c r="AI13" s="38">
        <f t="shared" ref="AI13:AI35" si="8">IF(ISBLANK(AE13),"-",AE13-AE12)</f>
        <v>4964</v>
      </c>
      <c r="AJ13" s="38">
        <f t="shared" si="2"/>
        <v>4.9640000000000004</v>
      </c>
      <c r="AK13" s="38">
        <f t="shared" si="3"/>
        <v>119.13600000000001</v>
      </c>
      <c r="AL13" s="38"/>
      <c r="AM13" s="38"/>
      <c r="AN13" s="38"/>
      <c r="AO13" s="38">
        <f t="shared" si="4"/>
        <v>119.13600000000001</v>
      </c>
      <c r="AP13" s="37">
        <v>6.8</v>
      </c>
      <c r="AQ13" s="93">
        <f t="shared" ref="AQ13:AQ35" si="9">AP13</f>
        <v>6.8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9" t="s">
        <v>156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1424655</v>
      </c>
      <c r="DD13" s="32"/>
      <c r="DE13" s="32">
        <f t="shared" ref="DE13:DE35" si="10">IF(ISBLANK(DC13),"-",DC13-DC12)</f>
        <v>1178</v>
      </c>
      <c r="DF13" s="32"/>
      <c r="DG13" s="32">
        <f t="shared" ref="DG13:DG35" si="11">DC13-DC12</f>
        <v>1178</v>
      </c>
      <c r="DH13" s="32"/>
      <c r="DI13" s="32"/>
      <c r="DJ13" s="32"/>
      <c r="DK13" s="32"/>
      <c r="DL13" s="32"/>
      <c r="DM13" s="32">
        <f t="shared" si="7"/>
        <v>1178</v>
      </c>
      <c r="DN13" s="32">
        <f t="shared" ref="DN13:DN36" si="12">DM13/AJ13</f>
        <v>237.30862207896854</v>
      </c>
      <c r="DO13" s="154">
        <v>0.98</v>
      </c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5</v>
      </c>
      <c r="G14" s="91">
        <v>72</v>
      </c>
      <c r="H14" s="44">
        <f t="shared" si="1"/>
        <v>50.70422535211268</v>
      </c>
      <c r="I14" s="44">
        <v>70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 t="s">
        <v>156</v>
      </c>
      <c r="Y14" s="39" t="s">
        <v>156</v>
      </c>
      <c r="Z14" s="39"/>
      <c r="AA14" s="39"/>
      <c r="AB14" s="39"/>
      <c r="AC14" s="39"/>
      <c r="AD14" s="39"/>
      <c r="AE14" s="39">
        <v>5659380</v>
      </c>
      <c r="AF14" s="39"/>
      <c r="AG14" s="39"/>
      <c r="AH14" s="39"/>
      <c r="AI14" s="38">
        <f t="shared" si="8"/>
        <v>4823</v>
      </c>
      <c r="AJ14" s="38">
        <f t="shared" si="2"/>
        <v>4.8230000000000004</v>
      </c>
      <c r="AK14" s="38">
        <f t="shared" si="3"/>
        <v>115.75200000000001</v>
      </c>
      <c r="AL14" s="38"/>
      <c r="AM14" s="38"/>
      <c r="AN14" s="38"/>
      <c r="AO14" s="38">
        <f t="shared" si="4"/>
        <v>115.75200000000001</v>
      </c>
      <c r="AP14" s="37">
        <v>8.1</v>
      </c>
      <c r="AQ14" s="93">
        <f t="shared" si="9"/>
        <v>8.1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9" t="s">
        <v>156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1425784</v>
      </c>
      <c r="DD14" s="32"/>
      <c r="DE14" s="32">
        <f t="shared" si="10"/>
        <v>1129</v>
      </c>
      <c r="DF14" s="32"/>
      <c r="DG14" s="32">
        <f t="shared" si="11"/>
        <v>1129</v>
      </c>
      <c r="DH14" s="32"/>
      <c r="DI14" s="32"/>
      <c r="DJ14" s="32"/>
      <c r="DK14" s="32"/>
      <c r="DL14" s="32"/>
      <c r="DM14" s="32">
        <f t="shared" si="7"/>
        <v>1129</v>
      </c>
      <c r="DN14" s="32">
        <f t="shared" si="12"/>
        <v>234.08666804893218</v>
      </c>
      <c r="DO14" s="31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7</v>
      </c>
      <c r="G15" s="91">
        <v>81</v>
      </c>
      <c r="H15" s="44">
        <f t="shared" si="1"/>
        <v>57.04225352112676</v>
      </c>
      <c r="I15" s="44">
        <v>80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 t="s">
        <v>156</v>
      </c>
      <c r="Y15" s="39" t="s">
        <v>156</v>
      </c>
      <c r="Z15" s="39"/>
      <c r="AA15" s="39"/>
      <c r="AB15" s="39"/>
      <c r="AC15" s="39"/>
      <c r="AD15" s="39"/>
      <c r="AE15" s="39">
        <v>5663684</v>
      </c>
      <c r="AF15" s="39"/>
      <c r="AG15" s="39"/>
      <c r="AH15" s="39"/>
      <c r="AI15" s="38">
        <f t="shared" si="8"/>
        <v>4304</v>
      </c>
      <c r="AJ15" s="38">
        <f t="shared" si="2"/>
        <v>4.3040000000000003</v>
      </c>
      <c r="AK15" s="38">
        <f t="shared" si="3"/>
        <v>103.29600000000001</v>
      </c>
      <c r="AL15" s="38"/>
      <c r="AM15" s="38"/>
      <c r="AN15" s="38"/>
      <c r="AO15" s="38">
        <f t="shared" si="4"/>
        <v>103.29600000000001</v>
      </c>
      <c r="AP15" s="37">
        <v>9.5</v>
      </c>
      <c r="AQ15" s="93">
        <f t="shared" si="9"/>
        <v>9.5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9" t="s">
        <v>156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1426794</v>
      </c>
      <c r="DD15" s="32"/>
      <c r="DE15" s="32">
        <f t="shared" si="10"/>
        <v>1010</v>
      </c>
      <c r="DF15" s="32"/>
      <c r="DG15" s="32">
        <f t="shared" si="11"/>
        <v>1010</v>
      </c>
      <c r="DH15" s="32"/>
      <c r="DI15" s="32"/>
      <c r="DJ15" s="32"/>
      <c r="DK15" s="32"/>
      <c r="DL15" s="32"/>
      <c r="DM15" s="32">
        <f t="shared" si="7"/>
        <v>1010</v>
      </c>
      <c r="DN15" s="32">
        <f t="shared" si="12"/>
        <v>234.66542750929366</v>
      </c>
      <c r="DO15" s="31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8</v>
      </c>
      <c r="G16" s="91">
        <v>80</v>
      </c>
      <c r="H16" s="44">
        <f t="shared" si="1"/>
        <v>56.338028169014088</v>
      </c>
      <c r="I16" s="44">
        <v>79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 t="s">
        <v>156</v>
      </c>
      <c r="Y16" s="39" t="s">
        <v>156</v>
      </c>
      <c r="Z16" s="39"/>
      <c r="AA16" s="39"/>
      <c r="AB16" s="39"/>
      <c r="AC16" s="39"/>
      <c r="AD16" s="39"/>
      <c r="AE16" s="39">
        <v>5668086</v>
      </c>
      <c r="AF16" s="39"/>
      <c r="AG16" s="39"/>
      <c r="AH16" s="39"/>
      <c r="AI16" s="38">
        <f t="shared" si="8"/>
        <v>4402</v>
      </c>
      <c r="AJ16" s="38">
        <f t="shared" si="2"/>
        <v>4.4020000000000001</v>
      </c>
      <c r="AK16" s="38">
        <f t="shared" si="3"/>
        <v>105.648</v>
      </c>
      <c r="AL16" s="38"/>
      <c r="AM16" s="38"/>
      <c r="AN16" s="38"/>
      <c r="AO16" s="38">
        <f t="shared" si="4"/>
        <v>105.648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9" t="s">
        <v>156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1427827</v>
      </c>
      <c r="DD16" s="32"/>
      <c r="DE16" s="32">
        <f t="shared" si="10"/>
        <v>1033</v>
      </c>
      <c r="DF16" s="32"/>
      <c r="DG16" s="32">
        <f t="shared" si="11"/>
        <v>1033</v>
      </c>
      <c r="DH16" s="32"/>
      <c r="DI16" s="32"/>
      <c r="DJ16" s="32"/>
      <c r="DK16" s="32"/>
      <c r="DL16" s="32"/>
      <c r="DM16" s="32">
        <f t="shared" si="7"/>
        <v>1033</v>
      </c>
      <c r="DN16" s="32">
        <f t="shared" si="12"/>
        <v>234.66606088141754</v>
      </c>
      <c r="DO16" s="31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8</v>
      </c>
      <c r="G17" s="91">
        <v>75</v>
      </c>
      <c r="H17" s="44">
        <f t="shared" si="1"/>
        <v>52.816901408450704</v>
      </c>
      <c r="I17" s="44">
        <v>78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 t="s">
        <v>156</v>
      </c>
      <c r="Y17" s="39" t="s">
        <v>156</v>
      </c>
      <c r="Z17" s="39"/>
      <c r="AA17" s="39"/>
      <c r="AB17" s="39"/>
      <c r="AC17" s="39"/>
      <c r="AD17" s="39"/>
      <c r="AE17" s="39">
        <v>5673162</v>
      </c>
      <c r="AF17" s="39"/>
      <c r="AG17" s="39"/>
      <c r="AH17" s="39"/>
      <c r="AI17" s="38">
        <f t="shared" si="8"/>
        <v>5076</v>
      </c>
      <c r="AJ17" s="38">
        <f t="shared" si="2"/>
        <v>5.0759999999999996</v>
      </c>
      <c r="AK17" s="38">
        <f t="shared" si="3"/>
        <v>121.82399999999998</v>
      </c>
      <c r="AL17" s="38"/>
      <c r="AM17" s="38"/>
      <c r="AN17" s="38"/>
      <c r="AO17" s="38">
        <f t="shared" si="4"/>
        <v>121.82399999999998</v>
      </c>
      <c r="AP17" s="37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9" t="s">
        <v>156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1428938</v>
      </c>
      <c r="DD17" s="32"/>
      <c r="DE17" s="32">
        <f t="shared" si="10"/>
        <v>1111</v>
      </c>
      <c r="DF17" s="32"/>
      <c r="DG17" s="32">
        <f t="shared" si="11"/>
        <v>1111</v>
      </c>
      <c r="DH17" s="32"/>
      <c r="DI17" s="32"/>
      <c r="DJ17" s="32"/>
      <c r="DK17" s="32"/>
      <c r="DL17" s="32"/>
      <c r="DM17" s="32">
        <f t="shared" si="7"/>
        <v>1111</v>
      </c>
      <c r="DN17" s="32">
        <f t="shared" si="12"/>
        <v>218.87312844759654</v>
      </c>
      <c r="DO17" s="154">
        <v>1.02</v>
      </c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7</v>
      </c>
      <c r="G18" s="91">
        <v>77</v>
      </c>
      <c r="H18" s="44">
        <f t="shared" si="1"/>
        <v>54.225352112676056</v>
      </c>
      <c r="I18" s="44">
        <v>74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 t="s">
        <v>156</v>
      </c>
      <c r="Y18" s="39" t="s">
        <v>156</v>
      </c>
      <c r="Z18" s="39"/>
      <c r="AA18" s="39"/>
      <c r="AB18" s="39"/>
      <c r="AC18" s="39"/>
      <c r="AD18" s="39"/>
      <c r="AE18" s="39">
        <v>5677904</v>
      </c>
      <c r="AF18" s="39"/>
      <c r="AG18" s="39"/>
      <c r="AH18" s="39"/>
      <c r="AI18" s="38">
        <f t="shared" si="8"/>
        <v>4742</v>
      </c>
      <c r="AJ18" s="38">
        <f t="shared" si="2"/>
        <v>4.742</v>
      </c>
      <c r="AK18" s="38">
        <f t="shared" si="3"/>
        <v>113.80799999999999</v>
      </c>
      <c r="AL18" s="38"/>
      <c r="AM18" s="38"/>
      <c r="AN18" s="38"/>
      <c r="AO18" s="38">
        <f t="shared" si="4"/>
        <v>113.80799999999999</v>
      </c>
      <c r="AP18" s="37">
        <v>9.1</v>
      </c>
      <c r="AQ18" s="93">
        <f t="shared" si="9"/>
        <v>9.1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0</v>
      </c>
      <c r="BM18" s="34">
        <v>1027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</v>
      </c>
      <c r="CK18" s="33">
        <f t="shared" si="6"/>
        <v>0.86302521008403366</v>
      </c>
      <c r="CL18" s="33"/>
      <c r="CM18" s="33"/>
      <c r="CN18" s="33"/>
      <c r="CO18" s="33"/>
      <c r="CP18" s="33"/>
      <c r="CQ18" s="33"/>
      <c r="CR18" s="39" t="s">
        <v>156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1430034</v>
      </c>
      <c r="DD18" s="32"/>
      <c r="DE18" s="32">
        <f t="shared" si="10"/>
        <v>1096</v>
      </c>
      <c r="DF18" s="32"/>
      <c r="DG18" s="32">
        <f t="shared" si="11"/>
        <v>1096</v>
      </c>
      <c r="DH18" s="32"/>
      <c r="DI18" s="32"/>
      <c r="DJ18" s="32"/>
      <c r="DK18" s="32"/>
      <c r="DL18" s="32"/>
      <c r="DM18" s="32">
        <f t="shared" si="7"/>
        <v>1096</v>
      </c>
      <c r="DN18" s="32">
        <f t="shared" si="12"/>
        <v>231.12610712779417</v>
      </c>
      <c r="DO18" s="31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7</v>
      </c>
      <c r="G19" s="91">
        <v>76</v>
      </c>
      <c r="H19" s="44">
        <f t="shared" si="1"/>
        <v>53.521126760563384</v>
      </c>
      <c r="I19" s="44">
        <v>72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 t="s">
        <v>156</v>
      </c>
      <c r="Y19" s="39" t="s">
        <v>156</v>
      </c>
      <c r="Z19" s="39"/>
      <c r="AA19" s="39"/>
      <c r="AB19" s="39"/>
      <c r="AC19" s="39"/>
      <c r="AD19" s="39"/>
      <c r="AE19" s="39">
        <v>5684072</v>
      </c>
      <c r="AF19" s="39"/>
      <c r="AG19" s="39"/>
      <c r="AH19" s="39"/>
      <c r="AI19" s="38">
        <f t="shared" si="8"/>
        <v>6168</v>
      </c>
      <c r="AJ19" s="38">
        <f t="shared" si="2"/>
        <v>6.1680000000000001</v>
      </c>
      <c r="AK19" s="38">
        <f t="shared" si="3"/>
        <v>148.03200000000001</v>
      </c>
      <c r="AL19" s="38"/>
      <c r="AM19" s="38"/>
      <c r="AN19" s="38"/>
      <c r="AO19" s="38">
        <f t="shared" si="4"/>
        <v>148.03200000000001</v>
      </c>
      <c r="AP19" s="37">
        <v>8.4</v>
      </c>
      <c r="AQ19" s="93">
        <f t="shared" si="9"/>
        <v>8.4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0</v>
      </c>
      <c r="BM19" s="34">
        <v>1027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</v>
      </c>
      <c r="CK19" s="33">
        <f t="shared" si="6"/>
        <v>0.86302521008403366</v>
      </c>
      <c r="CL19" s="33"/>
      <c r="CM19" s="33"/>
      <c r="CN19" s="33"/>
      <c r="CO19" s="33"/>
      <c r="CP19" s="33"/>
      <c r="CQ19" s="33"/>
      <c r="CR19" s="39" t="s">
        <v>156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1431264</v>
      </c>
      <c r="DD19" s="32"/>
      <c r="DE19" s="32">
        <f t="shared" si="10"/>
        <v>1230</v>
      </c>
      <c r="DF19" s="32"/>
      <c r="DG19" s="32">
        <f t="shared" si="11"/>
        <v>1230</v>
      </c>
      <c r="DH19" s="32"/>
      <c r="DI19" s="32"/>
      <c r="DJ19" s="32"/>
      <c r="DK19" s="32"/>
      <c r="DL19" s="32"/>
      <c r="DM19" s="32">
        <f t="shared" si="7"/>
        <v>1230</v>
      </c>
      <c r="DN19" s="32">
        <f t="shared" si="12"/>
        <v>199.41634241245137</v>
      </c>
      <c r="DO19" s="31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7</v>
      </c>
      <c r="G20" s="91">
        <v>75</v>
      </c>
      <c r="H20" s="44">
        <f t="shared" si="1"/>
        <v>52.816901408450704</v>
      </c>
      <c r="I20" s="44">
        <v>70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 t="s">
        <v>156</v>
      </c>
      <c r="Y20" s="39" t="s">
        <v>156</v>
      </c>
      <c r="Z20" s="39"/>
      <c r="AA20" s="39"/>
      <c r="AB20" s="39"/>
      <c r="AC20" s="39"/>
      <c r="AD20" s="39"/>
      <c r="AE20" s="39">
        <v>5688822</v>
      </c>
      <c r="AF20" s="39"/>
      <c r="AG20" s="39"/>
      <c r="AH20" s="39"/>
      <c r="AI20" s="38">
        <f t="shared" si="8"/>
        <v>4750</v>
      </c>
      <c r="AJ20" s="38">
        <f t="shared" si="2"/>
        <v>4.75</v>
      </c>
      <c r="AK20" s="38">
        <f t="shared" si="3"/>
        <v>114</v>
      </c>
      <c r="AL20" s="38"/>
      <c r="AM20" s="38"/>
      <c r="AN20" s="38"/>
      <c r="AO20" s="38">
        <f t="shared" si="4"/>
        <v>114</v>
      </c>
      <c r="AP20" s="37">
        <v>7.7</v>
      </c>
      <c r="AQ20" s="93">
        <f t="shared" si="9"/>
        <v>7.7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4">
        <v>1027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</v>
      </c>
      <c r="CK20" s="33">
        <f t="shared" si="6"/>
        <v>0.86302521008403366</v>
      </c>
      <c r="CL20" s="33"/>
      <c r="CM20" s="33"/>
      <c r="CN20" s="33"/>
      <c r="CO20" s="33"/>
      <c r="CP20" s="33"/>
      <c r="CQ20" s="33"/>
      <c r="CR20" s="39" t="s">
        <v>156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1432478</v>
      </c>
      <c r="DD20" s="32"/>
      <c r="DE20" s="32">
        <f t="shared" si="10"/>
        <v>1214</v>
      </c>
      <c r="DF20" s="32"/>
      <c r="DG20" s="32">
        <f t="shared" si="11"/>
        <v>1214</v>
      </c>
      <c r="DH20" s="32"/>
      <c r="DI20" s="32"/>
      <c r="DJ20" s="32"/>
      <c r="DK20" s="32"/>
      <c r="DL20" s="32"/>
      <c r="DM20" s="32">
        <f t="shared" si="7"/>
        <v>1214</v>
      </c>
      <c r="DN20" s="32">
        <f t="shared" si="12"/>
        <v>255.57894736842104</v>
      </c>
      <c r="DO20" s="31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6</v>
      </c>
      <c r="G21" s="91">
        <v>76</v>
      </c>
      <c r="H21" s="44">
        <f t="shared" si="1"/>
        <v>53.521126760563384</v>
      </c>
      <c r="I21" s="44">
        <v>70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 t="s">
        <v>156</v>
      </c>
      <c r="Y21" s="39" t="s">
        <v>156</v>
      </c>
      <c r="Z21" s="39"/>
      <c r="AA21" s="39"/>
      <c r="AB21" s="39"/>
      <c r="AC21" s="39"/>
      <c r="AD21" s="39"/>
      <c r="AE21" s="39">
        <v>5693334</v>
      </c>
      <c r="AF21" s="39"/>
      <c r="AG21" s="39"/>
      <c r="AH21" s="39"/>
      <c r="AI21" s="38">
        <f t="shared" si="8"/>
        <v>4512</v>
      </c>
      <c r="AJ21" s="38">
        <f t="shared" si="2"/>
        <v>4.5119999999999996</v>
      </c>
      <c r="AK21" s="38">
        <f t="shared" si="3"/>
        <v>108.28799999999998</v>
      </c>
      <c r="AL21" s="38"/>
      <c r="AM21" s="38"/>
      <c r="AN21" s="38"/>
      <c r="AO21" s="38">
        <f t="shared" si="4"/>
        <v>108.28799999999998</v>
      </c>
      <c r="AP21" s="37">
        <v>7.1</v>
      </c>
      <c r="AQ21" s="93">
        <f t="shared" si="9"/>
        <v>7.1</v>
      </c>
      <c r="AR21" s="36"/>
      <c r="AS21" s="36"/>
      <c r="AT21" s="36"/>
      <c r="AU21" s="35" t="s">
        <v>164</v>
      </c>
      <c r="AV21" s="34">
        <v>1186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0</v>
      </c>
      <c r="BM21" s="34">
        <v>1026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0.99663865546218489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</v>
      </c>
      <c r="CK21" s="33">
        <f t="shared" si="6"/>
        <v>0.86218487394957988</v>
      </c>
      <c r="CL21" s="33"/>
      <c r="CM21" s="33"/>
      <c r="CN21" s="33"/>
      <c r="CO21" s="33"/>
      <c r="CP21" s="33"/>
      <c r="CQ21" s="33"/>
      <c r="CR21" s="39" t="s">
        <v>156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1433666</v>
      </c>
      <c r="DD21" s="32"/>
      <c r="DE21" s="32">
        <f t="shared" si="10"/>
        <v>1188</v>
      </c>
      <c r="DF21" s="32"/>
      <c r="DG21" s="32">
        <f t="shared" si="11"/>
        <v>1188</v>
      </c>
      <c r="DH21" s="32"/>
      <c r="DI21" s="32"/>
      <c r="DJ21" s="32"/>
      <c r="DK21" s="32"/>
      <c r="DL21" s="32"/>
      <c r="DM21" s="32">
        <f t="shared" si="7"/>
        <v>1188</v>
      </c>
      <c r="DN21" s="32">
        <f t="shared" si="12"/>
        <v>263.29787234042556</v>
      </c>
      <c r="DO21" s="154">
        <v>1.21</v>
      </c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5</v>
      </c>
      <c r="G22" s="91">
        <v>76</v>
      </c>
      <c r="H22" s="44">
        <f t="shared" si="1"/>
        <v>53.521126760563384</v>
      </c>
      <c r="I22" s="44">
        <v>71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 t="s">
        <v>156</v>
      </c>
      <c r="Y22" s="39" t="s">
        <v>156</v>
      </c>
      <c r="Z22" s="39"/>
      <c r="AA22" s="39"/>
      <c r="AB22" s="39"/>
      <c r="AC22" s="39"/>
      <c r="AD22" s="39"/>
      <c r="AE22" s="39">
        <v>5697787</v>
      </c>
      <c r="AF22" s="39"/>
      <c r="AG22" s="39"/>
      <c r="AH22" s="39"/>
      <c r="AI22" s="38">
        <f t="shared" si="8"/>
        <v>4453</v>
      </c>
      <c r="AJ22" s="38">
        <f t="shared" si="2"/>
        <v>4.4530000000000003</v>
      </c>
      <c r="AK22" s="38">
        <f t="shared" si="3"/>
        <v>106.87200000000001</v>
      </c>
      <c r="AL22" s="38"/>
      <c r="AM22" s="38"/>
      <c r="AN22" s="38"/>
      <c r="AO22" s="38">
        <f t="shared" si="4"/>
        <v>106.87200000000001</v>
      </c>
      <c r="AP22" s="37">
        <v>6.5</v>
      </c>
      <c r="AQ22" s="93">
        <f t="shared" si="9"/>
        <v>6.5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0</v>
      </c>
      <c r="BM22" s="34">
        <v>1027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</v>
      </c>
      <c r="CK22" s="33">
        <f t="shared" si="6"/>
        <v>0.86302521008403366</v>
      </c>
      <c r="CL22" s="33"/>
      <c r="CM22" s="33"/>
      <c r="CN22" s="33"/>
      <c r="CO22" s="33"/>
      <c r="CP22" s="33"/>
      <c r="CQ22" s="33"/>
      <c r="CR22" s="39" t="s">
        <v>156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1434858</v>
      </c>
      <c r="DD22" s="32"/>
      <c r="DE22" s="32">
        <f t="shared" si="10"/>
        <v>1192</v>
      </c>
      <c r="DF22" s="32"/>
      <c r="DG22" s="32">
        <f t="shared" si="11"/>
        <v>1192</v>
      </c>
      <c r="DH22" s="32"/>
      <c r="DI22" s="32"/>
      <c r="DJ22" s="32"/>
      <c r="DK22" s="32"/>
      <c r="DL22" s="32"/>
      <c r="DM22" s="32">
        <f t="shared" si="7"/>
        <v>1192</v>
      </c>
      <c r="DN22" s="32">
        <f t="shared" si="12"/>
        <v>267.68470693914213</v>
      </c>
      <c r="DO22" s="31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5</v>
      </c>
      <c r="G23" s="91">
        <v>75</v>
      </c>
      <c r="H23" s="44">
        <f t="shared" si="1"/>
        <v>52.816901408450704</v>
      </c>
      <c r="I23" s="44">
        <v>70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 t="s">
        <v>156</v>
      </c>
      <c r="Y23" s="39" t="s">
        <v>156</v>
      </c>
      <c r="Z23" s="39"/>
      <c r="AA23" s="39"/>
      <c r="AB23" s="39"/>
      <c r="AC23" s="39"/>
      <c r="AD23" s="39"/>
      <c r="AE23" s="39">
        <v>5702232</v>
      </c>
      <c r="AF23" s="39"/>
      <c r="AG23" s="39"/>
      <c r="AH23" s="39"/>
      <c r="AI23" s="38">
        <f t="shared" si="8"/>
        <v>4445</v>
      </c>
      <c r="AJ23" s="38">
        <f t="shared" si="2"/>
        <v>4.4450000000000003</v>
      </c>
      <c r="AK23" s="38">
        <f t="shared" si="3"/>
        <v>106.68</v>
      </c>
      <c r="AL23" s="38"/>
      <c r="AM23" s="38"/>
      <c r="AN23" s="38"/>
      <c r="AO23" s="38">
        <f t="shared" si="4"/>
        <v>106.68</v>
      </c>
      <c r="AP23" s="37">
        <v>5.9</v>
      </c>
      <c r="AQ23" s="93">
        <f t="shared" si="9"/>
        <v>5.9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0</v>
      </c>
      <c r="BM23" s="34">
        <v>1027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</v>
      </c>
      <c r="CK23" s="33">
        <f t="shared" si="6"/>
        <v>0.86302521008403366</v>
      </c>
      <c r="CL23" s="33"/>
      <c r="CM23" s="33"/>
      <c r="CN23" s="33"/>
      <c r="CO23" s="33"/>
      <c r="CP23" s="33"/>
      <c r="CQ23" s="33"/>
      <c r="CR23" s="39" t="s">
        <v>156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1436046</v>
      </c>
      <c r="DD23" s="32"/>
      <c r="DE23" s="32">
        <f t="shared" si="10"/>
        <v>1188</v>
      </c>
      <c r="DF23" s="32"/>
      <c r="DG23" s="32">
        <f t="shared" si="11"/>
        <v>1188</v>
      </c>
      <c r="DH23" s="32"/>
      <c r="DI23" s="32"/>
      <c r="DJ23" s="32"/>
      <c r="DK23" s="32"/>
      <c r="DL23" s="32"/>
      <c r="DM23" s="32">
        <f t="shared" si="7"/>
        <v>1188</v>
      </c>
      <c r="DN23" s="32">
        <f t="shared" si="12"/>
        <v>267.26659167604049</v>
      </c>
      <c r="DO23" s="31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4</v>
      </c>
      <c r="G24" s="91">
        <v>76</v>
      </c>
      <c r="H24" s="44">
        <f t="shared" si="1"/>
        <v>53.521126760563384</v>
      </c>
      <c r="I24" s="44">
        <v>70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 t="s">
        <v>156</v>
      </c>
      <c r="Y24" s="39" t="s">
        <v>156</v>
      </c>
      <c r="Z24" s="39"/>
      <c r="AA24" s="39"/>
      <c r="AB24" s="39"/>
      <c r="AC24" s="39"/>
      <c r="AD24" s="39"/>
      <c r="AE24" s="39">
        <v>5706636</v>
      </c>
      <c r="AF24" s="39"/>
      <c r="AG24" s="39"/>
      <c r="AH24" s="39"/>
      <c r="AI24" s="38">
        <f t="shared" si="8"/>
        <v>4404</v>
      </c>
      <c r="AJ24" s="38">
        <f t="shared" si="2"/>
        <v>4.4039999999999999</v>
      </c>
      <c r="AK24" s="38">
        <f t="shared" si="3"/>
        <v>105.696</v>
      </c>
      <c r="AL24" s="38"/>
      <c r="AM24" s="38"/>
      <c r="AN24" s="38"/>
      <c r="AO24" s="38">
        <f t="shared" si="4"/>
        <v>105.696</v>
      </c>
      <c r="AP24" s="37">
        <v>5.4</v>
      </c>
      <c r="AQ24" s="93">
        <f t="shared" si="9"/>
        <v>5.4</v>
      </c>
      <c r="AR24" s="36"/>
      <c r="AS24" s="36"/>
      <c r="AT24" s="36"/>
      <c r="AU24" s="35" t="s">
        <v>164</v>
      </c>
      <c r="AV24" s="34">
        <v>1186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0</v>
      </c>
      <c r="BM24" s="34">
        <v>1026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0.99663865546218489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</v>
      </c>
      <c r="CK24" s="33">
        <f t="shared" si="6"/>
        <v>0.86218487394957988</v>
      </c>
      <c r="CL24" s="33"/>
      <c r="CM24" s="33"/>
      <c r="CN24" s="33"/>
      <c r="CO24" s="33"/>
      <c r="CP24" s="33"/>
      <c r="CQ24" s="33"/>
      <c r="CR24" s="39" t="s">
        <v>156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1437204</v>
      </c>
      <c r="DD24" s="32"/>
      <c r="DE24" s="32">
        <f t="shared" si="10"/>
        <v>1158</v>
      </c>
      <c r="DF24" s="32"/>
      <c r="DG24" s="32">
        <f t="shared" si="11"/>
        <v>1158</v>
      </c>
      <c r="DH24" s="32"/>
      <c r="DI24" s="32"/>
      <c r="DJ24" s="32"/>
      <c r="DK24" s="32"/>
      <c r="DL24" s="32"/>
      <c r="DM24" s="32">
        <f t="shared" si="7"/>
        <v>1158</v>
      </c>
      <c r="DN24" s="32">
        <f t="shared" si="12"/>
        <v>262.94277929155317</v>
      </c>
      <c r="DO24" s="31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4</v>
      </c>
      <c r="G25" s="91">
        <v>77</v>
      </c>
      <c r="H25" s="44">
        <f t="shared" si="1"/>
        <v>54.225352112676056</v>
      </c>
      <c r="I25" s="44">
        <v>72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 t="s">
        <v>156</v>
      </c>
      <c r="Y25" s="39" t="s">
        <v>156</v>
      </c>
      <c r="Z25" s="39"/>
      <c r="AA25" s="39"/>
      <c r="AB25" s="39"/>
      <c r="AC25" s="39"/>
      <c r="AD25" s="39"/>
      <c r="AE25" s="39">
        <v>5711307</v>
      </c>
      <c r="AF25" s="39"/>
      <c r="AG25" s="39"/>
      <c r="AH25" s="39"/>
      <c r="AI25" s="38">
        <f t="shared" si="8"/>
        <v>4671</v>
      </c>
      <c r="AJ25" s="38">
        <f t="shared" si="2"/>
        <v>4.6710000000000003</v>
      </c>
      <c r="AK25" s="38">
        <f t="shared" si="3"/>
        <v>112.10400000000001</v>
      </c>
      <c r="AL25" s="38"/>
      <c r="AM25" s="38"/>
      <c r="AN25" s="38"/>
      <c r="AO25" s="38">
        <f t="shared" si="4"/>
        <v>112.10400000000001</v>
      </c>
      <c r="AP25" s="37">
        <v>5</v>
      </c>
      <c r="AQ25" s="93">
        <f t="shared" si="9"/>
        <v>5</v>
      </c>
      <c r="AR25" s="36"/>
      <c r="AS25" s="36"/>
      <c r="AT25" s="36"/>
      <c r="AU25" s="35" t="s">
        <v>164</v>
      </c>
      <c r="AV25" s="34">
        <v>1186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0</v>
      </c>
      <c r="BM25" s="34">
        <v>1016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0.99663865546218489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</v>
      </c>
      <c r="CK25" s="33">
        <f t="shared" si="6"/>
        <v>0.85378151260504198</v>
      </c>
      <c r="CL25" s="33"/>
      <c r="CM25" s="33"/>
      <c r="CN25" s="33"/>
      <c r="CO25" s="33"/>
      <c r="CP25" s="33"/>
      <c r="CQ25" s="33"/>
      <c r="CR25" s="39" t="s">
        <v>156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1438383</v>
      </c>
      <c r="DD25" s="32"/>
      <c r="DE25" s="32">
        <f t="shared" si="10"/>
        <v>1179</v>
      </c>
      <c r="DF25" s="32"/>
      <c r="DG25" s="32">
        <f t="shared" si="11"/>
        <v>1179</v>
      </c>
      <c r="DH25" s="32"/>
      <c r="DI25" s="32"/>
      <c r="DJ25" s="32"/>
      <c r="DK25" s="32"/>
      <c r="DL25" s="32"/>
      <c r="DM25" s="32">
        <f t="shared" si="7"/>
        <v>1179</v>
      </c>
      <c r="DN25" s="32">
        <f t="shared" si="12"/>
        <v>252.40847784200383</v>
      </c>
      <c r="DO25" s="154">
        <v>1.1299999999999999</v>
      </c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3</v>
      </c>
      <c r="G26" s="91">
        <v>77</v>
      </c>
      <c r="H26" s="44">
        <f t="shared" si="1"/>
        <v>54.225352112676056</v>
      </c>
      <c r="I26" s="44">
        <v>72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 t="s">
        <v>156</v>
      </c>
      <c r="Y26" s="39" t="s">
        <v>156</v>
      </c>
      <c r="Z26" s="39"/>
      <c r="AA26" s="39"/>
      <c r="AB26" s="39"/>
      <c r="AC26" s="39"/>
      <c r="AD26" s="39"/>
      <c r="AE26" s="39">
        <v>5715893</v>
      </c>
      <c r="AF26" s="39"/>
      <c r="AG26" s="39"/>
      <c r="AH26" s="39"/>
      <c r="AI26" s="38">
        <f t="shared" si="8"/>
        <v>4586</v>
      </c>
      <c r="AJ26" s="38">
        <f t="shared" si="2"/>
        <v>4.5860000000000003</v>
      </c>
      <c r="AK26" s="38">
        <f t="shared" si="3"/>
        <v>110.06400000000001</v>
      </c>
      <c r="AL26" s="38"/>
      <c r="AM26" s="38"/>
      <c r="AN26" s="38"/>
      <c r="AO26" s="38">
        <f t="shared" si="4"/>
        <v>110.06400000000001</v>
      </c>
      <c r="AP26" s="37">
        <v>4.5</v>
      </c>
      <c r="AQ26" s="93">
        <f t="shared" si="9"/>
        <v>4.5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0</v>
      </c>
      <c r="BM26" s="34">
        <v>1015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</v>
      </c>
      <c r="CK26" s="33">
        <f t="shared" si="6"/>
        <v>0.8529411764705882</v>
      </c>
      <c r="CL26" s="33"/>
      <c r="CM26" s="33"/>
      <c r="CN26" s="33"/>
      <c r="CO26" s="33"/>
      <c r="CP26" s="33"/>
      <c r="CQ26" s="33"/>
      <c r="CR26" s="39" t="s">
        <v>156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1439540</v>
      </c>
      <c r="DD26" s="32"/>
      <c r="DE26" s="32">
        <f t="shared" si="10"/>
        <v>1157</v>
      </c>
      <c r="DF26" s="32"/>
      <c r="DG26" s="32">
        <f t="shared" si="11"/>
        <v>1157</v>
      </c>
      <c r="DH26" s="32"/>
      <c r="DI26" s="32"/>
      <c r="DJ26" s="32"/>
      <c r="DK26" s="32"/>
      <c r="DL26" s="32"/>
      <c r="DM26" s="32">
        <f t="shared" si="7"/>
        <v>1157</v>
      </c>
      <c r="DN26" s="32">
        <f t="shared" si="12"/>
        <v>252.28957697339729</v>
      </c>
      <c r="DO26" s="36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3</v>
      </c>
      <c r="G27" s="91">
        <v>77</v>
      </c>
      <c r="H27" s="44">
        <f t="shared" si="1"/>
        <v>54.225352112676056</v>
      </c>
      <c r="I27" s="44">
        <v>73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 t="s">
        <v>156</v>
      </c>
      <c r="Y27" s="39" t="s">
        <v>156</v>
      </c>
      <c r="Z27" s="39"/>
      <c r="AA27" s="39"/>
      <c r="AB27" s="39"/>
      <c r="AC27" s="39"/>
      <c r="AD27" s="39"/>
      <c r="AE27" s="39">
        <v>5720453</v>
      </c>
      <c r="AF27" s="39"/>
      <c r="AG27" s="39"/>
      <c r="AH27" s="39"/>
      <c r="AI27" s="38">
        <f t="shared" si="8"/>
        <v>4560</v>
      </c>
      <c r="AJ27" s="38">
        <f t="shared" si="2"/>
        <v>4.5599999999999996</v>
      </c>
      <c r="AK27" s="38">
        <f t="shared" si="3"/>
        <v>109.44</v>
      </c>
      <c r="AL27" s="38"/>
      <c r="AM27" s="38"/>
      <c r="AN27" s="38"/>
      <c r="AO27" s="38">
        <f t="shared" si="4"/>
        <v>109.44</v>
      </c>
      <c r="AP27" s="37">
        <v>4.2</v>
      </c>
      <c r="AQ27" s="93">
        <f t="shared" si="9"/>
        <v>4.2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0</v>
      </c>
      <c r="BM27" s="34">
        <v>1015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</v>
      </c>
      <c r="CK27" s="33">
        <f t="shared" si="6"/>
        <v>0.8529411764705882</v>
      </c>
      <c r="CL27" s="33"/>
      <c r="CM27" s="33"/>
      <c r="CN27" s="33"/>
      <c r="CO27" s="33"/>
      <c r="CP27" s="33"/>
      <c r="CQ27" s="33"/>
      <c r="CR27" s="39" t="s">
        <v>156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1440700</v>
      </c>
      <c r="DD27" s="32"/>
      <c r="DE27" s="32">
        <f t="shared" si="10"/>
        <v>1160</v>
      </c>
      <c r="DF27" s="32"/>
      <c r="DG27" s="32">
        <f t="shared" si="11"/>
        <v>1160</v>
      </c>
      <c r="DH27" s="32"/>
      <c r="DI27" s="32"/>
      <c r="DJ27" s="32"/>
      <c r="DK27" s="32"/>
      <c r="DL27" s="32"/>
      <c r="DM27" s="32">
        <f t="shared" si="7"/>
        <v>1160</v>
      </c>
      <c r="DN27" s="32">
        <f t="shared" si="12"/>
        <v>254.38596491228071</v>
      </c>
      <c r="DO27" s="36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2</v>
      </c>
      <c r="G28" s="91">
        <v>75</v>
      </c>
      <c r="H28" s="44">
        <f t="shared" si="1"/>
        <v>52.816901408450704</v>
      </c>
      <c r="I28" s="44">
        <v>71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 t="s">
        <v>156</v>
      </c>
      <c r="Y28" s="39" t="s">
        <v>156</v>
      </c>
      <c r="Z28" s="39"/>
      <c r="AA28" s="39"/>
      <c r="AB28" s="39"/>
      <c r="AC28" s="39"/>
      <c r="AD28" s="39"/>
      <c r="AE28" s="39">
        <v>5725263</v>
      </c>
      <c r="AF28" s="39"/>
      <c r="AG28" s="39"/>
      <c r="AH28" s="39"/>
      <c r="AI28" s="38">
        <f t="shared" si="8"/>
        <v>4810</v>
      </c>
      <c r="AJ28" s="38">
        <f t="shared" si="2"/>
        <v>4.8099999999999996</v>
      </c>
      <c r="AK28" s="38">
        <f t="shared" si="3"/>
        <v>115.44</v>
      </c>
      <c r="AL28" s="38"/>
      <c r="AM28" s="38"/>
      <c r="AN28" s="38"/>
      <c r="AO28" s="38">
        <f t="shared" si="4"/>
        <v>115.44</v>
      </c>
      <c r="AP28" s="37">
        <v>3.7</v>
      </c>
      <c r="AQ28" s="93">
        <f t="shared" si="9"/>
        <v>3.7</v>
      </c>
      <c r="AR28" s="36"/>
      <c r="AS28" s="36"/>
      <c r="AT28" s="36"/>
      <c r="AU28" s="35" t="s">
        <v>164</v>
      </c>
      <c r="AV28" s="34">
        <v>1188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4">
        <v>1016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0.99831932773109244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</v>
      </c>
      <c r="CK28" s="33">
        <f t="shared" si="6"/>
        <v>0.85378151260504198</v>
      </c>
      <c r="CL28" s="33"/>
      <c r="CM28" s="33"/>
      <c r="CN28" s="33"/>
      <c r="CO28" s="33"/>
      <c r="CP28" s="33"/>
      <c r="CQ28" s="33"/>
      <c r="CR28" s="39" t="s">
        <v>156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1441852</v>
      </c>
      <c r="DD28" s="32"/>
      <c r="DE28" s="32">
        <f t="shared" si="10"/>
        <v>1152</v>
      </c>
      <c r="DF28" s="32"/>
      <c r="DG28" s="32">
        <f t="shared" si="11"/>
        <v>1152</v>
      </c>
      <c r="DH28" s="32"/>
      <c r="DI28" s="32"/>
      <c r="DJ28" s="32"/>
      <c r="DK28" s="32"/>
      <c r="DL28" s="32"/>
      <c r="DM28" s="32">
        <f t="shared" si="7"/>
        <v>1152</v>
      </c>
      <c r="DN28" s="32">
        <f t="shared" si="12"/>
        <v>239.50103950103951</v>
      </c>
      <c r="DO28" s="36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2</v>
      </c>
      <c r="G29" s="91">
        <v>75</v>
      </c>
      <c r="H29" s="44">
        <f t="shared" si="1"/>
        <v>52.816901408450704</v>
      </c>
      <c r="I29" s="44">
        <v>71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 t="s">
        <v>156</v>
      </c>
      <c r="Y29" s="39" t="s">
        <v>156</v>
      </c>
      <c r="Z29" s="39"/>
      <c r="AA29" s="39"/>
      <c r="AB29" s="39"/>
      <c r="AC29" s="39"/>
      <c r="AD29" s="39"/>
      <c r="AE29" s="39">
        <v>5730199</v>
      </c>
      <c r="AF29" s="39"/>
      <c r="AG29" s="39"/>
      <c r="AH29" s="39"/>
      <c r="AI29" s="38">
        <f t="shared" si="8"/>
        <v>4936</v>
      </c>
      <c r="AJ29" s="38">
        <f t="shared" si="2"/>
        <v>4.9359999999999999</v>
      </c>
      <c r="AK29" s="38">
        <f t="shared" si="3"/>
        <v>118.464</v>
      </c>
      <c r="AL29" s="38"/>
      <c r="AM29" s="38"/>
      <c r="AN29" s="38"/>
      <c r="AO29" s="38">
        <f t="shared" si="4"/>
        <v>118.464</v>
      </c>
      <c r="AP29" s="37">
        <v>3.4</v>
      </c>
      <c r="AQ29" s="93">
        <f t="shared" si="9"/>
        <v>3.4</v>
      </c>
      <c r="AR29" s="36"/>
      <c r="AS29" s="36"/>
      <c r="AT29" s="36"/>
      <c r="AU29" s="35" t="s">
        <v>164</v>
      </c>
      <c r="AV29" s="34">
        <v>1186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0</v>
      </c>
      <c r="BM29" s="34">
        <v>1015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0.99663865546218489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</v>
      </c>
      <c r="CK29" s="33">
        <f t="shared" si="6"/>
        <v>0.8529411764705882</v>
      </c>
      <c r="CL29" s="33"/>
      <c r="CM29" s="33"/>
      <c r="CN29" s="33"/>
      <c r="CO29" s="33"/>
      <c r="CP29" s="33"/>
      <c r="CQ29" s="33"/>
      <c r="CR29" s="39" t="s">
        <v>156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1443013</v>
      </c>
      <c r="DD29" s="32"/>
      <c r="DE29" s="32">
        <f t="shared" si="10"/>
        <v>1161</v>
      </c>
      <c r="DF29" s="32"/>
      <c r="DG29" s="32">
        <f t="shared" si="11"/>
        <v>1161</v>
      </c>
      <c r="DH29" s="32"/>
      <c r="DI29" s="32"/>
      <c r="DJ29" s="32"/>
      <c r="DK29" s="32"/>
      <c r="DL29" s="32"/>
      <c r="DM29" s="32">
        <f t="shared" si="7"/>
        <v>1161</v>
      </c>
      <c r="DN29" s="32">
        <f t="shared" si="12"/>
        <v>235.21069692058347</v>
      </c>
      <c r="DO29" s="154">
        <v>1.07</v>
      </c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1</v>
      </c>
      <c r="G30" s="91">
        <v>75</v>
      </c>
      <c r="H30" s="44">
        <f t="shared" si="1"/>
        <v>52.816901408450704</v>
      </c>
      <c r="I30" s="44">
        <v>70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 t="s">
        <v>156</v>
      </c>
      <c r="Y30" s="39" t="s">
        <v>156</v>
      </c>
      <c r="Z30" s="39"/>
      <c r="AA30" s="39"/>
      <c r="AB30" s="39"/>
      <c r="AC30" s="39"/>
      <c r="AD30" s="39"/>
      <c r="AE30" s="39">
        <v>5735320</v>
      </c>
      <c r="AF30" s="39"/>
      <c r="AG30" s="39"/>
      <c r="AH30" s="39"/>
      <c r="AI30" s="38">
        <f t="shared" si="8"/>
        <v>5121</v>
      </c>
      <c r="AJ30" s="38">
        <f t="shared" si="2"/>
        <v>5.1210000000000004</v>
      </c>
      <c r="AK30" s="38">
        <f t="shared" si="3"/>
        <v>122.90400000000001</v>
      </c>
      <c r="AL30" s="38"/>
      <c r="AM30" s="38"/>
      <c r="AN30" s="38"/>
      <c r="AO30" s="38">
        <f t="shared" si="4"/>
        <v>122.90400000000001</v>
      </c>
      <c r="AP30" s="37">
        <v>3</v>
      </c>
      <c r="AQ30" s="93">
        <f t="shared" si="9"/>
        <v>3</v>
      </c>
      <c r="AR30" s="36"/>
      <c r="AS30" s="36"/>
      <c r="AT30" s="36"/>
      <c r="AU30" s="35" t="s">
        <v>164</v>
      </c>
      <c r="AV30" s="34">
        <v>1186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4">
        <v>1016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0.99663865546218489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</v>
      </c>
      <c r="CK30" s="33">
        <f t="shared" si="6"/>
        <v>0.85378151260504198</v>
      </c>
      <c r="CL30" s="33"/>
      <c r="CM30" s="33"/>
      <c r="CN30" s="33"/>
      <c r="CO30" s="33"/>
      <c r="CP30" s="33"/>
      <c r="CQ30" s="33"/>
      <c r="CR30" s="39" t="s">
        <v>156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1444173</v>
      </c>
      <c r="DD30" s="32"/>
      <c r="DE30" s="32">
        <f t="shared" si="10"/>
        <v>1160</v>
      </c>
      <c r="DF30" s="32"/>
      <c r="DG30" s="32">
        <f t="shared" si="11"/>
        <v>1160</v>
      </c>
      <c r="DH30" s="32"/>
      <c r="DI30" s="32"/>
      <c r="DJ30" s="32"/>
      <c r="DK30" s="32"/>
      <c r="DL30" s="32"/>
      <c r="DM30" s="32">
        <f t="shared" si="7"/>
        <v>1160</v>
      </c>
      <c r="DN30" s="32">
        <f t="shared" si="12"/>
        <v>226.51825815270453</v>
      </c>
      <c r="DO30" s="36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0</v>
      </c>
      <c r="G31" s="91">
        <v>75</v>
      </c>
      <c r="H31" s="44">
        <f t="shared" si="1"/>
        <v>52.816901408450704</v>
      </c>
      <c r="I31" s="44">
        <v>70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 t="s">
        <v>156</v>
      </c>
      <c r="Y31" s="39" t="s">
        <v>156</v>
      </c>
      <c r="Z31" s="39"/>
      <c r="AA31" s="39"/>
      <c r="AB31" s="39"/>
      <c r="AC31" s="39"/>
      <c r="AD31" s="39"/>
      <c r="AE31" s="39">
        <v>5740695</v>
      </c>
      <c r="AF31" s="39"/>
      <c r="AG31" s="39"/>
      <c r="AH31" s="39"/>
      <c r="AI31" s="38">
        <f t="shared" si="8"/>
        <v>5375</v>
      </c>
      <c r="AJ31" s="38">
        <f t="shared" si="2"/>
        <v>5.375</v>
      </c>
      <c r="AK31" s="38">
        <f t="shared" si="3"/>
        <v>129</v>
      </c>
      <c r="AL31" s="38"/>
      <c r="AM31" s="38"/>
      <c r="AN31" s="38"/>
      <c r="AO31" s="38">
        <f t="shared" si="4"/>
        <v>129</v>
      </c>
      <c r="AP31" s="37">
        <v>2.7</v>
      </c>
      <c r="AQ31" s="93">
        <f t="shared" si="9"/>
        <v>2.7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>
        <v>1015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</v>
      </c>
      <c r="CK31" s="33">
        <f t="shared" si="6"/>
        <v>0.8529411764705882</v>
      </c>
      <c r="CL31" s="33"/>
      <c r="CM31" s="33"/>
      <c r="CN31" s="33"/>
      <c r="CO31" s="33"/>
      <c r="CP31" s="33"/>
      <c r="CQ31" s="33"/>
      <c r="CR31" s="39" t="s">
        <v>156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1445330</v>
      </c>
      <c r="DD31" s="32"/>
      <c r="DE31" s="32">
        <f t="shared" si="10"/>
        <v>1157</v>
      </c>
      <c r="DF31" s="32"/>
      <c r="DG31" s="32">
        <f t="shared" si="11"/>
        <v>1157</v>
      </c>
      <c r="DH31" s="32"/>
      <c r="DI31" s="32"/>
      <c r="DJ31" s="32"/>
      <c r="DK31" s="32"/>
      <c r="DL31" s="32"/>
      <c r="DM31" s="32">
        <f t="shared" si="7"/>
        <v>1157</v>
      </c>
      <c r="DN31" s="32">
        <f t="shared" si="12"/>
        <v>215.25581395348837</v>
      </c>
      <c r="DO31" s="36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0</v>
      </c>
      <c r="G32" s="91">
        <v>74</v>
      </c>
      <c r="H32" s="44">
        <f t="shared" si="1"/>
        <v>52.112676056338032</v>
      </c>
      <c r="I32" s="44">
        <v>70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 t="s">
        <v>156</v>
      </c>
      <c r="Y32" s="39" t="s">
        <v>156</v>
      </c>
      <c r="Z32" s="39"/>
      <c r="AA32" s="39"/>
      <c r="AB32" s="39"/>
      <c r="AC32" s="39"/>
      <c r="AD32" s="39"/>
      <c r="AE32" s="39">
        <v>5746075</v>
      </c>
      <c r="AF32" s="39"/>
      <c r="AG32" s="39"/>
      <c r="AH32" s="39"/>
      <c r="AI32" s="38">
        <f t="shared" si="8"/>
        <v>5380</v>
      </c>
      <c r="AJ32" s="38">
        <f t="shared" si="2"/>
        <v>5.38</v>
      </c>
      <c r="AK32" s="38">
        <f t="shared" si="3"/>
        <v>129.12</v>
      </c>
      <c r="AL32" s="38"/>
      <c r="AM32" s="38"/>
      <c r="AN32" s="38"/>
      <c r="AO32" s="38">
        <f t="shared" si="4"/>
        <v>129.12</v>
      </c>
      <c r="AP32" s="37">
        <v>2.4</v>
      </c>
      <c r="AQ32" s="93">
        <f t="shared" si="9"/>
        <v>2.4</v>
      </c>
      <c r="AR32" s="36"/>
      <c r="AS32" s="36"/>
      <c r="AT32" s="36"/>
      <c r="AU32" s="35" t="s">
        <v>164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1015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</v>
      </c>
      <c r="CK32" s="33">
        <f t="shared" si="6"/>
        <v>0.8529411764705882</v>
      </c>
      <c r="CL32" s="33"/>
      <c r="CM32" s="33"/>
      <c r="CN32" s="33"/>
      <c r="CO32" s="33"/>
      <c r="CP32" s="33"/>
      <c r="CQ32" s="33"/>
      <c r="CR32" s="39" t="s">
        <v>156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1446466</v>
      </c>
      <c r="DD32" s="32"/>
      <c r="DE32" s="32">
        <f t="shared" si="10"/>
        <v>1136</v>
      </c>
      <c r="DF32" s="32"/>
      <c r="DG32" s="32">
        <f t="shared" si="11"/>
        <v>1136</v>
      </c>
      <c r="DH32" s="32"/>
      <c r="DI32" s="32"/>
      <c r="DJ32" s="32"/>
      <c r="DK32" s="32"/>
      <c r="DL32" s="32"/>
      <c r="DM32" s="32">
        <f t="shared" si="7"/>
        <v>1136</v>
      </c>
      <c r="DN32" s="32">
        <f t="shared" si="12"/>
        <v>211.15241635687732</v>
      </c>
      <c r="DO32" s="36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0</v>
      </c>
      <c r="G33" s="91">
        <v>76</v>
      </c>
      <c r="H33" s="44">
        <f t="shared" si="1"/>
        <v>53.521126760563384</v>
      </c>
      <c r="I33" s="44">
        <v>73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 t="s">
        <v>156</v>
      </c>
      <c r="Y33" s="39" t="s">
        <v>156</v>
      </c>
      <c r="Z33" s="39"/>
      <c r="AA33" s="39"/>
      <c r="AB33" s="39"/>
      <c r="AC33" s="39"/>
      <c r="AD33" s="39"/>
      <c r="AE33" s="39">
        <v>5751713</v>
      </c>
      <c r="AF33" s="39"/>
      <c r="AG33" s="39"/>
      <c r="AH33" s="39"/>
      <c r="AI33" s="38">
        <f t="shared" si="8"/>
        <v>5638</v>
      </c>
      <c r="AJ33" s="38">
        <f t="shared" si="2"/>
        <v>5.6379999999999999</v>
      </c>
      <c r="AK33" s="38">
        <f t="shared" si="3"/>
        <v>135.31200000000001</v>
      </c>
      <c r="AL33" s="38"/>
      <c r="AM33" s="38"/>
      <c r="AN33" s="38"/>
      <c r="AO33" s="38">
        <f t="shared" si="4"/>
        <v>135.31200000000001</v>
      </c>
      <c r="AP33" s="37">
        <v>2.1</v>
      </c>
      <c r="AQ33" s="93">
        <f t="shared" si="9"/>
        <v>2.1</v>
      </c>
      <c r="AR33" s="36"/>
      <c r="AS33" s="36"/>
      <c r="AT33" s="36"/>
      <c r="AU33" s="35" t="s">
        <v>164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1015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</v>
      </c>
      <c r="CK33" s="33">
        <f t="shared" si="6"/>
        <v>0.8529411764705882</v>
      </c>
      <c r="CL33" s="33"/>
      <c r="CM33" s="33"/>
      <c r="CN33" s="33"/>
      <c r="CO33" s="33"/>
      <c r="CP33" s="33"/>
      <c r="CQ33" s="33"/>
      <c r="CR33" s="39" t="s">
        <v>156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1447636</v>
      </c>
      <c r="DD33" s="32"/>
      <c r="DE33" s="32">
        <f t="shared" si="10"/>
        <v>1170</v>
      </c>
      <c r="DF33" s="32"/>
      <c r="DG33" s="32">
        <f t="shared" si="11"/>
        <v>1170</v>
      </c>
      <c r="DH33" s="32"/>
      <c r="DI33" s="32"/>
      <c r="DJ33" s="32"/>
      <c r="DK33" s="32"/>
      <c r="DL33" s="32"/>
      <c r="DM33" s="32">
        <f t="shared" si="7"/>
        <v>1170</v>
      </c>
      <c r="DN33" s="32">
        <f t="shared" si="12"/>
        <v>207.52039730400853</v>
      </c>
      <c r="DO33" s="154">
        <v>0.97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1</v>
      </c>
      <c r="G34" s="91">
        <v>72</v>
      </c>
      <c r="H34" s="44">
        <f t="shared" si="1"/>
        <v>50.70422535211268</v>
      </c>
      <c r="I34" s="44">
        <v>70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 t="s">
        <v>156</v>
      </c>
      <c r="Y34" s="39" t="s">
        <v>156</v>
      </c>
      <c r="Z34" s="39"/>
      <c r="AA34" s="39"/>
      <c r="AB34" s="39"/>
      <c r="AC34" s="39"/>
      <c r="AD34" s="39"/>
      <c r="AE34" s="39">
        <v>5757122</v>
      </c>
      <c r="AF34" s="39"/>
      <c r="AG34" s="39"/>
      <c r="AH34" s="39"/>
      <c r="AI34" s="38">
        <f t="shared" si="8"/>
        <v>5409</v>
      </c>
      <c r="AJ34" s="38">
        <f t="shared" si="2"/>
        <v>5.4089999999999998</v>
      </c>
      <c r="AK34" s="38">
        <f t="shared" si="3"/>
        <v>129.816</v>
      </c>
      <c r="AL34" s="38"/>
      <c r="AM34" s="38"/>
      <c r="AN34" s="38"/>
      <c r="AO34" s="38">
        <f t="shared" si="4"/>
        <v>129.816</v>
      </c>
      <c r="AP34" s="37">
        <v>2.5</v>
      </c>
      <c r="AQ34" s="93">
        <f t="shared" si="9"/>
        <v>2.5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9" t="s">
        <v>156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1448729</v>
      </c>
      <c r="DD34" s="32"/>
      <c r="DE34" s="32">
        <f t="shared" si="10"/>
        <v>1093</v>
      </c>
      <c r="DF34" s="32"/>
      <c r="DG34" s="32">
        <f t="shared" si="11"/>
        <v>1093</v>
      </c>
      <c r="DH34" s="32"/>
      <c r="DI34" s="32"/>
      <c r="DJ34" s="32"/>
      <c r="DK34" s="32"/>
      <c r="DL34" s="32"/>
      <c r="DM34" s="32">
        <f t="shared" si="7"/>
        <v>1093</v>
      </c>
      <c r="DN34" s="32">
        <f t="shared" si="12"/>
        <v>202.07062303568128</v>
      </c>
      <c r="DO34" s="31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2</v>
      </c>
      <c r="G35" s="91">
        <v>75</v>
      </c>
      <c r="H35" s="44">
        <f t="shared" si="1"/>
        <v>52.816901408450704</v>
      </c>
      <c r="I35" s="44">
        <v>73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 t="s">
        <v>156</v>
      </c>
      <c r="Y35" s="39" t="s">
        <v>156</v>
      </c>
      <c r="Z35" s="39"/>
      <c r="AA35" s="39"/>
      <c r="AB35" s="39"/>
      <c r="AC35" s="39"/>
      <c r="AD35" s="39"/>
      <c r="AE35" s="39">
        <v>5762344</v>
      </c>
      <c r="AF35" s="39"/>
      <c r="AG35" s="39"/>
      <c r="AH35" s="39"/>
      <c r="AI35" s="38">
        <f t="shared" si="8"/>
        <v>5222</v>
      </c>
      <c r="AJ35" s="38">
        <f t="shared" si="2"/>
        <v>5.2220000000000004</v>
      </c>
      <c r="AK35" s="38">
        <f t="shared" si="3"/>
        <v>125.328</v>
      </c>
      <c r="AL35" s="38"/>
      <c r="AM35" s="38"/>
      <c r="AN35" s="38"/>
      <c r="AO35" s="38">
        <f t="shared" si="4"/>
        <v>125.328</v>
      </c>
      <c r="AP35" s="37">
        <v>3.4</v>
      </c>
      <c r="AQ35" s="93">
        <f t="shared" si="9"/>
        <v>3.4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9" t="s">
        <v>156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1449832</v>
      </c>
      <c r="DD35" s="32"/>
      <c r="DE35" s="32">
        <f t="shared" si="10"/>
        <v>1103</v>
      </c>
      <c r="DF35" s="32"/>
      <c r="DG35" s="32">
        <f t="shared" si="11"/>
        <v>1103</v>
      </c>
      <c r="DH35" s="32"/>
      <c r="DI35" s="32"/>
      <c r="DJ35" s="32"/>
      <c r="DK35" s="32"/>
      <c r="DL35" s="32"/>
      <c r="DM35" s="32">
        <f t="shared" si="7"/>
        <v>1103</v>
      </c>
      <c r="DN35" s="32">
        <f t="shared" si="12"/>
        <v>211.22175411719647</v>
      </c>
      <c r="DO35" s="31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3.875</v>
      </c>
      <c r="G36" s="28">
        <f t="shared" si="13"/>
        <v>75.375</v>
      </c>
      <c r="H36" s="28">
        <f t="shared" si="13"/>
        <v>53.08098591549296</v>
      </c>
      <c r="I36" s="28">
        <f t="shared" si="13"/>
        <v>72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117379</v>
      </c>
      <c r="AJ36" s="28">
        <f>SUM(AJ12:AJ35)</f>
        <v>117.379</v>
      </c>
      <c r="AK36" s="28">
        <f>AVERAGE(AK12:AK35)</f>
        <v>117.379</v>
      </c>
      <c r="AL36" s="28"/>
      <c r="AM36" s="28"/>
      <c r="AN36" s="28"/>
      <c r="AO36" s="28"/>
      <c r="AP36" s="28">
        <f>AVERAGE(AP12:AP35)</f>
        <v>5.6416666666666684</v>
      </c>
      <c r="AQ36" s="94">
        <f>AVERAGE(AQ12:AQ35)</f>
        <v>5.6416666666666684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27455</v>
      </c>
      <c r="DF36" s="28"/>
      <c r="DG36" s="28">
        <f>SUM(DG12:DG35)</f>
        <v>27455</v>
      </c>
      <c r="DH36" s="28"/>
      <c r="DI36" s="28"/>
      <c r="DJ36" s="28"/>
      <c r="DK36" s="28"/>
      <c r="DL36" s="28"/>
      <c r="DM36" s="28">
        <f t="shared" si="7"/>
        <v>27455</v>
      </c>
      <c r="DN36" s="28">
        <f t="shared" si="12"/>
        <v>233.90044215745576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205</v>
      </c>
      <c r="D39" s="218"/>
      <c r="E39" s="218"/>
      <c r="F39" s="219"/>
    </row>
    <row r="40" spans="2:127" x14ac:dyDescent="0.35">
      <c r="B40" s="22" t="s">
        <v>2</v>
      </c>
      <c r="C40" s="217" t="s">
        <v>271</v>
      </c>
      <c r="D40" s="218"/>
      <c r="E40" s="218"/>
      <c r="F40" s="219"/>
    </row>
    <row r="41" spans="2:127" x14ac:dyDescent="0.35">
      <c r="B41" s="22" t="s">
        <v>1</v>
      </c>
      <c r="C41" s="217" t="s">
        <v>191</v>
      </c>
      <c r="D41" s="218"/>
      <c r="E41" s="218"/>
      <c r="F41" s="219"/>
    </row>
    <row r="43" spans="2:127" x14ac:dyDescent="0.35">
      <c r="B43" s="21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232</v>
      </c>
      <c r="C44" s="9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2:127" x14ac:dyDescent="0.35">
      <c r="B45" s="96" t="s">
        <v>231</v>
      </c>
      <c r="C45" s="11"/>
      <c r="D45" s="140"/>
      <c r="E45" s="140"/>
      <c r="F45" s="140"/>
      <c r="G45" s="140"/>
      <c r="H45" s="140"/>
      <c r="I45" s="140"/>
      <c r="J45" s="1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6" t="s">
        <v>227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269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9" t="s">
        <v>194</v>
      </c>
      <c r="C51" s="11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35">
      <c r="B52" s="118" t="s">
        <v>162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35">
      <c r="B53" s="118" t="s">
        <v>270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35">
      <c r="B54" s="118" t="s">
        <v>168</v>
      </c>
      <c r="C54" s="9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</row>
    <row r="55" spans="2:26" x14ac:dyDescent="0.35">
      <c r="B55" s="206" t="s">
        <v>169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</row>
    <row r="56" spans="2:26" x14ac:dyDescent="0.35">
      <c r="B56" s="206" t="s">
        <v>170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</row>
    <row r="57" spans="2:26" x14ac:dyDescent="0.35">
      <c r="B57" s="207" t="s">
        <v>171</v>
      </c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</row>
    <row r="58" spans="2:26" x14ac:dyDescent="0.35">
      <c r="B58" s="208" t="s">
        <v>272</v>
      </c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</row>
    <row r="59" spans="2:26" x14ac:dyDescent="0.35">
      <c r="B59" s="108" t="s">
        <v>175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  <row r="60" spans="2:26" x14ac:dyDescent="0.35">
      <c r="B60" s="109" t="s">
        <v>226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  <row r="61" spans="2:26" x14ac:dyDescent="0.35">
      <c r="B61" s="10"/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</row>
  </sheetData>
  <protectedRanges>
    <protectedRange sqref="AD10:AD11" name="Range1_11_1_1_1_2_2_1_2"/>
    <protectedRange sqref="AE10:AE11" name="Range1_11_1_1_1_2_2_1_2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1"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B55:Y55"/>
    <mergeCell ref="B56:Y56"/>
    <mergeCell ref="B57:Y57"/>
    <mergeCell ref="B58:Y58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U12:U35" xr:uid="{00000000-0002-0000-1400-000000000000}">
      <formula1>$DT$9:$DT$20</formula1>
    </dataValidation>
    <dataValidation type="list" allowBlank="1" showInputMessage="1" showErrorMessage="1" sqref="DT31:DU31" xr:uid="{00000000-0002-0000-1400-000001000000}">
      <formula1>$BA$25:$BA$29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B2:DW61"/>
  <sheetViews>
    <sheetView topLeftCell="A31" zoomScale="90" zoomScaleNormal="90" workbookViewId="0">
      <selection activeCell="B56" sqref="B56:Y56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43365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'21'!AE35</f>
        <v>5879212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'21'!DC35</f>
        <v>1477319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3</v>
      </c>
      <c r="G12" s="91">
        <v>73</v>
      </c>
      <c r="H12" s="44">
        <f t="shared" ref="H12:H35" si="1">G12/1.42</f>
        <v>51.408450704225352</v>
      </c>
      <c r="I12" s="44">
        <v>71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/>
      <c r="Y12" s="39" t="s">
        <v>156</v>
      </c>
      <c r="Z12" s="39"/>
      <c r="AA12" s="39"/>
      <c r="AB12" s="39"/>
      <c r="AC12" s="39"/>
      <c r="AD12" s="39"/>
      <c r="AE12" s="39">
        <v>5883934</v>
      </c>
      <c r="AF12" s="39"/>
      <c r="AG12" s="39"/>
      <c r="AH12" s="39"/>
      <c r="AI12" s="38">
        <f>IF(ISBLANK(AE12),"-",AE12-AE10)</f>
        <v>4722</v>
      </c>
      <c r="AJ12" s="38">
        <f t="shared" ref="AJ12:AJ35" si="2">AI12/1000</f>
        <v>4.7220000000000004</v>
      </c>
      <c r="AK12" s="38">
        <f t="shared" ref="AK12:AK35" si="3">AJ12*24</f>
        <v>113.328</v>
      </c>
      <c r="AL12" s="38"/>
      <c r="AM12" s="38"/>
      <c r="AN12" s="38"/>
      <c r="AO12" s="38">
        <f t="shared" ref="AO12:AO35" si="4">AK12</f>
        <v>113.328</v>
      </c>
      <c r="AP12" s="37">
        <v>4.8</v>
      </c>
      <c r="AQ12" s="93">
        <f>AP12</f>
        <v>4.8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3">
        <v>0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1478412</v>
      </c>
      <c r="DD12" s="32"/>
      <c r="DE12" s="32">
        <f>IF(ISBLANK(DC12),"-",DC12-DC10)</f>
        <v>1093</v>
      </c>
      <c r="DF12" s="32"/>
      <c r="DG12" s="32">
        <f>DC12-DC10</f>
        <v>1093</v>
      </c>
      <c r="DH12" s="32"/>
      <c r="DI12" s="32"/>
      <c r="DJ12" s="32"/>
      <c r="DK12" s="32"/>
      <c r="DL12" s="32"/>
      <c r="DM12" s="32">
        <f t="shared" ref="DM12:DM36" si="7">DE12</f>
        <v>1093</v>
      </c>
      <c r="DN12" s="32">
        <f>DM12/AJ12</f>
        <v>231.46971622193985</v>
      </c>
      <c r="DO12" s="31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5</v>
      </c>
      <c r="G13" s="91">
        <v>71</v>
      </c>
      <c r="H13" s="44">
        <f t="shared" si="1"/>
        <v>50</v>
      </c>
      <c r="I13" s="44">
        <v>70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/>
      <c r="Y13" s="39" t="s">
        <v>156</v>
      </c>
      <c r="Z13" s="39"/>
      <c r="AA13" s="39"/>
      <c r="AB13" s="39"/>
      <c r="AC13" s="39"/>
      <c r="AD13" s="39"/>
      <c r="AE13" s="39">
        <v>5888223</v>
      </c>
      <c r="AF13" s="39"/>
      <c r="AG13" s="39"/>
      <c r="AH13" s="39"/>
      <c r="AI13" s="38">
        <f t="shared" ref="AI13:AI35" si="8">IF(ISBLANK(AE13),"-",AE13-AE12)</f>
        <v>4289</v>
      </c>
      <c r="AJ13" s="38">
        <f t="shared" si="2"/>
        <v>4.2889999999999997</v>
      </c>
      <c r="AK13" s="38">
        <f t="shared" si="3"/>
        <v>102.93599999999999</v>
      </c>
      <c r="AL13" s="38"/>
      <c r="AM13" s="38"/>
      <c r="AN13" s="38"/>
      <c r="AO13" s="38">
        <f t="shared" si="4"/>
        <v>102.93599999999999</v>
      </c>
      <c r="AP13" s="37">
        <v>6.6</v>
      </c>
      <c r="AQ13" s="93">
        <f t="shared" ref="AQ13:AQ35" si="9">AP13</f>
        <v>6.6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3">
        <v>0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1479501</v>
      </c>
      <c r="DD13" s="32"/>
      <c r="DE13" s="32">
        <f t="shared" ref="DE13:DE35" si="10">IF(ISBLANK(DC13),"-",DC13-DC12)</f>
        <v>1089</v>
      </c>
      <c r="DF13" s="32"/>
      <c r="DG13" s="32">
        <f t="shared" ref="DG13:DG35" si="11">DC13-DC12</f>
        <v>1089</v>
      </c>
      <c r="DH13" s="32"/>
      <c r="DI13" s="32"/>
      <c r="DJ13" s="32"/>
      <c r="DK13" s="32"/>
      <c r="DL13" s="32"/>
      <c r="DM13" s="32">
        <f t="shared" si="7"/>
        <v>1089</v>
      </c>
      <c r="DN13" s="32">
        <f t="shared" ref="DN13:DN36" si="12">DM13/AJ13</f>
        <v>253.90533923991609</v>
      </c>
      <c r="DO13" s="143">
        <v>0.93</v>
      </c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6</v>
      </c>
      <c r="G14" s="91">
        <v>73</v>
      </c>
      <c r="H14" s="44">
        <f t="shared" si="1"/>
        <v>51.408450704225352</v>
      </c>
      <c r="I14" s="44">
        <v>72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/>
      <c r="Y14" s="39" t="s">
        <v>156</v>
      </c>
      <c r="Z14" s="39"/>
      <c r="AA14" s="39"/>
      <c r="AB14" s="39"/>
      <c r="AC14" s="39"/>
      <c r="AD14" s="39"/>
      <c r="AE14" s="39">
        <v>5892823</v>
      </c>
      <c r="AF14" s="39"/>
      <c r="AG14" s="39"/>
      <c r="AH14" s="39"/>
      <c r="AI14" s="38">
        <f t="shared" si="8"/>
        <v>4600</v>
      </c>
      <c r="AJ14" s="38">
        <f t="shared" si="2"/>
        <v>4.5999999999999996</v>
      </c>
      <c r="AK14" s="38">
        <f t="shared" si="3"/>
        <v>110.39999999999999</v>
      </c>
      <c r="AL14" s="38"/>
      <c r="AM14" s="38"/>
      <c r="AN14" s="38"/>
      <c r="AO14" s="38">
        <f t="shared" si="4"/>
        <v>110.39999999999999</v>
      </c>
      <c r="AP14" s="37">
        <v>7.7</v>
      </c>
      <c r="AQ14" s="93">
        <f t="shared" si="9"/>
        <v>7.7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3">
        <v>0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1480620</v>
      </c>
      <c r="DD14" s="32"/>
      <c r="DE14" s="32">
        <f t="shared" si="10"/>
        <v>1119</v>
      </c>
      <c r="DF14" s="32"/>
      <c r="DG14" s="32">
        <f t="shared" si="11"/>
        <v>1119</v>
      </c>
      <c r="DH14" s="32"/>
      <c r="DI14" s="32"/>
      <c r="DJ14" s="32"/>
      <c r="DK14" s="32"/>
      <c r="DL14" s="32"/>
      <c r="DM14" s="32">
        <f t="shared" si="7"/>
        <v>1119</v>
      </c>
      <c r="DN14" s="32">
        <f t="shared" si="12"/>
        <v>243.2608695652174</v>
      </c>
      <c r="DO14" s="142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8</v>
      </c>
      <c r="G15" s="91">
        <v>76</v>
      </c>
      <c r="H15" s="44">
        <f t="shared" si="1"/>
        <v>53.521126760563384</v>
      </c>
      <c r="I15" s="44">
        <v>73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/>
      <c r="Y15" s="39" t="s">
        <v>156</v>
      </c>
      <c r="Z15" s="39"/>
      <c r="AA15" s="39"/>
      <c r="AB15" s="39"/>
      <c r="AC15" s="39"/>
      <c r="AD15" s="39"/>
      <c r="AE15" s="39">
        <v>5897352</v>
      </c>
      <c r="AF15" s="39"/>
      <c r="AG15" s="39"/>
      <c r="AH15" s="39"/>
      <c r="AI15" s="38">
        <f t="shared" si="8"/>
        <v>4529</v>
      </c>
      <c r="AJ15" s="38">
        <f t="shared" si="2"/>
        <v>4.5289999999999999</v>
      </c>
      <c r="AK15" s="38">
        <f t="shared" si="3"/>
        <v>108.696</v>
      </c>
      <c r="AL15" s="38"/>
      <c r="AM15" s="38"/>
      <c r="AN15" s="38"/>
      <c r="AO15" s="38">
        <f t="shared" si="4"/>
        <v>108.696</v>
      </c>
      <c r="AP15" s="37">
        <v>9.1</v>
      </c>
      <c r="AQ15" s="93">
        <f t="shared" si="9"/>
        <v>9.1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3">
        <v>0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1481713</v>
      </c>
      <c r="DD15" s="32"/>
      <c r="DE15" s="32">
        <f t="shared" si="10"/>
        <v>1093</v>
      </c>
      <c r="DF15" s="32"/>
      <c r="DG15" s="32">
        <f t="shared" si="11"/>
        <v>1093</v>
      </c>
      <c r="DH15" s="32"/>
      <c r="DI15" s="32"/>
      <c r="DJ15" s="32"/>
      <c r="DK15" s="32"/>
      <c r="DL15" s="32"/>
      <c r="DM15" s="32">
        <f t="shared" si="7"/>
        <v>1093</v>
      </c>
      <c r="DN15" s="32">
        <f t="shared" si="12"/>
        <v>241.33362773239125</v>
      </c>
      <c r="DO15" s="142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9</v>
      </c>
      <c r="G16" s="91">
        <v>83</v>
      </c>
      <c r="H16" s="44">
        <f t="shared" si="1"/>
        <v>58.450704225352112</v>
      </c>
      <c r="I16" s="44">
        <v>80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 t="s">
        <v>156</v>
      </c>
      <c r="Y16" s="39" t="s">
        <v>156</v>
      </c>
      <c r="Z16" s="39"/>
      <c r="AA16" s="39"/>
      <c r="AB16" s="39"/>
      <c r="AC16" s="39"/>
      <c r="AD16" s="39"/>
      <c r="AE16" s="39">
        <v>5901579</v>
      </c>
      <c r="AF16" s="39"/>
      <c r="AG16" s="39"/>
      <c r="AH16" s="39"/>
      <c r="AI16" s="38">
        <f t="shared" si="8"/>
        <v>4227</v>
      </c>
      <c r="AJ16" s="38">
        <f t="shared" si="2"/>
        <v>4.2270000000000003</v>
      </c>
      <c r="AK16" s="38">
        <f t="shared" si="3"/>
        <v>101.44800000000001</v>
      </c>
      <c r="AL16" s="38"/>
      <c r="AM16" s="38"/>
      <c r="AN16" s="38"/>
      <c r="AO16" s="38">
        <f t="shared" si="4"/>
        <v>101.44800000000001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3">
        <v>0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1482774</v>
      </c>
      <c r="DD16" s="32"/>
      <c r="DE16" s="32">
        <f t="shared" si="10"/>
        <v>1061</v>
      </c>
      <c r="DF16" s="32"/>
      <c r="DG16" s="32">
        <f t="shared" si="11"/>
        <v>1061</v>
      </c>
      <c r="DH16" s="32"/>
      <c r="DI16" s="32"/>
      <c r="DJ16" s="32"/>
      <c r="DK16" s="32"/>
      <c r="DL16" s="32"/>
      <c r="DM16" s="32">
        <f t="shared" si="7"/>
        <v>1061</v>
      </c>
      <c r="DN16" s="32">
        <f t="shared" si="12"/>
        <v>251.00544121126092</v>
      </c>
      <c r="DO16" s="142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8</v>
      </c>
      <c r="G17" s="91">
        <v>81</v>
      </c>
      <c r="H17" s="44">
        <f t="shared" si="1"/>
        <v>57.04225352112676</v>
      </c>
      <c r="I17" s="44">
        <v>78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/>
      <c r="Y17" s="39" t="s">
        <v>156</v>
      </c>
      <c r="Z17" s="39"/>
      <c r="AA17" s="39"/>
      <c r="AB17" s="39"/>
      <c r="AC17" s="39"/>
      <c r="AD17" s="39"/>
      <c r="AE17" s="39">
        <v>5906302</v>
      </c>
      <c r="AF17" s="39"/>
      <c r="AG17" s="39"/>
      <c r="AH17" s="39"/>
      <c r="AI17" s="38">
        <f t="shared" si="8"/>
        <v>4723</v>
      </c>
      <c r="AJ17" s="38">
        <f t="shared" si="2"/>
        <v>4.7229999999999999</v>
      </c>
      <c r="AK17" s="38">
        <f t="shared" si="3"/>
        <v>113.352</v>
      </c>
      <c r="AL17" s="38"/>
      <c r="AM17" s="38"/>
      <c r="AN17" s="38"/>
      <c r="AO17" s="38">
        <f t="shared" si="4"/>
        <v>113.352</v>
      </c>
      <c r="AP17" s="37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3">
        <v>0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1483846</v>
      </c>
      <c r="DD17" s="32"/>
      <c r="DE17" s="32">
        <f t="shared" si="10"/>
        <v>1072</v>
      </c>
      <c r="DF17" s="32"/>
      <c r="DG17" s="32">
        <f t="shared" si="11"/>
        <v>1072</v>
      </c>
      <c r="DH17" s="32"/>
      <c r="DI17" s="32"/>
      <c r="DJ17" s="32"/>
      <c r="DK17" s="32"/>
      <c r="DL17" s="32"/>
      <c r="DM17" s="32">
        <f t="shared" si="7"/>
        <v>1072</v>
      </c>
      <c r="DN17" s="32">
        <f t="shared" si="12"/>
        <v>226.97438069023926</v>
      </c>
      <c r="DO17" s="143">
        <v>1.08</v>
      </c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7</v>
      </c>
      <c r="G18" s="91">
        <v>80</v>
      </c>
      <c r="H18" s="44">
        <f t="shared" si="1"/>
        <v>56.338028169014088</v>
      </c>
      <c r="I18" s="44">
        <v>76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/>
      <c r="Y18" s="39" t="s">
        <v>156</v>
      </c>
      <c r="Z18" s="39"/>
      <c r="AA18" s="39"/>
      <c r="AB18" s="39"/>
      <c r="AC18" s="39"/>
      <c r="AD18" s="39"/>
      <c r="AE18" s="39">
        <v>5911340</v>
      </c>
      <c r="AF18" s="39"/>
      <c r="AG18" s="39"/>
      <c r="AH18" s="39"/>
      <c r="AI18" s="38">
        <f t="shared" si="8"/>
        <v>5038</v>
      </c>
      <c r="AJ18" s="38">
        <f t="shared" si="2"/>
        <v>5.0380000000000003</v>
      </c>
      <c r="AK18" s="38">
        <f t="shared" si="3"/>
        <v>120.91200000000001</v>
      </c>
      <c r="AL18" s="38"/>
      <c r="AM18" s="38"/>
      <c r="AN18" s="38"/>
      <c r="AO18" s="38">
        <f t="shared" si="4"/>
        <v>120.91200000000001</v>
      </c>
      <c r="AP18" s="37">
        <v>9.1</v>
      </c>
      <c r="AQ18" s="93">
        <f t="shared" si="9"/>
        <v>9.1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0</v>
      </c>
      <c r="BM18" s="34">
        <v>1026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</v>
      </c>
      <c r="CK18" s="33">
        <f t="shared" si="6"/>
        <v>0.86218487394957988</v>
      </c>
      <c r="CL18" s="33"/>
      <c r="CM18" s="33"/>
      <c r="CN18" s="33"/>
      <c r="CO18" s="33"/>
      <c r="CP18" s="33"/>
      <c r="CQ18" s="33"/>
      <c r="CR18" s="33">
        <v>0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1485034</v>
      </c>
      <c r="DD18" s="32"/>
      <c r="DE18" s="32">
        <f t="shared" si="10"/>
        <v>1188</v>
      </c>
      <c r="DF18" s="32"/>
      <c r="DG18" s="32">
        <f t="shared" si="11"/>
        <v>1188</v>
      </c>
      <c r="DH18" s="32"/>
      <c r="DI18" s="32"/>
      <c r="DJ18" s="32"/>
      <c r="DK18" s="32"/>
      <c r="DL18" s="32"/>
      <c r="DM18" s="32">
        <f t="shared" si="7"/>
        <v>1188</v>
      </c>
      <c r="DN18" s="32">
        <f t="shared" si="12"/>
        <v>235.80786026200872</v>
      </c>
      <c r="DO18" s="142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7</v>
      </c>
      <c r="G19" s="91">
        <v>77</v>
      </c>
      <c r="H19" s="44">
        <f t="shared" si="1"/>
        <v>54.225352112676056</v>
      </c>
      <c r="I19" s="44">
        <v>72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/>
      <c r="Y19" s="39" t="s">
        <v>156</v>
      </c>
      <c r="Z19" s="39"/>
      <c r="AA19" s="39"/>
      <c r="AB19" s="39"/>
      <c r="AC19" s="39"/>
      <c r="AD19" s="39"/>
      <c r="AE19" s="39">
        <v>5917172</v>
      </c>
      <c r="AF19" s="39"/>
      <c r="AG19" s="39"/>
      <c r="AH19" s="39"/>
      <c r="AI19" s="38">
        <f t="shared" si="8"/>
        <v>5832</v>
      </c>
      <c r="AJ19" s="38">
        <f t="shared" si="2"/>
        <v>5.8319999999999999</v>
      </c>
      <c r="AK19" s="38">
        <f t="shared" si="3"/>
        <v>139.96799999999999</v>
      </c>
      <c r="AL19" s="38"/>
      <c r="AM19" s="38"/>
      <c r="AN19" s="38"/>
      <c r="AO19" s="38">
        <f t="shared" si="4"/>
        <v>139.96799999999999</v>
      </c>
      <c r="AP19" s="37">
        <v>8.5</v>
      </c>
      <c r="AQ19" s="93">
        <f t="shared" si="9"/>
        <v>8.5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0</v>
      </c>
      <c r="BM19" s="34">
        <v>1026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</v>
      </c>
      <c r="CK19" s="33">
        <f t="shared" si="6"/>
        <v>0.86218487394957988</v>
      </c>
      <c r="CL19" s="33"/>
      <c r="CM19" s="33"/>
      <c r="CN19" s="33"/>
      <c r="CO19" s="33"/>
      <c r="CP19" s="33"/>
      <c r="CQ19" s="33"/>
      <c r="CR19" s="33">
        <v>0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1486316</v>
      </c>
      <c r="DD19" s="32"/>
      <c r="DE19" s="32">
        <f t="shared" si="10"/>
        <v>1282</v>
      </c>
      <c r="DF19" s="32"/>
      <c r="DG19" s="32">
        <f t="shared" si="11"/>
        <v>1282</v>
      </c>
      <c r="DH19" s="32"/>
      <c r="DI19" s="32"/>
      <c r="DJ19" s="32"/>
      <c r="DK19" s="32"/>
      <c r="DL19" s="32"/>
      <c r="DM19" s="32">
        <f t="shared" si="7"/>
        <v>1282</v>
      </c>
      <c r="DN19" s="32">
        <f t="shared" si="12"/>
        <v>219.82167352537724</v>
      </c>
      <c r="DO19" s="142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6</v>
      </c>
      <c r="G20" s="91">
        <v>75</v>
      </c>
      <c r="H20" s="44">
        <f t="shared" si="1"/>
        <v>52.816901408450704</v>
      </c>
      <c r="I20" s="44">
        <v>70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/>
      <c r="Y20" s="39" t="s">
        <v>156</v>
      </c>
      <c r="Z20" s="39"/>
      <c r="AA20" s="39"/>
      <c r="AB20" s="39"/>
      <c r="AC20" s="39"/>
      <c r="AD20" s="39"/>
      <c r="AE20" s="39">
        <v>5921402</v>
      </c>
      <c r="AF20" s="39"/>
      <c r="AG20" s="39"/>
      <c r="AH20" s="39"/>
      <c r="AI20" s="38">
        <f t="shared" si="8"/>
        <v>4230</v>
      </c>
      <c r="AJ20" s="38">
        <f t="shared" si="2"/>
        <v>4.2300000000000004</v>
      </c>
      <c r="AK20" s="38">
        <f t="shared" si="3"/>
        <v>101.52000000000001</v>
      </c>
      <c r="AL20" s="38"/>
      <c r="AM20" s="38"/>
      <c r="AN20" s="38"/>
      <c r="AO20" s="38">
        <f t="shared" si="4"/>
        <v>101.52000000000001</v>
      </c>
      <c r="AP20" s="37">
        <v>7.9</v>
      </c>
      <c r="AQ20" s="93">
        <f t="shared" si="9"/>
        <v>7.9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4">
        <v>1026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</v>
      </c>
      <c r="CK20" s="33">
        <f t="shared" si="6"/>
        <v>0.86218487394957988</v>
      </c>
      <c r="CL20" s="33"/>
      <c r="CM20" s="33"/>
      <c r="CN20" s="33"/>
      <c r="CO20" s="33"/>
      <c r="CP20" s="33"/>
      <c r="CQ20" s="33"/>
      <c r="CR20" s="33">
        <v>0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1487418</v>
      </c>
      <c r="DD20" s="32"/>
      <c r="DE20" s="32">
        <f t="shared" si="10"/>
        <v>1102</v>
      </c>
      <c r="DF20" s="32"/>
      <c r="DG20" s="32">
        <f t="shared" si="11"/>
        <v>1102</v>
      </c>
      <c r="DH20" s="32"/>
      <c r="DI20" s="32"/>
      <c r="DJ20" s="32"/>
      <c r="DK20" s="32"/>
      <c r="DL20" s="32"/>
      <c r="DM20" s="32">
        <f t="shared" si="7"/>
        <v>1102</v>
      </c>
      <c r="DN20" s="32">
        <f t="shared" si="12"/>
        <v>260.52009456264773</v>
      </c>
      <c r="DO20" s="142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6</v>
      </c>
      <c r="G21" s="91">
        <v>75</v>
      </c>
      <c r="H21" s="44">
        <f t="shared" si="1"/>
        <v>52.816901408450704</v>
      </c>
      <c r="I21" s="44">
        <v>70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/>
      <c r="Y21" s="39" t="s">
        <v>156</v>
      </c>
      <c r="Z21" s="39"/>
      <c r="AA21" s="39"/>
      <c r="AB21" s="39"/>
      <c r="AC21" s="39"/>
      <c r="AD21" s="39"/>
      <c r="AE21" s="39">
        <v>5925904</v>
      </c>
      <c r="AF21" s="39"/>
      <c r="AG21" s="39"/>
      <c r="AH21" s="39"/>
      <c r="AI21" s="38">
        <f t="shared" si="8"/>
        <v>4502</v>
      </c>
      <c r="AJ21" s="38">
        <f t="shared" si="2"/>
        <v>4.5019999999999998</v>
      </c>
      <c r="AK21" s="38">
        <f t="shared" si="3"/>
        <v>108.048</v>
      </c>
      <c r="AL21" s="38"/>
      <c r="AM21" s="38"/>
      <c r="AN21" s="38"/>
      <c r="AO21" s="38">
        <f t="shared" si="4"/>
        <v>108.048</v>
      </c>
      <c r="AP21" s="37">
        <v>7.3</v>
      </c>
      <c r="AQ21" s="93">
        <f t="shared" si="9"/>
        <v>7.3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0</v>
      </c>
      <c r="BM21" s="34">
        <v>1027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</v>
      </c>
      <c r="CK21" s="33">
        <f t="shared" si="6"/>
        <v>0.86302521008403366</v>
      </c>
      <c r="CL21" s="33"/>
      <c r="CM21" s="33"/>
      <c r="CN21" s="33"/>
      <c r="CO21" s="33"/>
      <c r="CP21" s="33"/>
      <c r="CQ21" s="33"/>
      <c r="CR21" s="33">
        <v>0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1488588</v>
      </c>
      <c r="DD21" s="32"/>
      <c r="DE21" s="32">
        <f t="shared" si="10"/>
        <v>1170</v>
      </c>
      <c r="DF21" s="32"/>
      <c r="DG21" s="32">
        <f t="shared" si="11"/>
        <v>1170</v>
      </c>
      <c r="DH21" s="32"/>
      <c r="DI21" s="32"/>
      <c r="DJ21" s="32"/>
      <c r="DK21" s="32"/>
      <c r="DL21" s="32"/>
      <c r="DM21" s="32">
        <f t="shared" si="7"/>
        <v>1170</v>
      </c>
      <c r="DN21" s="32">
        <f t="shared" si="12"/>
        <v>259.88449577965349</v>
      </c>
      <c r="DO21" s="143">
        <v>1.21</v>
      </c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5</v>
      </c>
      <c r="G22" s="91">
        <v>74</v>
      </c>
      <c r="H22" s="44">
        <f t="shared" si="1"/>
        <v>52.112676056338032</v>
      </c>
      <c r="I22" s="44">
        <v>69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/>
      <c r="Y22" s="39" t="s">
        <v>156</v>
      </c>
      <c r="Z22" s="39"/>
      <c r="AA22" s="39"/>
      <c r="AB22" s="39"/>
      <c r="AC22" s="39"/>
      <c r="AD22" s="39"/>
      <c r="AE22" s="39">
        <v>5930936</v>
      </c>
      <c r="AF22" s="39"/>
      <c r="AG22" s="39"/>
      <c r="AH22" s="39"/>
      <c r="AI22" s="38">
        <f t="shared" si="8"/>
        <v>5032</v>
      </c>
      <c r="AJ22" s="38">
        <f t="shared" si="2"/>
        <v>5.032</v>
      </c>
      <c r="AK22" s="38">
        <f t="shared" si="3"/>
        <v>120.768</v>
      </c>
      <c r="AL22" s="38"/>
      <c r="AM22" s="38"/>
      <c r="AN22" s="38"/>
      <c r="AO22" s="38">
        <f t="shared" si="4"/>
        <v>120.768</v>
      </c>
      <c r="AP22" s="37">
        <v>6.6</v>
      </c>
      <c r="AQ22" s="93">
        <f t="shared" si="9"/>
        <v>6.6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0</v>
      </c>
      <c r="BM22" s="34">
        <v>1027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</v>
      </c>
      <c r="CK22" s="33">
        <f t="shared" si="6"/>
        <v>0.86302521008403366</v>
      </c>
      <c r="CL22" s="33"/>
      <c r="CM22" s="33"/>
      <c r="CN22" s="33"/>
      <c r="CO22" s="33"/>
      <c r="CP22" s="33"/>
      <c r="CQ22" s="33"/>
      <c r="CR22" s="33">
        <v>0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1489874</v>
      </c>
      <c r="DD22" s="32"/>
      <c r="DE22" s="32">
        <f t="shared" si="10"/>
        <v>1286</v>
      </c>
      <c r="DF22" s="32"/>
      <c r="DG22" s="32">
        <f t="shared" si="11"/>
        <v>1286</v>
      </c>
      <c r="DH22" s="32"/>
      <c r="DI22" s="32"/>
      <c r="DJ22" s="32"/>
      <c r="DK22" s="32"/>
      <c r="DL22" s="32"/>
      <c r="DM22" s="32">
        <f t="shared" si="7"/>
        <v>1286</v>
      </c>
      <c r="DN22" s="32">
        <f t="shared" si="12"/>
        <v>255.5643879173291</v>
      </c>
      <c r="DO22" s="142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5</v>
      </c>
      <c r="G23" s="91">
        <v>75</v>
      </c>
      <c r="H23" s="44">
        <f t="shared" si="1"/>
        <v>52.816901408450704</v>
      </c>
      <c r="I23" s="44">
        <v>69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/>
      <c r="Y23" s="39" t="s">
        <v>156</v>
      </c>
      <c r="Z23" s="39"/>
      <c r="AA23" s="39"/>
      <c r="AB23" s="39"/>
      <c r="AC23" s="39"/>
      <c r="AD23" s="39"/>
      <c r="AE23" s="39">
        <v>5935298</v>
      </c>
      <c r="AF23" s="39"/>
      <c r="AG23" s="39"/>
      <c r="AH23" s="39"/>
      <c r="AI23" s="38">
        <f t="shared" si="8"/>
        <v>4362</v>
      </c>
      <c r="AJ23" s="38">
        <f t="shared" si="2"/>
        <v>4.3620000000000001</v>
      </c>
      <c r="AK23" s="38">
        <f t="shared" si="3"/>
        <v>104.688</v>
      </c>
      <c r="AL23" s="38"/>
      <c r="AM23" s="38"/>
      <c r="AN23" s="38"/>
      <c r="AO23" s="38">
        <f t="shared" si="4"/>
        <v>104.688</v>
      </c>
      <c r="AP23" s="37">
        <v>6</v>
      </c>
      <c r="AQ23" s="93">
        <f t="shared" si="9"/>
        <v>6</v>
      </c>
      <c r="AR23" s="36"/>
      <c r="AS23" s="36"/>
      <c r="AT23" s="36"/>
      <c r="AU23" s="35" t="s">
        <v>164</v>
      </c>
      <c r="AV23" s="34">
        <v>1186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0</v>
      </c>
      <c r="BM23" s="34">
        <v>1026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0.99663865546218489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</v>
      </c>
      <c r="CK23" s="33">
        <f t="shared" si="6"/>
        <v>0.86218487394957988</v>
      </c>
      <c r="CL23" s="33"/>
      <c r="CM23" s="33"/>
      <c r="CN23" s="33"/>
      <c r="CO23" s="33"/>
      <c r="CP23" s="33"/>
      <c r="CQ23" s="33"/>
      <c r="CR23" s="33">
        <v>0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1491044</v>
      </c>
      <c r="DD23" s="32"/>
      <c r="DE23" s="32">
        <f t="shared" si="10"/>
        <v>1170</v>
      </c>
      <c r="DF23" s="32"/>
      <c r="DG23" s="32">
        <f t="shared" si="11"/>
        <v>1170</v>
      </c>
      <c r="DH23" s="32"/>
      <c r="DI23" s="32"/>
      <c r="DJ23" s="32"/>
      <c r="DK23" s="32"/>
      <c r="DL23" s="32"/>
      <c r="DM23" s="32">
        <f t="shared" si="7"/>
        <v>1170</v>
      </c>
      <c r="DN23" s="32">
        <f t="shared" si="12"/>
        <v>268.22558459422282</v>
      </c>
      <c r="DO23" s="142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4</v>
      </c>
      <c r="G24" s="91">
        <v>75</v>
      </c>
      <c r="H24" s="44">
        <f t="shared" si="1"/>
        <v>52.816901408450704</v>
      </c>
      <c r="I24" s="44">
        <v>69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/>
      <c r="Y24" s="39" t="s">
        <v>156</v>
      </c>
      <c r="Z24" s="39"/>
      <c r="AA24" s="39"/>
      <c r="AB24" s="39"/>
      <c r="AC24" s="39"/>
      <c r="AD24" s="39"/>
      <c r="AE24" s="39">
        <v>5939924</v>
      </c>
      <c r="AF24" s="39"/>
      <c r="AG24" s="39"/>
      <c r="AH24" s="39"/>
      <c r="AI24" s="38">
        <f t="shared" si="8"/>
        <v>4626</v>
      </c>
      <c r="AJ24" s="38">
        <f t="shared" si="2"/>
        <v>4.6260000000000003</v>
      </c>
      <c r="AK24" s="38">
        <f t="shared" si="3"/>
        <v>111.024</v>
      </c>
      <c r="AL24" s="38"/>
      <c r="AM24" s="38"/>
      <c r="AN24" s="38"/>
      <c r="AO24" s="38">
        <f t="shared" si="4"/>
        <v>111.024</v>
      </c>
      <c r="AP24" s="37">
        <v>5.5</v>
      </c>
      <c r="AQ24" s="93">
        <f t="shared" si="9"/>
        <v>5.5</v>
      </c>
      <c r="AR24" s="36"/>
      <c r="AS24" s="36"/>
      <c r="AT24" s="36"/>
      <c r="AU24" s="35" t="s">
        <v>164</v>
      </c>
      <c r="AV24" s="34">
        <v>1187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0</v>
      </c>
      <c r="BM24" s="34">
        <v>1026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0.99747899159663866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</v>
      </c>
      <c r="CK24" s="33">
        <f t="shared" si="6"/>
        <v>0.86218487394957988</v>
      </c>
      <c r="CL24" s="33"/>
      <c r="CM24" s="33"/>
      <c r="CN24" s="33"/>
      <c r="CO24" s="33"/>
      <c r="CP24" s="33"/>
      <c r="CQ24" s="33"/>
      <c r="CR24" s="33">
        <v>0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1492222</v>
      </c>
      <c r="DD24" s="32"/>
      <c r="DE24" s="32">
        <f t="shared" si="10"/>
        <v>1178</v>
      </c>
      <c r="DF24" s="32"/>
      <c r="DG24" s="32">
        <f t="shared" si="11"/>
        <v>1178</v>
      </c>
      <c r="DH24" s="32"/>
      <c r="DI24" s="32"/>
      <c r="DJ24" s="32"/>
      <c r="DK24" s="32"/>
      <c r="DL24" s="32"/>
      <c r="DM24" s="32">
        <f t="shared" si="7"/>
        <v>1178</v>
      </c>
      <c r="DN24" s="32">
        <f t="shared" si="12"/>
        <v>254.64764375270209</v>
      </c>
      <c r="DO24" s="142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4</v>
      </c>
      <c r="G25" s="91">
        <v>74</v>
      </c>
      <c r="H25" s="44">
        <f t="shared" si="1"/>
        <v>52.112676056338032</v>
      </c>
      <c r="I25" s="44">
        <v>69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/>
      <c r="Y25" s="39" t="s">
        <v>156</v>
      </c>
      <c r="Z25" s="39"/>
      <c r="AA25" s="39"/>
      <c r="AB25" s="39"/>
      <c r="AC25" s="39"/>
      <c r="AD25" s="39"/>
      <c r="AE25" s="39">
        <v>5944425</v>
      </c>
      <c r="AF25" s="39"/>
      <c r="AG25" s="39"/>
      <c r="AH25" s="39"/>
      <c r="AI25" s="38">
        <f t="shared" si="8"/>
        <v>4501</v>
      </c>
      <c r="AJ25" s="38">
        <f t="shared" si="2"/>
        <v>4.5010000000000003</v>
      </c>
      <c r="AK25" s="38">
        <f t="shared" si="3"/>
        <v>108.024</v>
      </c>
      <c r="AL25" s="38"/>
      <c r="AM25" s="38"/>
      <c r="AN25" s="38"/>
      <c r="AO25" s="38">
        <f t="shared" si="4"/>
        <v>108.024</v>
      </c>
      <c r="AP25" s="37">
        <v>5</v>
      </c>
      <c r="AQ25" s="93">
        <f t="shared" si="9"/>
        <v>5</v>
      </c>
      <c r="AR25" s="36"/>
      <c r="AS25" s="36"/>
      <c r="AT25" s="36"/>
      <c r="AU25" s="35" t="s">
        <v>164</v>
      </c>
      <c r="AV25" s="34">
        <v>1186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0</v>
      </c>
      <c r="BM25" s="34">
        <v>1016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0.99663865546218489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</v>
      </c>
      <c r="CK25" s="33">
        <f t="shared" si="6"/>
        <v>0.85378151260504198</v>
      </c>
      <c r="CL25" s="33"/>
      <c r="CM25" s="33"/>
      <c r="CN25" s="33"/>
      <c r="CO25" s="33"/>
      <c r="CP25" s="33"/>
      <c r="CQ25" s="33"/>
      <c r="CR25" s="33">
        <v>0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1493406</v>
      </c>
      <c r="DD25" s="32"/>
      <c r="DE25" s="32">
        <f t="shared" si="10"/>
        <v>1184</v>
      </c>
      <c r="DF25" s="32"/>
      <c r="DG25" s="32">
        <f t="shared" si="11"/>
        <v>1184</v>
      </c>
      <c r="DH25" s="32"/>
      <c r="DI25" s="32"/>
      <c r="DJ25" s="32"/>
      <c r="DK25" s="32"/>
      <c r="DL25" s="32"/>
      <c r="DM25" s="32">
        <f t="shared" si="7"/>
        <v>1184</v>
      </c>
      <c r="DN25" s="32">
        <f t="shared" si="12"/>
        <v>263.05265496556319</v>
      </c>
      <c r="DO25" s="143">
        <v>1.23</v>
      </c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3</v>
      </c>
      <c r="G26" s="91">
        <v>74</v>
      </c>
      <c r="H26" s="44">
        <f t="shared" si="1"/>
        <v>52.112676056338032</v>
      </c>
      <c r="I26" s="44">
        <v>70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/>
      <c r="Y26" s="39" t="s">
        <v>156</v>
      </c>
      <c r="Z26" s="39"/>
      <c r="AA26" s="39"/>
      <c r="AB26" s="39"/>
      <c r="AC26" s="39"/>
      <c r="AD26" s="39"/>
      <c r="AE26" s="39">
        <v>5948891</v>
      </c>
      <c r="AF26" s="39"/>
      <c r="AG26" s="39"/>
      <c r="AH26" s="39"/>
      <c r="AI26" s="38">
        <f t="shared" si="8"/>
        <v>4466</v>
      </c>
      <c r="AJ26" s="38">
        <f t="shared" si="2"/>
        <v>4.4660000000000002</v>
      </c>
      <c r="AK26" s="38">
        <f t="shared" si="3"/>
        <v>107.184</v>
      </c>
      <c r="AL26" s="38"/>
      <c r="AM26" s="38"/>
      <c r="AN26" s="38"/>
      <c r="AO26" s="38">
        <f t="shared" si="4"/>
        <v>107.184</v>
      </c>
      <c r="AP26" s="37">
        <v>4.5</v>
      </c>
      <c r="AQ26" s="93">
        <f t="shared" si="9"/>
        <v>4.5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0</v>
      </c>
      <c r="BM26" s="34">
        <v>1016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</v>
      </c>
      <c r="CK26" s="33">
        <f t="shared" si="6"/>
        <v>0.85378151260504198</v>
      </c>
      <c r="CL26" s="33"/>
      <c r="CM26" s="33"/>
      <c r="CN26" s="33"/>
      <c r="CO26" s="33"/>
      <c r="CP26" s="33"/>
      <c r="CQ26" s="33"/>
      <c r="CR26" s="33">
        <v>0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1494589</v>
      </c>
      <c r="DD26" s="32"/>
      <c r="DE26" s="32">
        <f t="shared" si="10"/>
        <v>1183</v>
      </c>
      <c r="DF26" s="32"/>
      <c r="DG26" s="32">
        <f t="shared" si="11"/>
        <v>1183</v>
      </c>
      <c r="DH26" s="32"/>
      <c r="DI26" s="32"/>
      <c r="DJ26" s="32"/>
      <c r="DK26" s="32"/>
      <c r="DL26" s="32"/>
      <c r="DM26" s="32">
        <f t="shared" si="7"/>
        <v>1183</v>
      </c>
      <c r="DN26" s="32">
        <f t="shared" si="12"/>
        <v>264.89028213166142</v>
      </c>
      <c r="DO26" s="142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3</v>
      </c>
      <c r="G27" s="91">
        <v>74</v>
      </c>
      <c r="H27" s="44">
        <f t="shared" si="1"/>
        <v>52.112676056338032</v>
      </c>
      <c r="I27" s="44">
        <v>70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/>
      <c r="Y27" s="39" t="s">
        <v>156</v>
      </c>
      <c r="Z27" s="39"/>
      <c r="AA27" s="39"/>
      <c r="AB27" s="39"/>
      <c r="AC27" s="39"/>
      <c r="AD27" s="39"/>
      <c r="AE27" s="39">
        <v>5953561</v>
      </c>
      <c r="AF27" s="39"/>
      <c r="AG27" s="39"/>
      <c r="AH27" s="39"/>
      <c r="AI27" s="38">
        <f t="shared" si="8"/>
        <v>4670</v>
      </c>
      <c r="AJ27" s="38">
        <f t="shared" si="2"/>
        <v>4.67</v>
      </c>
      <c r="AK27" s="38">
        <f t="shared" si="3"/>
        <v>112.08</v>
      </c>
      <c r="AL27" s="38"/>
      <c r="AM27" s="38"/>
      <c r="AN27" s="38"/>
      <c r="AO27" s="38">
        <f t="shared" si="4"/>
        <v>112.08</v>
      </c>
      <c r="AP27" s="37">
        <v>3.9</v>
      </c>
      <c r="AQ27" s="93">
        <f t="shared" si="9"/>
        <v>3.9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0</v>
      </c>
      <c r="BM27" s="34">
        <v>1017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</v>
      </c>
      <c r="CK27" s="33">
        <f t="shared" si="6"/>
        <v>0.85462184873949576</v>
      </c>
      <c r="CL27" s="33"/>
      <c r="CM27" s="33"/>
      <c r="CN27" s="33"/>
      <c r="CO27" s="33"/>
      <c r="CP27" s="33"/>
      <c r="CQ27" s="33"/>
      <c r="CR27" s="33">
        <v>0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1495760</v>
      </c>
      <c r="DD27" s="32"/>
      <c r="DE27" s="32">
        <f t="shared" si="10"/>
        <v>1171</v>
      </c>
      <c r="DF27" s="32"/>
      <c r="DG27" s="32">
        <f t="shared" si="11"/>
        <v>1171</v>
      </c>
      <c r="DH27" s="32"/>
      <c r="DI27" s="32"/>
      <c r="DJ27" s="32"/>
      <c r="DK27" s="32"/>
      <c r="DL27" s="32"/>
      <c r="DM27" s="32">
        <f t="shared" si="7"/>
        <v>1171</v>
      </c>
      <c r="DN27" s="32">
        <f t="shared" si="12"/>
        <v>250.74946466809422</v>
      </c>
      <c r="DO27" s="142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2</v>
      </c>
      <c r="G28" s="91">
        <v>74</v>
      </c>
      <c r="H28" s="44">
        <f t="shared" si="1"/>
        <v>52.112676056338032</v>
      </c>
      <c r="I28" s="44">
        <v>71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/>
      <c r="Y28" s="39" t="s">
        <v>156</v>
      </c>
      <c r="Z28" s="39"/>
      <c r="AA28" s="39"/>
      <c r="AB28" s="39"/>
      <c r="AC28" s="39"/>
      <c r="AD28" s="39"/>
      <c r="AE28" s="39">
        <v>5958100</v>
      </c>
      <c r="AF28" s="39"/>
      <c r="AG28" s="39"/>
      <c r="AH28" s="39"/>
      <c r="AI28" s="38">
        <f t="shared" si="8"/>
        <v>4539</v>
      </c>
      <c r="AJ28" s="38">
        <f t="shared" si="2"/>
        <v>4.5389999999999997</v>
      </c>
      <c r="AK28" s="38">
        <f t="shared" si="3"/>
        <v>108.93599999999999</v>
      </c>
      <c r="AL28" s="38"/>
      <c r="AM28" s="38"/>
      <c r="AN28" s="38"/>
      <c r="AO28" s="38">
        <f t="shared" si="4"/>
        <v>108.93599999999999</v>
      </c>
      <c r="AP28" s="37">
        <v>3.5</v>
      </c>
      <c r="AQ28" s="93">
        <f t="shared" si="9"/>
        <v>3.5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4">
        <v>1015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</v>
      </c>
      <c r="CK28" s="33">
        <f t="shared" si="6"/>
        <v>0.8529411764705882</v>
      </c>
      <c r="CL28" s="33"/>
      <c r="CM28" s="33"/>
      <c r="CN28" s="33"/>
      <c r="CO28" s="33"/>
      <c r="CP28" s="33"/>
      <c r="CQ28" s="33"/>
      <c r="CR28" s="33">
        <v>0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1496903</v>
      </c>
      <c r="DD28" s="32"/>
      <c r="DE28" s="32">
        <f t="shared" si="10"/>
        <v>1143</v>
      </c>
      <c r="DF28" s="32"/>
      <c r="DG28" s="32">
        <f t="shared" si="11"/>
        <v>1143</v>
      </c>
      <c r="DH28" s="32"/>
      <c r="DI28" s="32"/>
      <c r="DJ28" s="32"/>
      <c r="DK28" s="32"/>
      <c r="DL28" s="32"/>
      <c r="DM28" s="32">
        <f t="shared" si="7"/>
        <v>1143</v>
      </c>
      <c r="DN28" s="32">
        <f t="shared" si="12"/>
        <v>251.81758096497026</v>
      </c>
      <c r="DO28" s="142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1</v>
      </c>
      <c r="G29" s="91">
        <v>74</v>
      </c>
      <c r="H29" s="44">
        <f t="shared" si="1"/>
        <v>52.112676056338032</v>
      </c>
      <c r="I29" s="44">
        <v>70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/>
      <c r="Y29" s="39" t="s">
        <v>156</v>
      </c>
      <c r="Z29" s="39"/>
      <c r="AA29" s="39"/>
      <c r="AB29" s="39"/>
      <c r="AC29" s="39"/>
      <c r="AD29" s="39"/>
      <c r="AE29" s="39">
        <v>5962733</v>
      </c>
      <c r="AF29" s="39"/>
      <c r="AG29" s="39"/>
      <c r="AH29" s="39"/>
      <c r="AI29" s="38">
        <f t="shared" si="8"/>
        <v>4633</v>
      </c>
      <c r="AJ29" s="38">
        <f t="shared" si="2"/>
        <v>4.633</v>
      </c>
      <c r="AK29" s="38">
        <f t="shared" si="3"/>
        <v>111.19200000000001</v>
      </c>
      <c r="AL29" s="38"/>
      <c r="AM29" s="38"/>
      <c r="AN29" s="38"/>
      <c r="AO29" s="38">
        <f t="shared" si="4"/>
        <v>111.19200000000001</v>
      </c>
      <c r="AP29" s="37">
        <v>3.1</v>
      </c>
      <c r="AQ29" s="93">
        <f t="shared" si="9"/>
        <v>3.1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0</v>
      </c>
      <c r="BM29" s="34">
        <v>1015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</v>
      </c>
      <c r="CK29" s="33">
        <f t="shared" si="6"/>
        <v>0.8529411764705882</v>
      </c>
      <c r="CL29" s="33"/>
      <c r="CM29" s="33"/>
      <c r="CN29" s="33"/>
      <c r="CO29" s="33"/>
      <c r="CP29" s="33"/>
      <c r="CQ29" s="33"/>
      <c r="CR29" s="33">
        <v>0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1498072</v>
      </c>
      <c r="DD29" s="32"/>
      <c r="DE29" s="32">
        <f t="shared" si="10"/>
        <v>1169</v>
      </c>
      <c r="DF29" s="32"/>
      <c r="DG29" s="32">
        <f t="shared" si="11"/>
        <v>1169</v>
      </c>
      <c r="DH29" s="32"/>
      <c r="DI29" s="32"/>
      <c r="DJ29" s="32"/>
      <c r="DK29" s="32"/>
      <c r="DL29" s="32"/>
      <c r="DM29" s="32">
        <f t="shared" si="7"/>
        <v>1169</v>
      </c>
      <c r="DN29" s="32">
        <f t="shared" si="12"/>
        <v>252.32031081372762</v>
      </c>
      <c r="DO29" s="143">
        <v>1.03</v>
      </c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0</v>
      </c>
      <c r="G30" s="91">
        <v>74</v>
      </c>
      <c r="H30" s="44">
        <f t="shared" si="1"/>
        <v>52.112676056338032</v>
      </c>
      <c r="I30" s="44">
        <v>69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/>
      <c r="Y30" s="39" t="s">
        <v>156</v>
      </c>
      <c r="Z30" s="39"/>
      <c r="AA30" s="39"/>
      <c r="AB30" s="39"/>
      <c r="AC30" s="39"/>
      <c r="AD30" s="39"/>
      <c r="AE30" s="39">
        <v>5967510</v>
      </c>
      <c r="AF30" s="39"/>
      <c r="AG30" s="39"/>
      <c r="AH30" s="39"/>
      <c r="AI30" s="38">
        <f t="shared" si="8"/>
        <v>4777</v>
      </c>
      <c r="AJ30" s="38">
        <f t="shared" si="2"/>
        <v>4.7770000000000001</v>
      </c>
      <c r="AK30" s="38">
        <f t="shared" si="3"/>
        <v>114.648</v>
      </c>
      <c r="AL30" s="38"/>
      <c r="AM30" s="38"/>
      <c r="AN30" s="38"/>
      <c r="AO30" s="38">
        <f t="shared" si="4"/>
        <v>114.648</v>
      </c>
      <c r="AP30" s="37">
        <v>2.7</v>
      </c>
      <c r="AQ30" s="93">
        <f t="shared" si="9"/>
        <v>2.7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4">
        <v>1015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</v>
      </c>
      <c r="CK30" s="33">
        <f t="shared" si="6"/>
        <v>0.8529411764705882</v>
      </c>
      <c r="CL30" s="33"/>
      <c r="CM30" s="33"/>
      <c r="CN30" s="33"/>
      <c r="CO30" s="33"/>
      <c r="CP30" s="33"/>
      <c r="CQ30" s="33"/>
      <c r="CR30" s="33">
        <v>0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1499242</v>
      </c>
      <c r="DD30" s="32"/>
      <c r="DE30" s="32">
        <f t="shared" si="10"/>
        <v>1170</v>
      </c>
      <c r="DF30" s="32"/>
      <c r="DG30" s="32">
        <f t="shared" si="11"/>
        <v>1170</v>
      </c>
      <c r="DH30" s="32"/>
      <c r="DI30" s="32"/>
      <c r="DJ30" s="32"/>
      <c r="DK30" s="32"/>
      <c r="DL30" s="32"/>
      <c r="DM30" s="32">
        <f t="shared" si="7"/>
        <v>1170</v>
      </c>
      <c r="DN30" s="32">
        <f t="shared" si="12"/>
        <v>244.92359221268578</v>
      </c>
      <c r="DO30" s="142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-1</v>
      </c>
      <c r="G31" s="91">
        <v>74</v>
      </c>
      <c r="H31" s="44">
        <f t="shared" si="1"/>
        <v>52.112676056338032</v>
      </c>
      <c r="I31" s="44">
        <v>69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/>
      <c r="Y31" s="39" t="s">
        <v>156</v>
      </c>
      <c r="Z31" s="39"/>
      <c r="AA31" s="39"/>
      <c r="AB31" s="39"/>
      <c r="AC31" s="39"/>
      <c r="AD31" s="39"/>
      <c r="AE31" s="39">
        <v>5972484</v>
      </c>
      <c r="AF31" s="39"/>
      <c r="AG31" s="39"/>
      <c r="AH31" s="39"/>
      <c r="AI31" s="38">
        <f t="shared" si="8"/>
        <v>4974</v>
      </c>
      <c r="AJ31" s="38">
        <f t="shared" si="2"/>
        <v>4.9740000000000002</v>
      </c>
      <c r="AK31" s="38">
        <f t="shared" si="3"/>
        <v>119.376</v>
      </c>
      <c r="AL31" s="38"/>
      <c r="AM31" s="38"/>
      <c r="AN31" s="38"/>
      <c r="AO31" s="38">
        <f t="shared" si="4"/>
        <v>119.376</v>
      </c>
      <c r="AP31" s="37">
        <v>2.2999999999999998</v>
      </c>
      <c r="AQ31" s="93">
        <f t="shared" si="9"/>
        <v>2.2999999999999998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>
        <v>1015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</v>
      </c>
      <c r="CK31" s="33">
        <f t="shared" si="6"/>
        <v>0.8529411764705882</v>
      </c>
      <c r="CL31" s="33"/>
      <c r="CM31" s="33"/>
      <c r="CN31" s="33"/>
      <c r="CO31" s="33"/>
      <c r="CP31" s="33"/>
      <c r="CQ31" s="33"/>
      <c r="CR31" s="33">
        <v>0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1500393</v>
      </c>
      <c r="DD31" s="32"/>
      <c r="DE31" s="32">
        <f t="shared" si="10"/>
        <v>1151</v>
      </c>
      <c r="DF31" s="32"/>
      <c r="DG31" s="32">
        <f t="shared" si="11"/>
        <v>1151</v>
      </c>
      <c r="DH31" s="32"/>
      <c r="DI31" s="32"/>
      <c r="DJ31" s="32"/>
      <c r="DK31" s="32"/>
      <c r="DL31" s="32"/>
      <c r="DM31" s="32">
        <f t="shared" si="7"/>
        <v>1151</v>
      </c>
      <c r="DN31" s="32">
        <f t="shared" si="12"/>
        <v>231.4032971451548</v>
      </c>
      <c r="DO31" s="142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-2</v>
      </c>
      <c r="G32" s="91">
        <v>72</v>
      </c>
      <c r="H32" s="44">
        <f t="shared" si="1"/>
        <v>50.70422535211268</v>
      </c>
      <c r="I32" s="44">
        <v>69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/>
      <c r="Y32" s="39" t="s">
        <v>156</v>
      </c>
      <c r="Z32" s="39"/>
      <c r="AA32" s="39"/>
      <c r="AB32" s="39"/>
      <c r="AC32" s="39"/>
      <c r="AD32" s="39"/>
      <c r="AE32" s="39">
        <v>5977393</v>
      </c>
      <c r="AF32" s="39"/>
      <c r="AG32" s="39"/>
      <c r="AH32" s="39"/>
      <c r="AI32" s="38">
        <f t="shared" si="8"/>
        <v>4909</v>
      </c>
      <c r="AJ32" s="38">
        <f t="shared" si="2"/>
        <v>4.9089999999999998</v>
      </c>
      <c r="AK32" s="38">
        <f t="shared" si="3"/>
        <v>117.816</v>
      </c>
      <c r="AL32" s="38"/>
      <c r="AM32" s="38"/>
      <c r="AN32" s="38"/>
      <c r="AO32" s="38">
        <f t="shared" si="4"/>
        <v>117.816</v>
      </c>
      <c r="AP32" s="37">
        <v>2</v>
      </c>
      <c r="AQ32" s="93">
        <f t="shared" si="9"/>
        <v>2</v>
      </c>
      <c r="AR32" s="36"/>
      <c r="AS32" s="36"/>
      <c r="AT32" s="36"/>
      <c r="AU32" s="35" t="s">
        <v>157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0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</v>
      </c>
      <c r="CK32" s="33">
        <f t="shared" si="6"/>
        <v>0</v>
      </c>
      <c r="CL32" s="33"/>
      <c r="CM32" s="33"/>
      <c r="CN32" s="33"/>
      <c r="CO32" s="33"/>
      <c r="CP32" s="33"/>
      <c r="CQ32" s="33"/>
      <c r="CR32" s="33">
        <v>0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1501527</v>
      </c>
      <c r="DD32" s="32"/>
      <c r="DE32" s="32">
        <f t="shared" si="10"/>
        <v>1134</v>
      </c>
      <c r="DF32" s="32"/>
      <c r="DG32" s="32">
        <f t="shared" si="11"/>
        <v>1134</v>
      </c>
      <c r="DH32" s="32"/>
      <c r="DI32" s="32"/>
      <c r="DJ32" s="32"/>
      <c r="DK32" s="32"/>
      <c r="DL32" s="32"/>
      <c r="DM32" s="32">
        <f t="shared" si="7"/>
        <v>1134</v>
      </c>
      <c r="DN32" s="32">
        <f t="shared" si="12"/>
        <v>231.00427785699736</v>
      </c>
      <c r="DO32" s="142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-2</v>
      </c>
      <c r="G33" s="91">
        <v>76</v>
      </c>
      <c r="H33" s="44">
        <f t="shared" si="1"/>
        <v>53.521126760563384</v>
      </c>
      <c r="I33" s="44">
        <v>73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/>
      <c r="Y33" s="39" t="s">
        <v>156</v>
      </c>
      <c r="Z33" s="39"/>
      <c r="AA33" s="39"/>
      <c r="AB33" s="39"/>
      <c r="AC33" s="39"/>
      <c r="AD33" s="39"/>
      <c r="AE33" s="39">
        <v>5982671</v>
      </c>
      <c r="AF33" s="39"/>
      <c r="AG33" s="39"/>
      <c r="AH33" s="39"/>
      <c r="AI33" s="38">
        <f t="shared" si="8"/>
        <v>5278</v>
      </c>
      <c r="AJ33" s="38">
        <f t="shared" si="2"/>
        <v>5.2779999999999996</v>
      </c>
      <c r="AK33" s="38">
        <f t="shared" si="3"/>
        <v>126.672</v>
      </c>
      <c r="AL33" s="38"/>
      <c r="AM33" s="38"/>
      <c r="AN33" s="38"/>
      <c r="AO33" s="38">
        <f t="shared" si="4"/>
        <v>126.672</v>
      </c>
      <c r="AP33" s="37">
        <v>2</v>
      </c>
      <c r="AQ33" s="93">
        <f t="shared" si="9"/>
        <v>2</v>
      </c>
      <c r="AR33" s="36"/>
      <c r="AS33" s="36"/>
      <c r="AT33" s="36"/>
      <c r="AU33" s="35" t="s">
        <v>157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0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</v>
      </c>
      <c r="CK33" s="33">
        <f t="shared" si="6"/>
        <v>0</v>
      </c>
      <c r="CL33" s="33"/>
      <c r="CM33" s="33"/>
      <c r="CN33" s="33"/>
      <c r="CO33" s="33"/>
      <c r="CP33" s="33"/>
      <c r="CQ33" s="33"/>
      <c r="CR33" s="33">
        <v>0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1502682</v>
      </c>
      <c r="DD33" s="32"/>
      <c r="DE33" s="32">
        <f t="shared" si="10"/>
        <v>1155</v>
      </c>
      <c r="DF33" s="32"/>
      <c r="DG33" s="32">
        <f t="shared" si="11"/>
        <v>1155</v>
      </c>
      <c r="DH33" s="32"/>
      <c r="DI33" s="32"/>
      <c r="DJ33" s="32"/>
      <c r="DK33" s="32"/>
      <c r="DL33" s="32"/>
      <c r="DM33" s="32">
        <f t="shared" si="7"/>
        <v>1155</v>
      </c>
      <c r="DN33" s="32">
        <f t="shared" si="12"/>
        <v>218.83289124668437</v>
      </c>
      <c r="DO33" s="143">
        <v>0.94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-1</v>
      </c>
      <c r="G34" s="91">
        <v>71</v>
      </c>
      <c r="H34" s="44">
        <f t="shared" si="1"/>
        <v>50</v>
      </c>
      <c r="I34" s="44">
        <v>69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/>
      <c r="Y34" s="39" t="s">
        <v>156</v>
      </c>
      <c r="Z34" s="39"/>
      <c r="AA34" s="39"/>
      <c r="AB34" s="39"/>
      <c r="AC34" s="39"/>
      <c r="AD34" s="39"/>
      <c r="AE34" s="39">
        <v>5987217</v>
      </c>
      <c r="AF34" s="39"/>
      <c r="AG34" s="39"/>
      <c r="AH34" s="39"/>
      <c r="AI34" s="38">
        <f t="shared" si="8"/>
        <v>4546</v>
      </c>
      <c r="AJ34" s="38">
        <f t="shared" si="2"/>
        <v>4.5460000000000003</v>
      </c>
      <c r="AK34" s="38">
        <f t="shared" si="3"/>
        <v>109.10400000000001</v>
      </c>
      <c r="AL34" s="38"/>
      <c r="AM34" s="38"/>
      <c r="AN34" s="38"/>
      <c r="AO34" s="38">
        <f t="shared" si="4"/>
        <v>109.10400000000001</v>
      </c>
      <c r="AP34" s="37">
        <v>2.6</v>
      </c>
      <c r="AQ34" s="93">
        <f t="shared" si="9"/>
        <v>2.6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3">
        <v>0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1503744</v>
      </c>
      <c r="DD34" s="32"/>
      <c r="DE34" s="32">
        <f t="shared" si="10"/>
        <v>1062</v>
      </c>
      <c r="DF34" s="32"/>
      <c r="DG34" s="32">
        <f t="shared" si="11"/>
        <v>1062</v>
      </c>
      <c r="DH34" s="32"/>
      <c r="DI34" s="32"/>
      <c r="DJ34" s="32"/>
      <c r="DK34" s="32"/>
      <c r="DL34" s="32"/>
      <c r="DM34" s="32">
        <f t="shared" si="7"/>
        <v>1062</v>
      </c>
      <c r="DN34" s="32">
        <f t="shared" si="12"/>
        <v>233.61196656401231</v>
      </c>
      <c r="DO34" s="31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0</v>
      </c>
      <c r="G35" s="91">
        <v>73</v>
      </c>
      <c r="H35" s="44">
        <f t="shared" si="1"/>
        <v>51.408450704225352</v>
      </c>
      <c r="I35" s="44">
        <v>70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/>
      <c r="Y35" s="39" t="s">
        <v>156</v>
      </c>
      <c r="Z35" s="39"/>
      <c r="AA35" s="39"/>
      <c r="AB35" s="39"/>
      <c r="AC35" s="39"/>
      <c r="AD35" s="39"/>
      <c r="AE35" s="39">
        <v>5991726</v>
      </c>
      <c r="AF35" s="39"/>
      <c r="AG35" s="39"/>
      <c r="AH35" s="39"/>
      <c r="AI35" s="38">
        <f t="shared" si="8"/>
        <v>4509</v>
      </c>
      <c r="AJ35" s="38">
        <f t="shared" si="2"/>
        <v>4.5090000000000003</v>
      </c>
      <c r="AK35" s="38">
        <f t="shared" si="3"/>
        <v>108.21600000000001</v>
      </c>
      <c r="AL35" s="38"/>
      <c r="AM35" s="38"/>
      <c r="AN35" s="38"/>
      <c r="AO35" s="38">
        <f t="shared" si="4"/>
        <v>108.21600000000001</v>
      </c>
      <c r="AP35" s="37">
        <v>3.5</v>
      </c>
      <c r="AQ35" s="93">
        <f t="shared" si="9"/>
        <v>3.5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3">
        <v>0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1504830</v>
      </c>
      <c r="DD35" s="32"/>
      <c r="DE35" s="32">
        <f t="shared" si="10"/>
        <v>1086</v>
      </c>
      <c r="DF35" s="32"/>
      <c r="DG35" s="32">
        <f t="shared" si="11"/>
        <v>1086</v>
      </c>
      <c r="DH35" s="32"/>
      <c r="DI35" s="32"/>
      <c r="DJ35" s="32"/>
      <c r="DK35" s="32"/>
      <c r="DL35" s="32"/>
      <c r="DM35" s="32">
        <f t="shared" si="7"/>
        <v>1086</v>
      </c>
      <c r="DN35" s="32">
        <f t="shared" si="12"/>
        <v>240.85163007318695</v>
      </c>
      <c r="DO35" s="31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3.5833333333333335</v>
      </c>
      <c r="G36" s="28">
        <f t="shared" si="13"/>
        <v>74.916666666666671</v>
      </c>
      <c r="H36" s="28">
        <f t="shared" si="13"/>
        <v>52.758215962441312</v>
      </c>
      <c r="I36" s="28">
        <f t="shared" si="13"/>
        <v>71.166666666666671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112514</v>
      </c>
      <c r="AJ36" s="28">
        <f>SUM(AJ12:AJ35)</f>
        <v>112.51400000000002</v>
      </c>
      <c r="AK36" s="28">
        <f>AVERAGE(AK12:AK35)</f>
        <v>112.514</v>
      </c>
      <c r="AL36" s="28"/>
      <c r="AM36" s="28"/>
      <c r="AN36" s="28"/>
      <c r="AO36" s="28"/>
      <c r="AP36" s="28">
        <f>AVERAGE(AP12:AP35)</f>
        <v>5.55</v>
      </c>
      <c r="AQ36" s="94">
        <f>AVERAGE(AQ12:AQ35)</f>
        <v>5.55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27511</v>
      </c>
      <c r="DF36" s="28"/>
      <c r="DG36" s="28">
        <f>SUM(DG12:DG35)</f>
        <v>27511</v>
      </c>
      <c r="DH36" s="28"/>
      <c r="DI36" s="28"/>
      <c r="DJ36" s="28"/>
      <c r="DK36" s="28"/>
      <c r="DL36" s="28"/>
      <c r="DM36" s="28">
        <f t="shared" si="7"/>
        <v>27511</v>
      </c>
      <c r="DN36" s="28">
        <f t="shared" si="12"/>
        <v>244.51179408784679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205</v>
      </c>
      <c r="D39" s="218"/>
      <c r="E39" s="218"/>
      <c r="F39" s="219"/>
    </row>
    <row r="40" spans="2:127" x14ac:dyDescent="0.35">
      <c r="B40" s="22" t="s">
        <v>2</v>
      </c>
      <c r="C40" s="217" t="s">
        <v>167</v>
      </c>
      <c r="D40" s="218"/>
      <c r="E40" s="218"/>
      <c r="F40" s="219"/>
    </row>
    <row r="41" spans="2:127" x14ac:dyDescent="0.35">
      <c r="B41" s="22" t="s">
        <v>1</v>
      </c>
      <c r="C41" s="217" t="s">
        <v>280</v>
      </c>
      <c r="D41" s="218"/>
      <c r="E41" s="218"/>
      <c r="F41" s="219"/>
    </row>
    <row r="43" spans="2:127" x14ac:dyDescent="0.35">
      <c r="B43" s="21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232</v>
      </c>
      <c r="C44" s="9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2:127" x14ac:dyDescent="0.35">
      <c r="B45" s="96" t="s">
        <v>231</v>
      </c>
      <c r="C45" s="11"/>
      <c r="D45" s="140"/>
      <c r="E45" s="140"/>
      <c r="F45" s="140"/>
      <c r="G45" s="140"/>
      <c r="H45" s="140"/>
      <c r="I45" s="140"/>
      <c r="J45" s="1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6" t="s">
        <v>227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277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9" t="s">
        <v>194</v>
      </c>
      <c r="C51" s="11"/>
      <c r="D51" s="15"/>
      <c r="E51" s="15"/>
      <c r="F51" s="15"/>
      <c r="G51" s="15"/>
      <c r="H51" s="15"/>
      <c r="I51" s="15"/>
      <c r="J51" s="14"/>
      <c r="K51" s="14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2"/>
      <c r="X51" s="4"/>
      <c r="Y51" s="4"/>
      <c r="Z51" s="4"/>
    </row>
    <row r="52" spans="2:26" x14ac:dyDescent="0.35">
      <c r="B52" s="118" t="s">
        <v>162</v>
      </c>
      <c r="C52" s="11"/>
      <c r="D52" s="15"/>
      <c r="E52" s="15"/>
      <c r="F52" s="15"/>
      <c r="G52" s="15"/>
      <c r="H52" s="15"/>
      <c r="I52" s="15"/>
      <c r="J52" s="14"/>
      <c r="K52" s="14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2"/>
      <c r="X52" s="4"/>
      <c r="Y52" s="4"/>
      <c r="Z52" s="4"/>
    </row>
    <row r="53" spans="2:26" x14ac:dyDescent="0.35">
      <c r="B53" s="118" t="s">
        <v>278</v>
      </c>
      <c r="C53" s="11"/>
      <c r="D53" s="15"/>
      <c r="E53" s="15"/>
      <c r="F53" s="15"/>
      <c r="G53" s="15"/>
      <c r="H53" s="15"/>
      <c r="I53" s="15"/>
      <c r="J53" s="14"/>
      <c r="K53" s="14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2"/>
      <c r="X53" s="4"/>
      <c r="Y53" s="4"/>
      <c r="Z53" s="4"/>
    </row>
    <row r="54" spans="2:26" x14ac:dyDescent="0.35">
      <c r="B54" s="118" t="s">
        <v>168</v>
      </c>
      <c r="C54" s="11"/>
      <c r="D54" s="15"/>
      <c r="E54" s="15"/>
      <c r="F54" s="15"/>
      <c r="G54" s="15"/>
      <c r="H54" s="15"/>
      <c r="I54" s="15"/>
      <c r="J54" s="14"/>
      <c r="K54" s="14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2"/>
      <c r="X54" s="4"/>
      <c r="Y54" s="4"/>
      <c r="Z54" s="4"/>
    </row>
    <row r="55" spans="2:26" x14ac:dyDescent="0.35">
      <c r="B55" s="206" t="s">
        <v>169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4"/>
    </row>
    <row r="56" spans="2:26" x14ac:dyDescent="0.35">
      <c r="B56" s="206" t="s">
        <v>170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4"/>
    </row>
    <row r="57" spans="2:26" x14ac:dyDescent="0.35">
      <c r="B57" s="207" t="s">
        <v>171</v>
      </c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4"/>
    </row>
    <row r="58" spans="2:26" x14ac:dyDescent="0.35">
      <c r="B58" s="208" t="s">
        <v>279</v>
      </c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4"/>
    </row>
    <row r="59" spans="2:26" x14ac:dyDescent="0.35">
      <c r="B59" s="108" t="s">
        <v>175</v>
      </c>
      <c r="C59" s="11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  <c r="Z59" s="4"/>
    </row>
    <row r="60" spans="2:26" x14ac:dyDescent="0.35">
      <c r="B60" s="109" t="s">
        <v>226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  <c r="Z60" s="4"/>
    </row>
    <row r="61" spans="2:26" x14ac:dyDescent="0.35">
      <c r="B61" s="10"/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  <c r="Z61" s="4"/>
    </row>
  </sheetData>
  <protectedRanges>
    <protectedRange sqref="AD10:AD11" name="Range1_11_1_1_1_2_2_1_2"/>
    <protectedRange sqref="AE10:AE11" name="Range1_11_1_1_1_2_2_1_2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1"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B55:Y55"/>
    <mergeCell ref="B56:Y56"/>
    <mergeCell ref="B57:Y57"/>
    <mergeCell ref="B58:Y58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U12:U35" xr:uid="{00000000-0002-0000-1500-000000000000}">
      <formula1>$DT$9:$DT$20</formula1>
    </dataValidation>
    <dataValidation type="list" allowBlank="1" showInputMessage="1" showErrorMessage="1" sqref="DT31:DU31" xr:uid="{00000000-0002-0000-1500-000001000000}">
      <formula1>$BA$25:$BA$29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B2:DW61"/>
  <sheetViews>
    <sheetView topLeftCell="A37" zoomScale="90" zoomScaleNormal="90" workbookViewId="0">
      <selection activeCell="B57" sqref="B57:Y59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43366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'22'!AE35</f>
        <v>5991726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'22'!DC35</f>
        <v>1504830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1</v>
      </c>
      <c r="G12" s="91">
        <v>69</v>
      </c>
      <c r="H12" s="44">
        <f t="shared" ref="H12:H35" si="1">G12/1.42</f>
        <v>48.591549295774648</v>
      </c>
      <c r="I12" s="44">
        <v>68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 t="s">
        <v>156</v>
      </c>
      <c r="Y12" s="39" t="s">
        <v>156</v>
      </c>
      <c r="Z12" s="39"/>
      <c r="AA12" s="39"/>
      <c r="AB12" s="39"/>
      <c r="AC12" s="39"/>
      <c r="AD12" s="39"/>
      <c r="AE12" s="39">
        <v>5996261</v>
      </c>
      <c r="AF12" s="39"/>
      <c r="AG12" s="39"/>
      <c r="AH12" s="39"/>
      <c r="AI12" s="38">
        <f>IF(ISBLANK(AE12),"-",AE12-AE10)</f>
        <v>4535</v>
      </c>
      <c r="AJ12" s="38">
        <f t="shared" ref="AJ12:AJ35" si="2">AI12/1000</f>
        <v>4.5350000000000001</v>
      </c>
      <c r="AK12" s="38">
        <f t="shared" ref="AK12:AK35" si="3">AJ12*24</f>
        <v>108.84</v>
      </c>
      <c r="AL12" s="38"/>
      <c r="AM12" s="38"/>
      <c r="AN12" s="38"/>
      <c r="AO12" s="38">
        <f t="shared" ref="AO12:AO35" si="4">AK12</f>
        <v>108.84</v>
      </c>
      <c r="AP12" s="37">
        <v>5</v>
      </c>
      <c r="AQ12" s="93">
        <f>AP12</f>
        <v>5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9" t="s">
        <v>156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1505968</v>
      </c>
      <c r="DD12" s="32"/>
      <c r="DE12" s="32">
        <f>IF(ISBLANK(DC12),"-",DC12-DC10)</f>
        <v>1138</v>
      </c>
      <c r="DF12" s="32"/>
      <c r="DG12" s="32">
        <f>DC12-DC10</f>
        <v>1138</v>
      </c>
      <c r="DH12" s="32"/>
      <c r="DI12" s="32"/>
      <c r="DJ12" s="32"/>
      <c r="DK12" s="32"/>
      <c r="DL12" s="32"/>
      <c r="DM12" s="32">
        <f t="shared" ref="DM12:DM36" si="7">DE12</f>
        <v>1138</v>
      </c>
      <c r="DN12" s="32">
        <f>DM12/AJ12</f>
        <v>250.93715545755236</v>
      </c>
      <c r="DO12" s="142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3</v>
      </c>
      <c r="G13" s="91">
        <v>71</v>
      </c>
      <c r="H13" s="44">
        <f t="shared" si="1"/>
        <v>50</v>
      </c>
      <c r="I13" s="44">
        <v>70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 t="s">
        <v>156</v>
      </c>
      <c r="Y13" s="39" t="s">
        <v>156</v>
      </c>
      <c r="Z13" s="39"/>
      <c r="AA13" s="39"/>
      <c r="AB13" s="39"/>
      <c r="AC13" s="39"/>
      <c r="AD13" s="39"/>
      <c r="AE13" s="39">
        <v>6000397</v>
      </c>
      <c r="AF13" s="39"/>
      <c r="AG13" s="39"/>
      <c r="AH13" s="39"/>
      <c r="AI13" s="38">
        <f t="shared" ref="AI13:AI35" si="8">IF(ISBLANK(AE13),"-",AE13-AE12)</f>
        <v>4136</v>
      </c>
      <c r="AJ13" s="38">
        <f t="shared" si="2"/>
        <v>4.1360000000000001</v>
      </c>
      <c r="AK13" s="38">
        <f t="shared" si="3"/>
        <v>99.26400000000001</v>
      </c>
      <c r="AL13" s="38"/>
      <c r="AM13" s="38"/>
      <c r="AN13" s="38"/>
      <c r="AO13" s="38">
        <f t="shared" si="4"/>
        <v>99.26400000000001</v>
      </c>
      <c r="AP13" s="37">
        <v>6.3</v>
      </c>
      <c r="AQ13" s="93">
        <f t="shared" ref="AQ13:AQ35" si="9">AP13</f>
        <v>6.3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9" t="s">
        <v>156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1507038</v>
      </c>
      <c r="DD13" s="32"/>
      <c r="DE13" s="32">
        <f t="shared" ref="DE13:DE35" si="10">IF(ISBLANK(DC13),"-",DC13-DC12)</f>
        <v>1070</v>
      </c>
      <c r="DF13" s="32"/>
      <c r="DG13" s="32">
        <f t="shared" ref="DG13:DG35" si="11">DC13-DC12</f>
        <v>1070</v>
      </c>
      <c r="DH13" s="32"/>
      <c r="DI13" s="32"/>
      <c r="DJ13" s="32"/>
      <c r="DK13" s="32"/>
      <c r="DL13" s="32"/>
      <c r="DM13" s="32">
        <f t="shared" si="7"/>
        <v>1070</v>
      </c>
      <c r="DN13" s="32">
        <f t="shared" ref="DN13:DN36" si="12">DM13/AJ13</f>
        <v>258.70406189555126</v>
      </c>
      <c r="DO13" s="143">
        <v>1.08</v>
      </c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4</v>
      </c>
      <c r="G14" s="91">
        <v>71</v>
      </c>
      <c r="H14" s="44">
        <f t="shared" si="1"/>
        <v>50</v>
      </c>
      <c r="I14" s="44">
        <v>70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 t="s">
        <v>156</v>
      </c>
      <c r="Y14" s="39" t="s">
        <v>156</v>
      </c>
      <c r="Z14" s="39"/>
      <c r="AA14" s="39"/>
      <c r="AB14" s="39"/>
      <c r="AC14" s="39"/>
      <c r="AD14" s="39"/>
      <c r="AE14" s="39">
        <v>6004945</v>
      </c>
      <c r="AF14" s="39"/>
      <c r="AG14" s="39"/>
      <c r="AH14" s="39"/>
      <c r="AI14" s="38">
        <f t="shared" si="8"/>
        <v>4548</v>
      </c>
      <c r="AJ14" s="38">
        <f t="shared" si="2"/>
        <v>4.548</v>
      </c>
      <c r="AK14" s="38">
        <f t="shared" si="3"/>
        <v>109.152</v>
      </c>
      <c r="AL14" s="38"/>
      <c r="AM14" s="38"/>
      <c r="AN14" s="38"/>
      <c r="AO14" s="38">
        <f t="shared" si="4"/>
        <v>109.152</v>
      </c>
      <c r="AP14" s="37">
        <v>8.1999999999999993</v>
      </c>
      <c r="AQ14" s="93">
        <f t="shared" si="9"/>
        <v>8.1999999999999993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9" t="s">
        <v>156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1508201</v>
      </c>
      <c r="DD14" s="32"/>
      <c r="DE14" s="32">
        <f t="shared" si="10"/>
        <v>1163</v>
      </c>
      <c r="DF14" s="32"/>
      <c r="DG14" s="32">
        <f t="shared" si="11"/>
        <v>1163</v>
      </c>
      <c r="DH14" s="32"/>
      <c r="DI14" s="32"/>
      <c r="DJ14" s="32"/>
      <c r="DK14" s="32"/>
      <c r="DL14" s="32"/>
      <c r="DM14" s="32">
        <f t="shared" si="7"/>
        <v>1163</v>
      </c>
      <c r="DN14" s="32">
        <f t="shared" si="12"/>
        <v>255.71679859278802</v>
      </c>
      <c r="DO14" s="142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6</v>
      </c>
      <c r="G15" s="91">
        <v>71</v>
      </c>
      <c r="H15" s="44">
        <f t="shared" si="1"/>
        <v>50</v>
      </c>
      <c r="I15" s="44">
        <v>70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 t="s">
        <v>156</v>
      </c>
      <c r="Y15" s="39" t="s">
        <v>156</v>
      </c>
      <c r="Z15" s="39"/>
      <c r="AA15" s="39"/>
      <c r="AB15" s="39"/>
      <c r="AC15" s="39"/>
      <c r="AD15" s="39"/>
      <c r="AE15" s="39">
        <v>6009294</v>
      </c>
      <c r="AF15" s="39"/>
      <c r="AG15" s="39"/>
      <c r="AH15" s="39"/>
      <c r="AI15" s="38">
        <f t="shared" si="8"/>
        <v>4349</v>
      </c>
      <c r="AJ15" s="38">
        <f t="shared" si="2"/>
        <v>4.3490000000000002</v>
      </c>
      <c r="AK15" s="38">
        <f t="shared" si="3"/>
        <v>104.376</v>
      </c>
      <c r="AL15" s="38"/>
      <c r="AM15" s="38"/>
      <c r="AN15" s="38"/>
      <c r="AO15" s="38">
        <f t="shared" si="4"/>
        <v>104.376</v>
      </c>
      <c r="AP15" s="37">
        <v>9.1999999999999993</v>
      </c>
      <c r="AQ15" s="93">
        <f t="shared" si="9"/>
        <v>9.1999999999999993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9" t="s">
        <v>156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1509249</v>
      </c>
      <c r="DD15" s="32"/>
      <c r="DE15" s="32">
        <f t="shared" si="10"/>
        <v>1048</v>
      </c>
      <c r="DF15" s="32"/>
      <c r="DG15" s="32">
        <f t="shared" si="11"/>
        <v>1048</v>
      </c>
      <c r="DH15" s="32"/>
      <c r="DI15" s="32"/>
      <c r="DJ15" s="32"/>
      <c r="DK15" s="32"/>
      <c r="DL15" s="32"/>
      <c r="DM15" s="32">
        <f t="shared" si="7"/>
        <v>1048</v>
      </c>
      <c r="DN15" s="32">
        <f t="shared" si="12"/>
        <v>240.97493676707288</v>
      </c>
      <c r="DO15" s="142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8</v>
      </c>
      <c r="G16" s="91">
        <v>83</v>
      </c>
      <c r="H16" s="44">
        <f t="shared" si="1"/>
        <v>58.450704225352112</v>
      </c>
      <c r="I16" s="44">
        <v>80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 t="s">
        <v>156</v>
      </c>
      <c r="Y16" s="39" t="s">
        <v>156</v>
      </c>
      <c r="Z16" s="39"/>
      <c r="AA16" s="39"/>
      <c r="AB16" s="39"/>
      <c r="AC16" s="39"/>
      <c r="AD16" s="39"/>
      <c r="AE16" s="39">
        <v>6013310</v>
      </c>
      <c r="AF16" s="39"/>
      <c r="AG16" s="39"/>
      <c r="AH16" s="39"/>
      <c r="AI16" s="38">
        <f t="shared" si="8"/>
        <v>4016</v>
      </c>
      <c r="AJ16" s="38">
        <f t="shared" si="2"/>
        <v>4.016</v>
      </c>
      <c r="AK16" s="38">
        <f t="shared" si="3"/>
        <v>96.384</v>
      </c>
      <c r="AL16" s="38"/>
      <c r="AM16" s="38"/>
      <c r="AN16" s="38"/>
      <c r="AO16" s="38">
        <f t="shared" si="4"/>
        <v>96.384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9" t="s">
        <v>156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1510312</v>
      </c>
      <c r="DD16" s="32"/>
      <c r="DE16" s="32">
        <f t="shared" si="10"/>
        <v>1063</v>
      </c>
      <c r="DF16" s="32"/>
      <c r="DG16" s="32">
        <f t="shared" si="11"/>
        <v>1063</v>
      </c>
      <c r="DH16" s="32"/>
      <c r="DI16" s="32"/>
      <c r="DJ16" s="32"/>
      <c r="DK16" s="32"/>
      <c r="DL16" s="32"/>
      <c r="DM16" s="32">
        <f t="shared" si="7"/>
        <v>1063</v>
      </c>
      <c r="DN16" s="32">
        <f t="shared" si="12"/>
        <v>264.69123505976097</v>
      </c>
      <c r="DO16" s="142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8</v>
      </c>
      <c r="G17" s="91">
        <v>83</v>
      </c>
      <c r="H17" s="44">
        <f t="shared" si="1"/>
        <v>58.450704225352112</v>
      </c>
      <c r="I17" s="44">
        <v>80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 t="s">
        <v>156</v>
      </c>
      <c r="Y17" s="39" t="s">
        <v>156</v>
      </c>
      <c r="Z17" s="39"/>
      <c r="AA17" s="39"/>
      <c r="AB17" s="39"/>
      <c r="AC17" s="39"/>
      <c r="AD17" s="39"/>
      <c r="AE17" s="39">
        <v>6017764</v>
      </c>
      <c r="AF17" s="39"/>
      <c r="AG17" s="39"/>
      <c r="AH17" s="39"/>
      <c r="AI17" s="38">
        <f t="shared" si="8"/>
        <v>4454</v>
      </c>
      <c r="AJ17" s="38">
        <f t="shared" si="2"/>
        <v>4.4539999999999997</v>
      </c>
      <c r="AK17" s="38">
        <f t="shared" si="3"/>
        <v>106.89599999999999</v>
      </c>
      <c r="AL17" s="38"/>
      <c r="AM17" s="38"/>
      <c r="AN17" s="38"/>
      <c r="AO17" s="38">
        <f t="shared" si="4"/>
        <v>106.89599999999999</v>
      </c>
      <c r="AP17" s="37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9" t="s">
        <v>156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1511390</v>
      </c>
      <c r="DD17" s="32"/>
      <c r="DE17" s="32">
        <f t="shared" si="10"/>
        <v>1078</v>
      </c>
      <c r="DF17" s="32"/>
      <c r="DG17" s="32">
        <f t="shared" si="11"/>
        <v>1078</v>
      </c>
      <c r="DH17" s="32"/>
      <c r="DI17" s="32"/>
      <c r="DJ17" s="32"/>
      <c r="DK17" s="32"/>
      <c r="DL17" s="32"/>
      <c r="DM17" s="32">
        <f t="shared" si="7"/>
        <v>1078</v>
      </c>
      <c r="DN17" s="32">
        <f t="shared" si="12"/>
        <v>242.02963628199373</v>
      </c>
      <c r="DO17" s="143">
        <v>1.1499999999999999</v>
      </c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8</v>
      </c>
      <c r="G18" s="91">
        <v>83</v>
      </c>
      <c r="H18" s="44">
        <f t="shared" si="1"/>
        <v>58.450704225352112</v>
      </c>
      <c r="I18" s="44">
        <v>80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 t="s">
        <v>156</v>
      </c>
      <c r="Y18" s="39" t="s">
        <v>156</v>
      </c>
      <c r="Z18" s="39"/>
      <c r="AA18" s="39"/>
      <c r="AB18" s="39"/>
      <c r="AC18" s="39"/>
      <c r="AD18" s="39"/>
      <c r="AE18" s="39">
        <v>6022322</v>
      </c>
      <c r="AF18" s="39"/>
      <c r="AG18" s="39"/>
      <c r="AH18" s="39"/>
      <c r="AI18" s="38">
        <f t="shared" si="8"/>
        <v>4558</v>
      </c>
      <c r="AJ18" s="38">
        <f t="shared" si="2"/>
        <v>4.5579999999999998</v>
      </c>
      <c r="AK18" s="38">
        <f t="shared" si="3"/>
        <v>109.392</v>
      </c>
      <c r="AL18" s="38"/>
      <c r="AM18" s="38"/>
      <c r="AN18" s="38"/>
      <c r="AO18" s="38">
        <f t="shared" si="4"/>
        <v>109.392</v>
      </c>
      <c r="AP18" s="37">
        <v>9.4</v>
      </c>
      <c r="AQ18" s="93">
        <f t="shared" si="9"/>
        <v>9.4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1026</v>
      </c>
      <c r="BM18" s="34">
        <v>0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0.86218487394957988</v>
      </c>
      <c r="CK18" s="33">
        <f t="shared" si="6"/>
        <v>0</v>
      </c>
      <c r="CL18" s="33"/>
      <c r="CM18" s="33"/>
      <c r="CN18" s="33"/>
      <c r="CO18" s="33"/>
      <c r="CP18" s="33"/>
      <c r="CQ18" s="33"/>
      <c r="CR18" s="39" t="s">
        <v>156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1512459</v>
      </c>
      <c r="DD18" s="32"/>
      <c r="DE18" s="32">
        <f t="shared" si="10"/>
        <v>1069</v>
      </c>
      <c r="DF18" s="32"/>
      <c r="DG18" s="32">
        <f t="shared" si="11"/>
        <v>1069</v>
      </c>
      <c r="DH18" s="32"/>
      <c r="DI18" s="32"/>
      <c r="DJ18" s="32"/>
      <c r="DK18" s="32"/>
      <c r="DL18" s="32"/>
      <c r="DM18" s="32">
        <f t="shared" si="7"/>
        <v>1069</v>
      </c>
      <c r="DN18" s="32">
        <f t="shared" si="12"/>
        <v>234.53268977621764</v>
      </c>
      <c r="DO18" s="142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7</v>
      </c>
      <c r="G19" s="91">
        <v>77</v>
      </c>
      <c r="H19" s="44">
        <f t="shared" si="1"/>
        <v>54.225352112676056</v>
      </c>
      <c r="I19" s="44">
        <v>74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 t="s">
        <v>156</v>
      </c>
      <c r="Y19" s="39" t="s">
        <v>156</v>
      </c>
      <c r="Z19" s="39"/>
      <c r="AA19" s="39"/>
      <c r="AB19" s="39"/>
      <c r="AC19" s="39"/>
      <c r="AD19" s="39"/>
      <c r="AE19" s="39">
        <v>6027356</v>
      </c>
      <c r="AF19" s="39"/>
      <c r="AG19" s="39"/>
      <c r="AH19" s="39"/>
      <c r="AI19" s="38">
        <f t="shared" si="8"/>
        <v>5034</v>
      </c>
      <c r="AJ19" s="38">
        <f t="shared" si="2"/>
        <v>5.0339999999999998</v>
      </c>
      <c r="AK19" s="38">
        <f t="shared" si="3"/>
        <v>120.816</v>
      </c>
      <c r="AL19" s="38"/>
      <c r="AM19" s="38"/>
      <c r="AN19" s="38"/>
      <c r="AO19" s="38">
        <f t="shared" si="4"/>
        <v>120.816</v>
      </c>
      <c r="AP19" s="37">
        <v>8.9</v>
      </c>
      <c r="AQ19" s="93">
        <f t="shared" si="9"/>
        <v>8.9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1027</v>
      </c>
      <c r="BM19" s="34">
        <v>0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0.86302521008403366</v>
      </c>
      <c r="CK19" s="33">
        <f t="shared" si="6"/>
        <v>0</v>
      </c>
      <c r="CL19" s="33"/>
      <c r="CM19" s="33"/>
      <c r="CN19" s="33"/>
      <c r="CO19" s="33"/>
      <c r="CP19" s="33"/>
      <c r="CQ19" s="33"/>
      <c r="CR19" s="39" t="s">
        <v>156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1513676</v>
      </c>
      <c r="DD19" s="32"/>
      <c r="DE19" s="32">
        <f t="shared" si="10"/>
        <v>1217</v>
      </c>
      <c r="DF19" s="32"/>
      <c r="DG19" s="32">
        <f t="shared" si="11"/>
        <v>1217</v>
      </c>
      <c r="DH19" s="32"/>
      <c r="DI19" s="32"/>
      <c r="DJ19" s="32"/>
      <c r="DK19" s="32"/>
      <c r="DL19" s="32"/>
      <c r="DM19" s="32">
        <f t="shared" si="7"/>
        <v>1217</v>
      </c>
      <c r="DN19" s="32">
        <f t="shared" si="12"/>
        <v>241.75605880015894</v>
      </c>
      <c r="DO19" s="142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7</v>
      </c>
      <c r="G20" s="91">
        <v>76</v>
      </c>
      <c r="H20" s="44">
        <f t="shared" si="1"/>
        <v>53.521126760563384</v>
      </c>
      <c r="I20" s="44">
        <v>72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 t="s">
        <v>156</v>
      </c>
      <c r="Y20" s="39" t="s">
        <v>156</v>
      </c>
      <c r="Z20" s="39"/>
      <c r="AA20" s="39"/>
      <c r="AB20" s="39"/>
      <c r="AC20" s="39"/>
      <c r="AD20" s="39"/>
      <c r="AE20" s="39">
        <v>6032348</v>
      </c>
      <c r="AF20" s="39"/>
      <c r="AG20" s="39"/>
      <c r="AH20" s="39"/>
      <c r="AI20" s="38">
        <f t="shared" si="8"/>
        <v>4992</v>
      </c>
      <c r="AJ20" s="38">
        <f t="shared" si="2"/>
        <v>4.992</v>
      </c>
      <c r="AK20" s="38">
        <f t="shared" si="3"/>
        <v>119.80799999999999</v>
      </c>
      <c r="AL20" s="38"/>
      <c r="AM20" s="38"/>
      <c r="AN20" s="38"/>
      <c r="AO20" s="38">
        <f t="shared" si="4"/>
        <v>119.80799999999999</v>
      </c>
      <c r="AP20" s="37">
        <v>8.3000000000000007</v>
      </c>
      <c r="AQ20" s="93">
        <f t="shared" si="9"/>
        <v>8.3000000000000007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1028</v>
      </c>
      <c r="BM20" s="34">
        <v>0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0.86386554621848743</v>
      </c>
      <c r="CK20" s="33">
        <f t="shared" si="6"/>
        <v>0</v>
      </c>
      <c r="CL20" s="33"/>
      <c r="CM20" s="33"/>
      <c r="CN20" s="33"/>
      <c r="CO20" s="33"/>
      <c r="CP20" s="33"/>
      <c r="CQ20" s="33"/>
      <c r="CR20" s="39" t="s">
        <v>156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1514858</v>
      </c>
      <c r="DD20" s="32"/>
      <c r="DE20" s="32">
        <f t="shared" si="10"/>
        <v>1182</v>
      </c>
      <c r="DF20" s="32"/>
      <c r="DG20" s="32">
        <f t="shared" si="11"/>
        <v>1182</v>
      </c>
      <c r="DH20" s="32"/>
      <c r="DI20" s="32"/>
      <c r="DJ20" s="32"/>
      <c r="DK20" s="32"/>
      <c r="DL20" s="32"/>
      <c r="DM20" s="32">
        <f t="shared" si="7"/>
        <v>1182</v>
      </c>
      <c r="DN20" s="32">
        <f t="shared" si="12"/>
        <v>236.77884615384616</v>
      </c>
      <c r="DO20" s="142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6</v>
      </c>
      <c r="G21" s="91">
        <v>75</v>
      </c>
      <c r="H21" s="44">
        <f t="shared" si="1"/>
        <v>52.816901408450704</v>
      </c>
      <c r="I21" s="44">
        <v>70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 t="s">
        <v>156</v>
      </c>
      <c r="Y21" s="39" t="s">
        <v>156</v>
      </c>
      <c r="Z21" s="39"/>
      <c r="AA21" s="39"/>
      <c r="AB21" s="39"/>
      <c r="AC21" s="39"/>
      <c r="AD21" s="39"/>
      <c r="AE21" s="39">
        <v>6036782</v>
      </c>
      <c r="AF21" s="39"/>
      <c r="AG21" s="39"/>
      <c r="AH21" s="39"/>
      <c r="AI21" s="38">
        <f t="shared" si="8"/>
        <v>4434</v>
      </c>
      <c r="AJ21" s="38">
        <f t="shared" si="2"/>
        <v>4.4340000000000002</v>
      </c>
      <c r="AK21" s="38">
        <f t="shared" si="3"/>
        <v>106.416</v>
      </c>
      <c r="AL21" s="38"/>
      <c r="AM21" s="38"/>
      <c r="AN21" s="38"/>
      <c r="AO21" s="38">
        <f t="shared" si="4"/>
        <v>106.416</v>
      </c>
      <c r="AP21" s="37">
        <v>7.6</v>
      </c>
      <c r="AQ21" s="93">
        <f t="shared" si="9"/>
        <v>7.6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1027</v>
      </c>
      <c r="BM21" s="34">
        <v>0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0.86302521008403366</v>
      </c>
      <c r="CK21" s="33">
        <f t="shared" si="6"/>
        <v>0</v>
      </c>
      <c r="CL21" s="33"/>
      <c r="CM21" s="33"/>
      <c r="CN21" s="33"/>
      <c r="CO21" s="33"/>
      <c r="CP21" s="33"/>
      <c r="CQ21" s="33"/>
      <c r="CR21" s="39" t="s">
        <v>156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1516090</v>
      </c>
      <c r="DD21" s="32"/>
      <c r="DE21" s="32">
        <f t="shared" si="10"/>
        <v>1232</v>
      </c>
      <c r="DF21" s="32"/>
      <c r="DG21" s="32">
        <f t="shared" si="11"/>
        <v>1232</v>
      </c>
      <c r="DH21" s="32"/>
      <c r="DI21" s="32"/>
      <c r="DJ21" s="32"/>
      <c r="DK21" s="32"/>
      <c r="DL21" s="32"/>
      <c r="DM21" s="32">
        <f t="shared" si="7"/>
        <v>1232</v>
      </c>
      <c r="DN21" s="32">
        <f t="shared" si="12"/>
        <v>277.85295444294093</v>
      </c>
      <c r="DO21" s="143">
        <v>1.23</v>
      </c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5</v>
      </c>
      <c r="G22" s="91">
        <v>76</v>
      </c>
      <c r="H22" s="44">
        <f t="shared" si="1"/>
        <v>53.521126760563384</v>
      </c>
      <c r="I22" s="44">
        <v>70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 t="s">
        <v>156</v>
      </c>
      <c r="Y22" s="39" t="s">
        <v>156</v>
      </c>
      <c r="Z22" s="39"/>
      <c r="AA22" s="39"/>
      <c r="AB22" s="39"/>
      <c r="AC22" s="39"/>
      <c r="AD22" s="39"/>
      <c r="AE22" s="39">
        <v>6041194</v>
      </c>
      <c r="AF22" s="39"/>
      <c r="AG22" s="39"/>
      <c r="AH22" s="39"/>
      <c r="AI22" s="38">
        <f t="shared" si="8"/>
        <v>4412</v>
      </c>
      <c r="AJ22" s="38">
        <f t="shared" si="2"/>
        <v>4.4119999999999999</v>
      </c>
      <c r="AK22" s="38">
        <f t="shared" si="3"/>
        <v>105.88800000000001</v>
      </c>
      <c r="AL22" s="38"/>
      <c r="AM22" s="38"/>
      <c r="AN22" s="38"/>
      <c r="AO22" s="38">
        <f t="shared" si="4"/>
        <v>105.88800000000001</v>
      </c>
      <c r="AP22" s="37">
        <v>7</v>
      </c>
      <c r="AQ22" s="93">
        <f t="shared" si="9"/>
        <v>7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1057</v>
      </c>
      <c r="BM22" s="34">
        <v>0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0.88823529411764701</v>
      </c>
      <c r="CK22" s="33">
        <f t="shared" si="6"/>
        <v>0</v>
      </c>
      <c r="CL22" s="33"/>
      <c r="CM22" s="33"/>
      <c r="CN22" s="33"/>
      <c r="CO22" s="33"/>
      <c r="CP22" s="33"/>
      <c r="CQ22" s="33"/>
      <c r="CR22" s="39" t="s">
        <v>156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1517278</v>
      </c>
      <c r="DD22" s="32"/>
      <c r="DE22" s="32">
        <f t="shared" si="10"/>
        <v>1188</v>
      </c>
      <c r="DF22" s="32"/>
      <c r="DG22" s="32">
        <f t="shared" si="11"/>
        <v>1188</v>
      </c>
      <c r="DH22" s="32"/>
      <c r="DI22" s="32"/>
      <c r="DJ22" s="32"/>
      <c r="DK22" s="32"/>
      <c r="DL22" s="32"/>
      <c r="DM22" s="32">
        <f t="shared" si="7"/>
        <v>1188</v>
      </c>
      <c r="DN22" s="32">
        <f t="shared" si="12"/>
        <v>269.26563916591118</v>
      </c>
      <c r="DO22" s="142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5</v>
      </c>
      <c r="G23" s="91">
        <v>73</v>
      </c>
      <c r="H23" s="44">
        <f t="shared" si="1"/>
        <v>51.408450704225352</v>
      </c>
      <c r="I23" s="44">
        <v>68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 t="s">
        <v>156</v>
      </c>
      <c r="Y23" s="39" t="s">
        <v>156</v>
      </c>
      <c r="Z23" s="39"/>
      <c r="AA23" s="39"/>
      <c r="AB23" s="39"/>
      <c r="AC23" s="39"/>
      <c r="AD23" s="39"/>
      <c r="AE23" s="39">
        <v>6045584</v>
      </c>
      <c r="AF23" s="39"/>
      <c r="AG23" s="39"/>
      <c r="AH23" s="39"/>
      <c r="AI23" s="38">
        <f t="shared" si="8"/>
        <v>4390</v>
      </c>
      <c r="AJ23" s="38">
        <f t="shared" si="2"/>
        <v>4.3899999999999997</v>
      </c>
      <c r="AK23" s="38">
        <f t="shared" si="3"/>
        <v>105.35999999999999</v>
      </c>
      <c r="AL23" s="38"/>
      <c r="AM23" s="38"/>
      <c r="AN23" s="38"/>
      <c r="AO23" s="38">
        <f t="shared" si="4"/>
        <v>105.35999999999999</v>
      </c>
      <c r="AP23" s="37">
        <v>6.3</v>
      </c>
      <c r="AQ23" s="93">
        <f t="shared" si="9"/>
        <v>6.3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1057</v>
      </c>
      <c r="BM23" s="34">
        <v>0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0.88823529411764701</v>
      </c>
      <c r="CK23" s="33">
        <f t="shared" si="6"/>
        <v>0</v>
      </c>
      <c r="CL23" s="33"/>
      <c r="CM23" s="33"/>
      <c r="CN23" s="33"/>
      <c r="CO23" s="33"/>
      <c r="CP23" s="33"/>
      <c r="CQ23" s="33"/>
      <c r="CR23" s="39" t="s">
        <v>156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1518450</v>
      </c>
      <c r="DD23" s="32"/>
      <c r="DE23" s="32">
        <f t="shared" si="10"/>
        <v>1172</v>
      </c>
      <c r="DF23" s="32"/>
      <c r="DG23" s="32">
        <f t="shared" si="11"/>
        <v>1172</v>
      </c>
      <c r="DH23" s="32"/>
      <c r="DI23" s="32"/>
      <c r="DJ23" s="32"/>
      <c r="DK23" s="32"/>
      <c r="DL23" s="32"/>
      <c r="DM23" s="32">
        <f t="shared" si="7"/>
        <v>1172</v>
      </c>
      <c r="DN23" s="32">
        <f t="shared" si="12"/>
        <v>266.97038724373579</v>
      </c>
      <c r="DO23" s="142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4</v>
      </c>
      <c r="G24" s="91">
        <v>75</v>
      </c>
      <c r="H24" s="44">
        <f t="shared" si="1"/>
        <v>52.816901408450704</v>
      </c>
      <c r="I24" s="44">
        <v>68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 t="s">
        <v>156</v>
      </c>
      <c r="Y24" s="39" t="s">
        <v>156</v>
      </c>
      <c r="Z24" s="39"/>
      <c r="AA24" s="39"/>
      <c r="AB24" s="39"/>
      <c r="AC24" s="39"/>
      <c r="AD24" s="39"/>
      <c r="AE24" s="39">
        <v>6050060</v>
      </c>
      <c r="AF24" s="39"/>
      <c r="AG24" s="39"/>
      <c r="AH24" s="39"/>
      <c r="AI24" s="38">
        <f t="shared" si="8"/>
        <v>4476</v>
      </c>
      <c r="AJ24" s="38">
        <f t="shared" si="2"/>
        <v>4.476</v>
      </c>
      <c r="AK24" s="38">
        <f t="shared" si="3"/>
        <v>107.42400000000001</v>
      </c>
      <c r="AL24" s="38"/>
      <c r="AM24" s="38"/>
      <c r="AN24" s="38"/>
      <c r="AO24" s="38">
        <f t="shared" si="4"/>
        <v>107.42400000000001</v>
      </c>
      <c r="AP24" s="37">
        <v>5.5</v>
      </c>
      <c r="AQ24" s="93">
        <f t="shared" si="9"/>
        <v>5.5</v>
      </c>
      <c r="AR24" s="36"/>
      <c r="AS24" s="36"/>
      <c r="AT24" s="36"/>
      <c r="AU24" s="35" t="s">
        <v>164</v>
      </c>
      <c r="AV24" s="34">
        <v>1187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1056</v>
      </c>
      <c r="BM24" s="34">
        <v>0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0.99747899159663866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0.88739495798319323</v>
      </c>
      <c r="CK24" s="33">
        <f t="shared" si="6"/>
        <v>0</v>
      </c>
      <c r="CL24" s="33"/>
      <c r="CM24" s="33"/>
      <c r="CN24" s="33"/>
      <c r="CO24" s="33"/>
      <c r="CP24" s="33"/>
      <c r="CQ24" s="33"/>
      <c r="CR24" s="39" t="s">
        <v>156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1519672</v>
      </c>
      <c r="DD24" s="32"/>
      <c r="DE24" s="32">
        <f t="shared" si="10"/>
        <v>1222</v>
      </c>
      <c r="DF24" s="32"/>
      <c r="DG24" s="32">
        <f t="shared" si="11"/>
        <v>1222</v>
      </c>
      <c r="DH24" s="32"/>
      <c r="DI24" s="32"/>
      <c r="DJ24" s="32"/>
      <c r="DK24" s="32"/>
      <c r="DL24" s="32"/>
      <c r="DM24" s="32">
        <f t="shared" si="7"/>
        <v>1222</v>
      </c>
      <c r="DN24" s="32">
        <f t="shared" si="12"/>
        <v>273.01161751563899</v>
      </c>
      <c r="DO24" s="142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4</v>
      </c>
      <c r="G25" s="91">
        <v>74</v>
      </c>
      <c r="H25" s="44">
        <f t="shared" si="1"/>
        <v>52.112676056338032</v>
      </c>
      <c r="I25" s="44">
        <v>71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 t="s">
        <v>156</v>
      </c>
      <c r="Y25" s="39" t="s">
        <v>156</v>
      </c>
      <c r="Z25" s="39"/>
      <c r="AA25" s="39"/>
      <c r="AB25" s="39"/>
      <c r="AC25" s="39"/>
      <c r="AD25" s="39"/>
      <c r="AE25" s="39">
        <v>6054780</v>
      </c>
      <c r="AF25" s="39"/>
      <c r="AG25" s="39"/>
      <c r="AH25" s="39"/>
      <c r="AI25" s="38">
        <f t="shared" si="8"/>
        <v>4720</v>
      </c>
      <c r="AJ25" s="38">
        <f t="shared" si="2"/>
        <v>4.72</v>
      </c>
      <c r="AK25" s="38">
        <f t="shared" si="3"/>
        <v>113.28</v>
      </c>
      <c r="AL25" s="38"/>
      <c r="AM25" s="38"/>
      <c r="AN25" s="38"/>
      <c r="AO25" s="38">
        <f t="shared" si="4"/>
        <v>113.28</v>
      </c>
      <c r="AP25" s="37">
        <v>4.9000000000000004</v>
      </c>
      <c r="AQ25" s="93">
        <f t="shared" si="9"/>
        <v>4.9000000000000004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1185</v>
      </c>
      <c r="BM25" s="34">
        <v>0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0.99579831932773111</v>
      </c>
      <c r="CK25" s="33">
        <f t="shared" si="6"/>
        <v>0</v>
      </c>
      <c r="CL25" s="33"/>
      <c r="CM25" s="33"/>
      <c r="CN25" s="33"/>
      <c r="CO25" s="33"/>
      <c r="CP25" s="33"/>
      <c r="CQ25" s="33"/>
      <c r="CR25" s="39" t="s">
        <v>156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1520885</v>
      </c>
      <c r="DD25" s="32"/>
      <c r="DE25" s="32">
        <f t="shared" si="10"/>
        <v>1213</v>
      </c>
      <c r="DF25" s="32"/>
      <c r="DG25" s="32">
        <f t="shared" si="11"/>
        <v>1213</v>
      </c>
      <c r="DH25" s="32"/>
      <c r="DI25" s="32"/>
      <c r="DJ25" s="32"/>
      <c r="DK25" s="32"/>
      <c r="DL25" s="32"/>
      <c r="DM25" s="32">
        <f t="shared" si="7"/>
        <v>1213</v>
      </c>
      <c r="DN25" s="32">
        <f t="shared" si="12"/>
        <v>256.99152542372883</v>
      </c>
      <c r="DO25" s="143">
        <v>0.87</v>
      </c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4</v>
      </c>
      <c r="G26" s="91">
        <v>74</v>
      </c>
      <c r="H26" s="44">
        <f t="shared" si="1"/>
        <v>52.112676056338032</v>
      </c>
      <c r="I26" s="44">
        <v>71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 t="s">
        <v>156</v>
      </c>
      <c r="Y26" s="39" t="s">
        <v>156</v>
      </c>
      <c r="Z26" s="39"/>
      <c r="AA26" s="39"/>
      <c r="AB26" s="39"/>
      <c r="AC26" s="39"/>
      <c r="AD26" s="39"/>
      <c r="AE26" s="39">
        <v>6058975</v>
      </c>
      <c r="AF26" s="39"/>
      <c r="AG26" s="39"/>
      <c r="AH26" s="39"/>
      <c r="AI26" s="38">
        <f t="shared" si="8"/>
        <v>4195</v>
      </c>
      <c r="AJ26" s="38">
        <f t="shared" si="2"/>
        <v>4.1950000000000003</v>
      </c>
      <c r="AK26" s="38">
        <f t="shared" si="3"/>
        <v>100.68</v>
      </c>
      <c r="AL26" s="38"/>
      <c r="AM26" s="38"/>
      <c r="AN26" s="38"/>
      <c r="AO26" s="38">
        <f t="shared" si="4"/>
        <v>100.68</v>
      </c>
      <c r="AP26" s="37">
        <v>4.5</v>
      </c>
      <c r="AQ26" s="93">
        <f t="shared" si="9"/>
        <v>4.5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1007</v>
      </c>
      <c r="BM26" s="34">
        <v>0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0.84621848739495797</v>
      </c>
      <c r="CK26" s="33">
        <f t="shared" si="6"/>
        <v>0</v>
      </c>
      <c r="CL26" s="33"/>
      <c r="CM26" s="33"/>
      <c r="CN26" s="33"/>
      <c r="CO26" s="33"/>
      <c r="CP26" s="33"/>
      <c r="CQ26" s="33"/>
      <c r="CR26" s="39" t="s">
        <v>156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1522056</v>
      </c>
      <c r="DD26" s="32"/>
      <c r="DE26" s="32">
        <f t="shared" si="10"/>
        <v>1171</v>
      </c>
      <c r="DF26" s="32"/>
      <c r="DG26" s="32">
        <f t="shared" si="11"/>
        <v>1171</v>
      </c>
      <c r="DH26" s="32"/>
      <c r="DI26" s="32"/>
      <c r="DJ26" s="32"/>
      <c r="DK26" s="32"/>
      <c r="DL26" s="32"/>
      <c r="DM26" s="32">
        <f t="shared" si="7"/>
        <v>1171</v>
      </c>
      <c r="DN26" s="32">
        <f t="shared" si="12"/>
        <v>279.14183551847435</v>
      </c>
      <c r="DO26" s="142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2</v>
      </c>
      <c r="G27" s="91">
        <v>73</v>
      </c>
      <c r="H27" s="44">
        <f t="shared" si="1"/>
        <v>51.408450704225352</v>
      </c>
      <c r="I27" s="44">
        <v>71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 t="s">
        <v>156</v>
      </c>
      <c r="Y27" s="39" t="s">
        <v>156</v>
      </c>
      <c r="Z27" s="39"/>
      <c r="AA27" s="39"/>
      <c r="AB27" s="39"/>
      <c r="AC27" s="39"/>
      <c r="AD27" s="39"/>
      <c r="AE27" s="39">
        <v>6063366</v>
      </c>
      <c r="AF27" s="39"/>
      <c r="AG27" s="39"/>
      <c r="AH27" s="39"/>
      <c r="AI27" s="38">
        <f t="shared" si="8"/>
        <v>4391</v>
      </c>
      <c r="AJ27" s="38">
        <f t="shared" si="2"/>
        <v>4.391</v>
      </c>
      <c r="AK27" s="38">
        <f t="shared" si="3"/>
        <v>105.384</v>
      </c>
      <c r="AL27" s="38"/>
      <c r="AM27" s="38"/>
      <c r="AN27" s="38"/>
      <c r="AO27" s="38">
        <f t="shared" si="4"/>
        <v>105.384</v>
      </c>
      <c r="AP27" s="37">
        <v>4</v>
      </c>
      <c r="AQ27" s="93">
        <f t="shared" si="9"/>
        <v>4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1007</v>
      </c>
      <c r="BM27" s="34">
        <v>0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0.84621848739495797</v>
      </c>
      <c r="CK27" s="33">
        <f t="shared" si="6"/>
        <v>0</v>
      </c>
      <c r="CL27" s="33"/>
      <c r="CM27" s="33"/>
      <c r="CN27" s="33"/>
      <c r="CO27" s="33"/>
      <c r="CP27" s="33"/>
      <c r="CQ27" s="33"/>
      <c r="CR27" s="39" t="s">
        <v>156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1523211</v>
      </c>
      <c r="DD27" s="32"/>
      <c r="DE27" s="32">
        <f t="shared" si="10"/>
        <v>1155</v>
      </c>
      <c r="DF27" s="32"/>
      <c r="DG27" s="32">
        <f t="shared" si="11"/>
        <v>1155</v>
      </c>
      <c r="DH27" s="32"/>
      <c r="DI27" s="32"/>
      <c r="DJ27" s="32"/>
      <c r="DK27" s="32"/>
      <c r="DL27" s="32"/>
      <c r="DM27" s="32">
        <f t="shared" si="7"/>
        <v>1155</v>
      </c>
      <c r="DN27" s="32">
        <f t="shared" si="12"/>
        <v>263.03803233887498</v>
      </c>
      <c r="DO27" s="142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2</v>
      </c>
      <c r="G28" s="91">
        <v>74</v>
      </c>
      <c r="H28" s="44">
        <f t="shared" si="1"/>
        <v>52.112676056338032</v>
      </c>
      <c r="I28" s="44">
        <v>71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 t="s">
        <v>156</v>
      </c>
      <c r="Y28" s="39" t="s">
        <v>156</v>
      </c>
      <c r="Z28" s="39"/>
      <c r="AA28" s="39"/>
      <c r="AB28" s="39"/>
      <c r="AC28" s="39"/>
      <c r="AD28" s="39"/>
      <c r="AE28" s="39">
        <v>6067785</v>
      </c>
      <c r="AF28" s="39"/>
      <c r="AG28" s="39"/>
      <c r="AH28" s="39"/>
      <c r="AI28" s="38">
        <f t="shared" si="8"/>
        <v>4419</v>
      </c>
      <c r="AJ28" s="38">
        <f t="shared" si="2"/>
        <v>4.4189999999999996</v>
      </c>
      <c r="AK28" s="38">
        <f t="shared" si="3"/>
        <v>106.05599999999998</v>
      </c>
      <c r="AL28" s="38"/>
      <c r="AM28" s="38"/>
      <c r="AN28" s="38"/>
      <c r="AO28" s="38">
        <f t="shared" si="4"/>
        <v>106.05599999999998</v>
      </c>
      <c r="AP28" s="37">
        <v>3.5</v>
      </c>
      <c r="AQ28" s="93">
        <f t="shared" si="9"/>
        <v>3.5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1006</v>
      </c>
      <c r="BM28" s="34">
        <v>0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0.8453781512605042</v>
      </c>
      <c r="CK28" s="33">
        <f t="shared" si="6"/>
        <v>0</v>
      </c>
      <c r="CL28" s="33"/>
      <c r="CM28" s="33"/>
      <c r="CN28" s="33"/>
      <c r="CO28" s="33"/>
      <c r="CP28" s="33"/>
      <c r="CQ28" s="33"/>
      <c r="CR28" s="39" t="s">
        <v>156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1524375</v>
      </c>
      <c r="DD28" s="32"/>
      <c r="DE28" s="32">
        <f t="shared" si="10"/>
        <v>1164</v>
      </c>
      <c r="DF28" s="32"/>
      <c r="DG28" s="32">
        <f t="shared" si="11"/>
        <v>1164</v>
      </c>
      <c r="DH28" s="32"/>
      <c r="DI28" s="32"/>
      <c r="DJ28" s="32"/>
      <c r="DK28" s="32"/>
      <c r="DL28" s="32"/>
      <c r="DM28" s="32">
        <f t="shared" si="7"/>
        <v>1164</v>
      </c>
      <c r="DN28" s="32">
        <f t="shared" si="12"/>
        <v>263.40801086218602</v>
      </c>
      <c r="DO28" s="142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2</v>
      </c>
      <c r="G29" s="91">
        <v>73</v>
      </c>
      <c r="H29" s="44">
        <f t="shared" si="1"/>
        <v>51.408450704225352</v>
      </c>
      <c r="I29" s="44">
        <v>71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 t="s">
        <v>156</v>
      </c>
      <c r="Y29" s="39" t="s">
        <v>156</v>
      </c>
      <c r="Z29" s="39"/>
      <c r="AA29" s="39"/>
      <c r="AB29" s="39"/>
      <c r="AC29" s="39"/>
      <c r="AD29" s="39"/>
      <c r="AE29" s="39">
        <v>6072495</v>
      </c>
      <c r="AF29" s="39"/>
      <c r="AG29" s="39"/>
      <c r="AH29" s="39"/>
      <c r="AI29" s="38">
        <f t="shared" si="8"/>
        <v>4710</v>
      </c>
      <c r="AJ29" s="38">
        <f t="shared" si="2"/>
        <v>4.71</v>
      </c>
      <c r="AK29" s="38">
        <f t="shared" si="3"/>
        <v>113.03999999999999</v>
      </c>
      <c r="AL29" s="38"/>
      <c r="AM29" s="38"/>
      <c r="AN29" s="38"/>
      <c r="AO29" s="38">
        <f t="shared" si="4"/>
        <v>113.03999999999999</v>
      </c>
      <c r="AP29" s="37">
        <v>3.2</v>
      </c>
      <c r="AQ29" s="93">
        <f t="shared" si="9"/>
        <v>3.2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1005</v>
      </c>
      <c r="BM29" s="34">
        <v>0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0.84453781512605042</v>
      </c>
      <c r="CK29" s="33">
        <f t="shared" si="6"/>
        <v>0</v>
      </c>
      <c r="CL29" s="33"/>
      <c r="CM29" s="33"/>
      <c r="CN29" s="33"/>
      <c r="CO29" s="33"/>
      <c r="CP29" s="33"/>
      <c r="CQ29" s="33"/>
      <c r="CR29" s="39" t="s">
        <v>156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1525530</v>
      </c>
      <c r="DD29" s="32"/>
      <c r="DE29" s="32">
        <f t="shared" si="10"/>
        <v>1155</v>
      </c>
      <c r="DF29" s="32"/>
      <c r="DG29" s="32">
        <f t="shared" si="11"/>
        <v>1155</v>
      </c>
      <c r="DH29" s="32"/>
      <c r="DI29" s="32"/>
      <c r="DJ29" s="32"/>
      <c r="DK29" s="32"/>
      <c r="DL29" s="32"/>
      <c r="DM29" s="32">
        <f t="shared" si="7"/>
        <v>1155</v>
      </c>
      <c r="DN29" s="32">
        <f t="shared" si="12"/>
        <v>245.22292993630575</v>
      </c>
      <c r="DO29" s="143">
        <v>1.02</v>
      </c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2</v>
      </c>
      <c r="G30" s="91">
        <v>74</v>
      </c>
      <c r="H30" s="44">
        <f t="shared" si="1"/>
        <v>52.112676056338032</v>
      </c>
      <c r="I30" s="44">
        <v>71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 t="s">
        <v>156</v>
      </c>
      <c r="Y30" s="39" t="s">
        <v>156</v>
      </c>
      <c r="Z30" s="39"/>
      <c r="AA30" s="39"/>
      <c r="AB30" s="39"/>
      <c r="AC30" s="39"/>
      <c r="AD30" s="39"/>
      <c r="AE30" s="39">
        <v>6077175</v>
      </c>
      <c r="AF30" s="39"/>
      <c r="AG30" s="39"/>
      <c r="AH30" s="39"/>
      <c r="AI30" s="38">
        <f t="shared" si="8"/>
        <v>4680</v>
      </c>
      <c r="AJ30" s="38">
        <f t="shared" si="2"/>
        <v>4.68</v>
      </c>
      <c r="AK30" s="38">
        <f t="shared" si="3"/>
        <v>112.32</v>
      </c>
      <c r="AL30" s="38"/>
      <c r="AM30" s="38"/>
      <c r="AN30" s="38"/>
      <c r="AO30" s="38">
        <f t="shared" si="4"/>
        <v>112.32</v>
      </c>
      <c r="AP30" s="37">
        <v>2.9</v>
      </c>
      <c r="AQ30" s="93">
        <f t="shared" si="9"/>
        <v>2.9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1006</v>
      </c>
      <c r="BM30" s="34">
        <v>0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0.8453781512605042</v>
      </c>
      <c r="CK30" s="33">
        <f t="shared" si="6"/>
        <v>0</v>
      </c>
      <c r="CL30" s="33"/>
      <c r="CM30" s="33"/>
      <c r="CN30" s="33"/>
      <c r="CO30" s="33"/>
      <c r="CP30" s="33"/>
      <c r="CQ30" s="33"/>
      <c r="CR30" s="39" t="s">
        <v>156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1526682</v>
      </c>
      <c r="DD30" s="32"/>
      <c r="DE30" s="32">
        <f t="shared" si="10"/>
        <v>1152</v>
      </c>
      <c r="DF30" s="32"/>
      <c r="DG30" s="32">
        <f t="shared" si="11"/>
        <v>1152</v>
      </c>
      <c r="DH30" s="32"/>
      <c r="DI30" s="32"/>
      <c r="DJ30" s="32"/>
      <c r="DK30" s="32"/>
      <c r="DL30" s="32"/>
      <c r="DM30" s="32">
        <f t="shared" si="7"/>
        <v>1152</v>
      </c>
      <c r="DN30" s="32">
        <f t="shared" si="12"/>
        <v>246.15384615384616</v>
      </c>
      <c r="DO30" s="142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2</v>
      </c>
      <c r="G31" s="91">
        <v>74</v>
      </c>
      <c r="H31" s="44">
        <f t="shared" si="1"/>
        <v>52.112676056338032</v>
      </c>
      <c r="I31" s="44">
        <v>71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 t="s">
        <v>156</v>
      </c>
      <c r="Y31" s="39" t="s">
        <v>156</v>
      </c>
      <c r="Z31" s="39"/>
      <c r="AA31" s="39"/>
      <c r="AB31" s="39"/>
      <c r="AC31" s="39"/>
      <c r="AD31" s="39"/>
      <c r="AE31" s="39">
        <v>6081880</v>
      </c>
      <c r="AF31" s="39"/>
      <c r="AG31" s="39"/>
      <c r="AH31" s="39"/>
      <c r="AI31" s="38">
        <f t="shared" si="8"/>
        <v>4705</v>
      </c>
      <c r="AJ31" s="38">
        <f t="shared" si="2"/>
        <v>4.7050000000000001</v>
      </c>
      <c r="AK31" s="38">
        <f t="shared" si="3"/>
        <v>112.92</v>
      </c>
      <c r="AL31" s="38"/>
      <c r="AM31" s="38"/>
      <c r="AN31" s="38"/>
      <c r="AO31" s="38">
        <f t="shared" si="4"/>
        <v>112.92</v>
      </c>
      <c r="AP31" s="37">
        <v>2.6</v>
      </c>
      <c r="AQ31" s="93">
        <f t="shared" si="9"/>
        <v>2.6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1005</v>
      </c>
      <c r="BM31" s="34">
        <v>0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0.84453781512605042</v>
      </c>
      <c r="CK31" s="33">
        <f t="shared" si="6"/>
        <v>0</v>
      </c>
      <c r="CL31" s="33"/>
      <c r="CM31" s="33"/>
      <c r="CN31" s="33"/>
      <c r="CO31" s="33"/>
      <c r="CP31" s="33"/>
      <c r="CQ31" s="33"/>
      <c r="CR31" s="39" t="s">
        <v>156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1527832</v>
      </c>
      <c r="DD31" s="32"/>
      <c r="DE31" s="32">
        <f t="shared" si="10"/>
        <v>1150</v>
      </c>
      <c r="DF31" s="32"/>
      <c r="DG31" s="32">
        <f t="shared" si="11"/>
        <v>1150</v>
      </c>
      <c r="DH31" s="32"/>
      <c r="DI31" s="32"/>
      <c r="DJ31" s="32"/>
      <c r="DK31" s="32"/>
      <c r="DL31" s="32"/>
      <c r="DM31" s="32">
        <f t="shared" si="7"/>
        <v>1150</v>
      </c>
      <c r="DN31" s="32">
        <f t="shared" si="12"/>
        <v>244.42082890541977</v>
      </c>
      <c r="DO31" s="142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2</v>
      </c>
      <c r="G32" s="91">
        <v>74</v>
      </c>
      <c r="H32" s="44">
        <f t="shared" si="1"/>
        <v>52.112676056338032</v>
      </c>
      <c r="I32" s="44">
        <v>71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 t="s">
        <v>156</v>
      </c>
      <c r="Y32" s="39" t="s">
        <v>156</v>
      </c>
      <c r="Z32" s="39"/>
      <c r="AA32" s="39"/>
      <c r="AB32" s="39"/>
      <c r="AC32" s="39"/>
      <c r="AD32" s="39"/>
      <c r="AE32" s="39">
        <v>6086690</v>
      </c>
      <c r="AF32" s="39"/>
      <c r="AG32" s="39"/>
      <c r="AH32" s="39"/>
      <c r="AI32" s="38">
        <f t="shared" si="8"/>
        <v>4810</v>
      </c>
      <c r="AJ32" s="38">
        <f t="shared" si="2"/>
        <v>4.8099999999999996</v>
      </c>
      <c r="AK32" s="38">
        <f t="shared" si="3"/>
        <v>115.44</v>
      </c>
      <c r="AL32" s="38"/>
      <c r="AM32" s="38"/>
      <c r="AN32" s="38"/>
      <c r="AO32" s="38">
        <f t="shared" si="4"/>
        <v>115.44</v>
      </c>
      <c r="AP32" s="37">
        <v>2.2999999999999998</v>
      </c>
      <c r="AQ32" s="93">
        <f t="shared" si="9"/>
        <v>2.2999999999999998</v>
      </c>
      <c r="AR32" s="36"/>
      <c r="AS32" s="36"/>
      <c r="AT32" s="36"/>
      <c r="AU32" s="35" t="s">
        <v>164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1006</v>
      </c>
      <c r="BM32" s="34">
        <v>0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0.8453781512605042</v>
      </c>
      <c r="CK32" s="33">
        <f t="shared" si="6"/>
        <v>0</v>
      </c>
      <c r="CL32" s="33"/>
      <c r="CM32" s="33"/>
      <c r="CN32" s="33"/>
      <c r="CO32" s="33"/>
      <c r="CP32" s="33"/>
      <c r="CQ32" s="33"/>
      <c r="CR32" s="39" t="s">
        <v>156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1528989</v>
      </c>
      <c r="DD32" s="32"/>
      <c r="DE32" s="32">
        <f t="shared" si="10"/>
        <v>1157</v>
      </c>
      <c r="DF32" s="32"/>
      <c r="DG32" s="32">
        <f t="shared" si="11"/>
        <v>1157</v>
      </c>
      <c r="DH32" s="32"/>
      <c r="DI32" s="32"/>
      <c r="DJ32" s="32"/>
      <c r="DK32" s="32"/>
      <c r="DL32" s="32"/>
      <c r="DM32" s="32">
        <f t="shared" si="7"/>
        <v>1157</v>
      </c>
      <c r="DN32" s="32">
        <f t="shared" si="12"/>
        <v>240.54054054054055</v>
      </c>
      <c r="DO32" s="142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1</v>
      </c>
      <c r="G33" s="91">
        <v>76</v>
      </c>
      <c r="H33" s="44">
        <f t="shared" si="1"/>
        <v>53.521126760563384</v>
      </c>
      <c r="I33" s="44">
        <v>74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 t="s">
        <v>156</v>
      </c>
      <c r="Y33" s="39" t="s">
        <v>156</v>
      </c>
      <c r="Z33" s="39"/>
      <c r="AA33" s="39"/>
      <c r="AB33" s="39"/>
      <c r="AC33" s="39"/>
      <c r="AD33" s="39"/>
      <c r="AE33" s="39">
        <v>6091515</v>
      </c>
      <c r="AF33" s="39"/>
      <c r="AG33" s="39"/>
      <c r="AH33" s="39"/>
      <c r="AI33" s="38">
        <f t="shared" si="8"/>
        <v>4825</v>
      </c>
      <c r="AJ33" s="38">
        <f t="shared" si="2"/>
        <v>4.8250000000000002</v>
      </c>
      <c r="AK33" s="38">
        <f t="shared" si="3"/>
        <v>115.80000000000001</v>
      </c>
      <c r="AL33" s="38"/>
      <c r="AM33" s="38"/>
      <c r="AN33" s="38"/>
      <c r="AO33" s="38">
        <f t="shared" si="4"/>
        <v>115.80000000000001</v>
      </c>
      <c r="AP33" s="37">
        <v>2.1</v>
      </c>
      <c r="AQ33" s="93">
        <f t="shared" si="9"/>
        <v>2.1</v>
      </c>
      <c r="AR33" s="36"/>
      <c r="AS33" s="36"/>
      <c r="AT33" s="36"/>
      <c r="AU33" s="35" t="s">
        <v>164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1005</v>
      </c>
      <c r="BM33" s="34">
        <v>0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0.84453781512605042</v>
      </c>
      <c r="CK33" s="33">
        <f t="shared" si="6"/>
        <v>0</v>
      </c>
      <c r="CL33" s="33"/>
      <c r="CM33" s="33"/>
      <c r="CN33" s="33"/>
      <c r="CO33" s="33"/>
      <c r="CP33" s="33"/>
      <c r="CQ33" s="33"/>
      <c r="CR33" s="39" t="s">
        <v>156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1530130</v>
      </c>
      <c r="DD33" s="32"/>
      <c r="DE33" s="32">
        <f t="shared" si="10"/>
        <v>1141</v>
      </c>
      <c r="DF33" s="32"/>
      <c r="DG33" s="32">
        <f t="shared" si="11"/>
        <v>1141</v>
      </c>
      <c r="DH33" s="32"/>
      <c r="DI33" s="32"/>
      <c r="DJ33" s="32"/>
      <c r="DK33" s="32"/>
      <c r="DL33" s="32"/>
      <c r="DM33" s="32">
        <f t="shared" si="7"/>
        <v>1141</v>
      </c>
      <c r="DN33" s="32">
        <f t="shared" si="12"/>
        <v>236.47668393782382</v>
      </c>
      <c r="DO33" s="143">
        <v>1.05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1</v>
      </c>
      <c r="G34" s="91">
        <v>72</v>
      </c>
      <c r="H34" s="44">
        <f t="shared" si="1"/>
        <v>50.70422535211268</v>
      </c>
      <c r="I34" s="44">
        <v>70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 t="s">
        <v>156</v>
      </c>
      <c r="Y34" s="39" t="s">
        <v>156</v>
      </c>
      <c r="Z34" s="39"/>
      <c r="AA34" s="39"/>
      <c r="AB34" s="39"/>
      <c r="AC34" s="39"/>
      <c r="AD34" s="39"/>
      <c r="AE34" s="39">
        <v>6096365</v>
      </c>
      <c r="AF34" s="39"/>
      <c r="AG34" s="39"/>
      <c r="AH34" s="39"/>
      <c r="AI34" s="38">
        <f t="shared" si="8"/>
        <v>4850</v>
      </c>
      <c r="AJ34" s="38">
        <f t="shared" si="2"/>
        <v>4.8499999999999996</v>
      </c>
      <c r="AK34" s="38">
        <f t="shared" si="3"/>
        <v>116.39999999999999</v>
      </c>
      <c r="AL34" s="38"/>
      <c r="AM34" s="38"/>
      <c r="AN34" s="38"/>
      <c r="AO34" s="38">
        <f t="shared" si="4"/>
        <v>116.39999999999999</v>
      </c>
      <c r="AP34" s="37">
        <v>2.7</v>
      </c>
      <c r="AQ34" s="93">
        <f t="shared" si="9"/>
        <v>2.7</v>
      </c>
      <c r="AR34" s="36"/>
      <c r="AS34" s="36"/>
      <c r="AT34" s="36"/>
      <c r="AU34" s="35" t="s">
        <v>157</v>
      </c>
      <c r="AV34" s="34">
        <v>1186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0.99663865546218489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9" t="s">
        <v>156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1531228</v>
      </c>
      <c r="DD34" s="32"/>
      <c r="DE34" s="32">
        <f t="shared" si="10"/>
        <v>1098</v>
      </c>
      <c r="DF34" s="32"/>
      <c r="DG34" s="32">
        <f t="shared" si="11"/>
        <v>1098</v>
      </c>
      <c r="DH34" s="32"/>
      <c r="DI34" s="32"/>
      <c r="DJ34" s="32"/>
      <c r="DK34" s="32"/>
      <c r="DL34" s="32"/>
      <c r="DM34" s="32">
        <f t="shared" si="7"/>
        <v>1098</v>
      </c>
      <c r="DN34" s="32">
        <f t="shared" si="12"/>
        <v>226.39175257731961</v>
      </c>
      <c r="DO34" s="142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2</v>
      </c>
      <c r="G35" s="91">
        <v>75</v>
      </c>
      <c r="H35" s="44">
        <f t="shared" si="1"/>
        <v>52.816901408450704</v>
      </c>
      <c r="I35" s="44">
        <v>73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 t="s">
        <v>156</v>
      </c>
      <c r="Y35" s="39" t="s">
        <v>156</v>
      </c>
      <c r="Z35" s="39"/>
      <c r="AA35" s="39"/>
      <c r="AB35" s="39"/>
      <c r="AC35" s="39"/>
      <c r="AD35" s="39"/>
      <c r="AE35" s="39">
        <v>6101426</v>
      </c>
      <c r="AF35" s="39"/>
      <c r="AG35" s="39"/>
      <c r="AH35" s="39"/>
      <c r="AI35" s="38">
        <f t="shared" si="8"/>
        <v>5061</v>
      </c>
      <c r="AJ35" s="38">
        <f t="shared" si="2"/>
        <v>5.0609999999999999</v>
      </c>
      <c r="AK35" s="38">
        <f t="shared" si="3"/>
        <v>121.464</v>
      </c>
      <c r="AL35" s="38"/>
      <c r="AM35" s="38"/>
      <c r="AN35" s="38"/>
      <c r="AO35" s="38">
        <f t="shared" si="4"/>
        <v>121.464</v>
      </c>
      <c r="AP35" s="37">
        <v>3.5</v>
      </c>
      <c r="AQ35" s="93">
        <f t="shared" si="9"/>
        <v>3.5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9" t="s">
        <v>156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1532313</v>
      </c>
      <c r="DD35" s="32"/>
      <c r="DE35" s="32">
        <f t="shared" si="10"/>
        <v>1085</v>
      </c>
      <c r="DF35" s="32"/>
      <c r="DG35" s="32">
        <f t="shared" si="11"/>
        <v>1085</v>
      </c>
      <c r="DH35" s="32"/>
      <c r="DI35" s="32"/>
      <c r="DJ35" s="32"/>
      <c r="DK35" s="32"/>
      <c r="DL35" s="32"/>
      <c r="DM35" s="32">
        <f t="shared" si="7"/>
        <v>1085</v>
      </c>
      <c r="DN35" s="32">
        <f t="shared" si="12"/>
        <v>214.38450899031812</v>
      </c>
      <c r="DO35" s="142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4</v>
      </c>
      <c r="G36" s="28">
        <f t="shared" si="13"/>
        <v>74.833333333333329</v>
      </c>
      <c r="H36" s="28">
        <f t="shared" si="13"/>
        <v>52.699530516431935</v>
      </c>
      <c r="I36" s="28">
        <f t="shared" si="13"/>
        <v>71.875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109700</v>
      </c>
      <c r="AJ36" s="28">
        <f>SUM(AJ12:AJ35)</f>
        <v>109.69999999999999</v>
      </c>
      <c r="AK36" s="28">
        <f>AVERAGE(AK12:AK35)</f>
        <v>109.7</v>
      </c>
      <c r="AL36" s="28"/>
      <c r="AM36" s="28"/>
      <c r="AN36" s="28"/>
      <c r="AO36" s="28"/>
      <c r="AP36" s="28">
        <f>AVERAGE(AP12:AP35)</f>
        <v>5.7041666666666657</v>
      </c>
      <c r="AQ36" s="94">
        <f>AVERAGE(AQ12:AQ35)</f>
        <v>5.7041666666666657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27483</v>
      </c>
      <c r="DF36" s="28"/>
      <c r="DG36" s="28">
        <f>SUM(DG12:DG35)</f>
        <v>27483</v>
      </c>
      <c r="DH36" s="28"/>
      <c r="DI36" s="28"/>
      <c r="DJ36" s="28"/>
      <c r="DK36" s="28"/>
      <c r="DL36" s="28"/>
      <c r="DM36" s="28">
        <f t="shared" si="7"/>
        <v>27483</v>
      </c>
      <c r="DN36" s="28">
        <f t="shared" si="12"/>
        <v>250.52871467639019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205</v>
      </c>
      <c r="D39" s="218"/>
      <c r="E39" s="218"/>
      <c r="F39" s="219"/>
    </row>
    <row r="40" spans="2:127" x14ac:dyDescent="0.35">
      <c r="B40" s="22" t="s">
        <v>2</v>
      </c>
      <c r="C40" s="217" t="s">
        <v>167</v>
      </c>
      <c r="D40" s="218"/>
      <c r="E40" s="218"/>
      <c r="F40" s="219"/>
    </row>
    <row r="41" spans="2:127" x14ac:dyDescent="0.35">
      <c r="B41" s="22" t="s">
        <v>1</v>
      </c>
      <c r="C41" s="217" t="s">
        <v>191</v>
      </c>
      <c r="D41" s="218"/>
      <c r="E41" s="218"/>
      <c r="F41" s="219"/>
    </row>
    <row r="43" spans="2:127" x14ac:dyDescent="0.35">
      <c r="B43" s="21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232</v>
      </c>
      <c r="C44" s="9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2:127" x14ac:dyDescent="0.35">
      <c r="B45" s="96" t="s">
        <v>231</v>
      </c>
      <c r="C45" s="11"/>
      <c r="D45" s="140"/>
      <c r="E45" s="140"/>
      <c r="F45" s="140"/>
      <c r="G45" s="140"/>
      <c r="H45" s="140"/>
      <c r="I45" s="140"/>
      <c r="J45" s="1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6" t="s">
        <v>227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281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6" t="s">
        <v>282</v>
      </c>
      <c r="C51" s="11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35">
      <c r="B52" s="115" t="s">
        <v>162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35">
      <c r="B53" s="118" t="s">
        <v>283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35">
      <c r="B54" s="118" t="s">
        <v>168</v>
      </c>
      <c r="C54" s="9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</row>
    <row r="55" spans="2:26" x14ac:dyDescent="0.35">
      <c r="B55" s="206" t="s">
        <v>169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</row>
    <row r="56" spans="2:26" x14ac:dyDescent="0.35">
      <c r="B56" s="206" t="s">
        <v>170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</row>
    <row r="57" spans="2:26" x14ac:dyDescent="0.35">
      <c r="B57" s="207" t="s">
        <v>171</v>
      </c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</row>
    <row r="58" spans="2:26" x14ac:dyDescent="0.35">
      <c r="B58" s="208" t="s">
        <v>275</v>
      </c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</row>
    <row r="59" spans="2:26" x14ac:dyDescent="0.35">
      <c r="B59" s="108" t="s">
        <v>175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  <row r="60" spans="2:26" x14ac:dyDescent="0.35">
      <c r="B60" s="109" t="s">
        <v>226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  <row r="61" spans="2:26" x14ac:dyDescent="0.35">
      <c r="B61" s="10"/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</row>
  </sheetData>
  <protectedRanges>
    <protectedRange sqref="AD10:AD11" name="Range1_11_1_1_1_2_2_1_2"/>
    <protectedRange sqref="AE10:AE11" name="Range1_11_1_1_1_2_2_1_2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1"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B55:Y55"/>
    <mergeCell ref="B56:Y56"/>
    <mergeCell ref="B57:Y57"/>
    <mergeCell ref="B58:Y58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DT31:DU31" xr:uid="{00000000-0002-0000-1600-000000000000}">
      <formula1>$BA$25:$BA$29</formula1>
    </dataValidation>
    <dataValidation type="list" allowBlank="1" showInputMessage="1" showErrorMessage="1" sqref="U12:U35" xr:uid="{00000000-0002-0000-1600-000001000000}">
      <formula1>$DT$9:$DT$20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B2:DW61"/>
  <sheetViews>
    <sheetView topLeftCell="A31" zoomScale="90" zoomScaleNormal="90" workbookViewId="0">
      <selection activeCell="C39" sqref="C39:F39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43367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'23'!AE35</f>
        <v>6101426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'23'!DC35</f>
        <v>1532313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2</v>
      </c>
      <c r="G12" s="91">
        <v>68</v>
      </c>
      <c r="H12" s="44">
        <f t="shared" ref="H12:H35" si="1">G12/1.42</f>
        <v>47.887323943661976</v>
      </c>
      <c r="I12" s="44">
        <v>66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/>
      <c r="Y12" s="39" t="s">
        <v>156</v>
      </c>
      <c r="Z12" s="39"/>
      <c r="AA12" s="39"/>
      <c r="AB12" s="39"/>
      <c r="AC12" s="39"/>
      <c r="AD12" s="39"/>
      <c r="AE12" s="39">
        <v>6106019</v>
      </c>
      <c r="AF12" s="39"/>
      <c r="AG12" s="39"/>
      <c r="AH12" s="39"/>
      <c r="AI12" s="38">
        <f>IF(ISBLANK(AE12),"-",AE12-AE10)</f>
        <v>4593</v>
      </c>
      <c r="AJ12" s="38">
        <f t="shared" ref="AJ12:AJ35" si="2">AI12/1000</f>
        <v>4.593</v>
      </c>
      <c r="AK12" s="38">
        <f t="shared" ref="AK12:AK35" si="3">AJ12*24</f>
        <v>110.232</v>
      </c>
      <c r="AL12" s="38"/>
      <c r="AM12" s="38"/>
      <c r="AN12" s="38"/>
      <c r="AO12" s="38">
        <f t="shared" ref="AO12:AO35" si="4">AK12</f>
        <v>110.232</v>
      </c>
      <c r="AP12" s="37">
        <v>4.9000000000000004</v>
      </c>
      <c r="AQ12" s="93">
        <f>AP12</f>
        <v>4.9000000000000004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3">
        <v>0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1533405</v>
      </c>
      <c r="DD12" s="32"/>
      <c r="DE12" s="32">
        <f>IF(ISBLANK(DC12),"-",DC12-DC10)</f>
        <v>1092</v>
      </c>
      <c r="DF12" s="32"/>
      <c r="DG12" s="32">
        <f>DC12-DC10</f>
        <v>1092</v>
      </c>
      <c r="DH12" s="32"/>
      <c r="DI12" s="32"/>
      <c r="DJ12" s="32"/>
      <c r="DK12" s="32"/>
      <c r="DL12" s="32"/>
      <c r="DM12" s="32">
        <f t="shared" ref="DM12:DM36" si="7">DE12</f>
        <v>1092</v>
      </c>
      <c r="DN12" s="32">
        <f>DM12/AJ12</f>
        <v>237.75310254735467</v>
      </c>
      <c r="DO12" s="142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3</v>
      </c>
      <c r="G13" s="91">
        <v>72</v>
      </c>
      <c r="H13" s="44">
        <f t="shared" si="1"/>
        <v>50.70422535211268</v>
      </c>
      <c r="I13" s="44">
        <v>70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/>
      <c r="Y13" s="39" t="s">
        <v>156</v>
      </c>
      <c r="Z13" s="39"/>
      <c r="AA13" s="39"/>
      <c r="AB13" s="39"/>
      <c r="AC13" s="39"/>
      <c r="AD13" s="39"/>
      <c r="AE13" s="39">
        <v>6110446</v>
      </c>
      <c r="AF13" s="39"/>
      <c r="AG13" s="39"/>
      <c r="AH13" s="39"/>
      <c r="AI13" s="38">
        <f t="shared" ref="AI13:AI35" si="8">IF(ISBLANK(AE13),"-",AE13-AE12)</f>
        <v>4427</v>
      </c>
      <c r="AJ13" s="38">
        <f t="shared" si="2"/>
        <v>4.4269999999999996</v>
      </c>
      <c r="AK13" s="38">
        <f t="shared" si="3"/>
        <v>106.24799999999999</v>
      </c>
      <c r="AL13" s="38"/>
      <c r="AM13" s="38"/>
      <c r="AN13" s="38"/>
      <c r="AO13" s="38">
        <f t="shared" si="4"/>
        <v>106.24799999999999</v>
      </c>
      <c r="AP13" s="37">
        <v>6.5</v>
      </c>
      <c r="AQ13" s="93">
        <f t="shared" ref="AQ13:AQ35" si="9">AP13</f>
        <v>6.5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3">
        <v>0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1534559</v>
      </c>
      <c r="DD13" s="32"/>
      <c r="DE13" s="32">
        <f t="shared" ref="DE13:DE35" si="10">IF(ISBLANK(DC13),"-",DC13-DC12)</f>
        <v>1154</v>
      </c>
      <c r="DF13" s="32"/>
      <c r="DG13" s="32">
        <f t="shared" ref="DG13:DG35" si="11">DC13-DC12</f>
        <v>1154</v>
      </c>
      <c r="DH13" s="32"/>
      <c r="DI13" s="32"/>
      <c r="DJ13" s="32"/>
      <c r="DK13" s="32"/>
      <c r="DL13" s="32"/>
      <c r="DM13" s="32">
        <f t="shared" si="7"/>
        <v>1154</v>
      </c>
      <c r="DN13" s="32">
        <f t="shared" ref="DN13:DN36" si="12">DM13/AJ13</f>
        <v>260.67314208267453</v>
      </c>
      <c r="DO13" s="143">
        <v>1.02</v>
      </c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5</v>
      </c>
      <c r="G14" s="91">
        <v>71</v>
      </c>
      <c r="H14" s="44">
        <f t="shared" si="1"/>
        <v>50</v>
      </c>
      <c r="I14" s="44">
        <v>69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/>
      <c r="Y14" s="39" t="s">
        <v>156</v>
      </c>
      <c r="Z14" s="39"/>
      <c r="AA14" s="39"/>
      <c r="AB14" s="39"/>
      <c r="AC14" s="39"/>
      <c r="AD14" s="39"/>
      <c r="AE14" s="39">
        <v>6114895</v>
      </c>
      <c r="AF14" s="39"/>
      <c r="AG14" s="39"/>
      <c r="AH14" s="39"/>
      <c r="AI14" s="38">
        <f t="shared" si="8"/>
        <v>4449</v>
      </c>
      <c r="AJ14" s="38">
        <f t="shared" si="2"/>
        <v>4.4489999999999998</v>
      </c>
      <c r="AK14" s="38">
        <f t="shared" si="3"/>
        <v>106.776</v>
      </c>
      <c r="AL14" s="38"/>
      <c r="AM14" s="38"/>
      <c r="AN14" s="38"/>
      <c r="AO14" s="38">
        <f t="shared" si="4"/>
        <v>106.776</v>
      </c>
      <c r="AP14" s="37">
        <v>8.1999999999999993</v>
      </c>
      <c r="AQ14" s="93">
        <f t="shared" si="9"/>
        <v>8.1999999999999993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3">
        <v>0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1535641</v>
      </c>
      <c r="DD14" s="32"/>
      <c r="DE14" s="32">
        <f t="shared" si="10"/>
        <v>1082</v>
      </c>
      <c r="DF14" s="32"/>
      <c r="DG14" s="32">
        <f t="shared" si="11"/>
        <v>1082</v>
      </c>
      <c r="DH14" s="32"/>
      <c r="DI14" s="32"/>
      <c r="DJ14" s="32"/>
      <c r="DK14" s="32"/>
      <c r="DL14" s="32"/>
      <c r="DM14" s="32">
        <f t="shared" si="7"/>
        <v>1082</v>
      </c>
      <c r="DN14" s="32">
        <f t="shared" si="12"/>
        <v>243.20071926275568</v>
      </c>
      <c r="DO14" s="142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6</v>
      </c>
      <c r="G15" s="91">
        <v>72</v>
      </c>
      <c r="H15" s="44">
        <f t="shared" si="1"/>
        <v>50.70422535211268</v>
      </c>
      <c r="I15" s="44">
        <v>70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/>
      <c r="Y15" s="39" t="s">
        <v>156</v>
      </c>
      <c r="Z15" s="39"/>
      <c r="AA15" s="39"/>
      <c r="AB15" s="39"/>
      <c r="AC15" s="39"/>
      <c r="AD15" s="39"/>
      <c r="AE15" s="39">
        <v>6119405</v>
      </c>
      <c r="AF15" s="39"/>
      <c r="AG15" s="39"/>
      <c r="AH15" s="39"/>
      <c r="AI15" s="38">
        <f t="shared" si="8"/>
        <v>4510</v>
      </c>
      <c r="AJ15" s="38">
        <f t="shared" si="2"/>
        <v>4.51</v>
      </c>
      <c r="AK15" s="38">
        <f t="shared" si="3"/>
        <v>108.24</v>
      </c>
      <c r="AL15" s="38"/>
      <c r="AM15" s="38"/>
      <c r="AN15" s="38"/>
      <c r="AO15" s="38">
        <f t="shared" si="4"/>
        <v>108.24</v>
      </c>
      <c r="AP15" s="37">
        <v>9.1999999999999993</v>
      </c>
      <c r="AQ15" s="93">
        <f t="shared" si="9"/>
        <v>9.1999999999999993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3">
        <v>0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1536718</v>
      </c>
      <c r="DD15" s="32"/>
      <c r="DE15" s="32">
        <f t="shared" si="10"/>
        <v>1077</v>
      </c>
      <c r="DF15" s="32"/>
      <c r="DG15" s="32">
        <f t="shared" si="11"/>
        <v>1077</v>
      </c>
      <c r="DH15" s="32"/>
      <c r="DI15" s="32"/>
      <c r="DJ15" s="32"/>
      <c r="DK15" s="32"/>
      <c r="DL15" s="32"/>
      <c r="DM15" s="32">
        <f t="shared" si="7"/>
        <v>1077</v>
      </c>
      <c r="DN15" s="32">
        <f t="shared" si="12"/>
        <v>238.80266075388028</v>
      </c>
      <c r="DO15" s="142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8</v>
      </c>
      <c r="G16" s="91">
        <v>78</v>
      </c>
      <c r="H16" s="44">
        <f t="shared" si="1"/>
        <v>54.929577464788736</v>
      </c>
      <c r="I16" s="44">
        <v>76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/>
      <c r="Y16" s="39" t="s">
        <v>156</v>
      </c>
      <c r="Z16" s="39"/>
      <c r="AA16" s="39"/>
      <c r="AB16" s="39"/>
      <c r="AC16" s="39"/>
      <c r="AD16" s="39"/>
      <c r="AE16" s="39">
        <v>6124630</v>
      </c>
      <c r="AF16" s="39"/>
      <c r="AG16" s="39"/>
      <c r="AH16" s="39"/>
      <c r="AI16" s="38">
        <f t="shared" si="8"/>
        <v>5225</v>
      </c>
      <c r="AJ16" s="38">
        <f t="shared" si="2"/>
        <v>5.2249999999999996</v>
      </c>
      <c r="AK16" s="38">
        <f t="shared" si="3"/>
        <v>125.39999999999999</v>
      </c>
      <c r="AL16" s="38"/>
      <c r="AM16" s="38"/>
      <c r="AN16" s="38"/>
      <c r="AO16" s="38">
        <f t="shared" si="4"/>
        <v>125.39999999999999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3">
        <v>0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1537849</v>
      </c>
      <c r="DD16" s="32"/>
      <c r="DE16" s="32">
        <f t="shared" si="10"/>
        <v>1131</v>
      </c>
      <c r="DF16" s="32"/>
      <c r="DG16" s="32">
        <f t="shared" si="11"/>
        <v>1131</v>
      </c>
      <c r="DH16" s="32"/>
      <c r="DI16" s="32"/>
      <c r="DJ16" s="32"/>
      <c r="DK16" s="32"/>
      <c r="DL16" s="32"/>
      <c r="DM16" s="32">
        <f t="shared" si="7"/>
        <v>1131</v>
      </c>
      <c r="DN16" s="32">
        <f t="shared" si="12"/>
        <v>216.45933014354068</v>
      </c>
      <c r="DO16" s="142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7</v>
      </c>
      <c r="G17" s="91">
        <v>78</v>
      </c>
      <c r="H17" s="44">
        <f t="shared" si="1"/>
        <v>54.929577464788736</v>
      </c>
      <c r="I17" s="44">
        <v>76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/>
      <c r="Y17" s="39" t="s">
        <v>156</v>
      </c>
      <c r="Z17" s="39"/>
      <c r="AA17" s="39"/>
      <c r="AB17" s="39"/>
      <c r="AC17" s="39"/>
      <c r="AD17" s="39"/>
      <c r="AE17" s="39">
        <v>6129292</v>
      </c>
      <c r="AF17" s="39"/>
      <c r="AG17" s="39"/>
      <c r="AH17" s="39"/>
      <c r="AI17" s="38">
        <f t="shared" si="8"/>
        <v>4662</v>
      </c>
      <c r="AJ17" s="38">
        <f t="shared" si="2"/>
        <v>4.6619999999999999</v>
      </c>
      <c r="AK17" s="38">
        <f t="shared" si="3"/>
        <v>111.88800000000001</v>
      </c>
      <c r="AL17" s="38"/>
      <c r="AM17" s="38"/>
      <c r="AN17" s="38"/>
      <c r="AO17" s="38">
        <f t="shared" si="4"/>
        <v>111.88800000000001</v>
      </c>
      <c r="AP17" s="37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3">
        <v>0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1538938</v>
      </c>
      <c r="DD17" s="32"/>
      <c r="DE17" s="32">
        <f t="shared" si="10"/>
        <v>1089</v>
      </c>
      <c r="DF17" s="32"/>
      <c r="DG17" s="32">
        <f t="shared" si="11"/>
        <v>1089</v>
      </c>
      <c r="DH17" s="32"/>
      <c r="DI17" s="32"/>
      <c r="DJ17" s="32"/>
      <c r="DK17" s="32"/>
      <c r="DL17" s="32"/>
      <c r="DM17" s="32">
        <f t="shared" si="7"/>
        <v>1089</v>
      </c>
      <c r="DN17" s="32">
        <f t="shared" si="12"/>
        <v>233.59073359073361</v>
      </c>
      <c r="DO17" s="143">
        <v>1.0900000000000001</v>
      </c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7</v>
      </c>
      <c r="G18" s="91">
        <v>78</v>
      </c>
      <c r="H18" s="44">
        <f t="shared" si="1"/>
        <v>54.929577464788736</v>
      </c>
      <c r="I18" s="44">
        <v>75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/>
      <c r="Y18" s="39" t="s">
        <v>156</v>
      </c>
      <c r="Z18" s="39"/>
      <c r="AA18" s="39"/>
      <c r="AB18" s="39"/>
      <c r="AC18" s="39"/>
      <c r="AD18" s="39"/>
      <c r="AE18" s="39">
        <v>6134141</v>
      </c>
      <c r="AF18" s="39"/>
      <c r="AG18" s="39"/>
      <c r="AH18" s="39"/>
      <c r="AI18" s="38">
        <f t="shared" si="8"/>
        <v>4849</v>
      </c>
      <c r="AJ18" s="38">
        <f t="shared" si="2"/>
        <v>4.8490000000000002</v>
      </c>
      <c r="AK18" s="38">
        <f t="shared" si="3"/>
        <v>116.376</v>
      </c>
      <c r="AL18" s="38"/>
      <c r="AM18" s="38"/>
      <c r="AN18" s="38"/>
      <c r="AO18" s="38">
        <f t="shared" si="4"/>
        <v>116.376</v>
      </c>
      <c r="AP18" s="37">
        <v>8.8000000000000007</v>
      </c>
      <c r="AQ18" s="93">
        <f t="shared" si="9"/>
        <v>8.8000000000000007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0</v>
      </c>
      <c r="BM18" s="34">
        <v>1027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</v>
      </c>
      <c r="CK18" s="33">
        <f t="shared" si="6"/>
        <v>0.86302521008403366</v>
      </c>
      <c r="CL18" s="33"/>
      <c r="CM18" s="33"/>
      <c r="CN18" s="33"/>
      <c r="CO18" s="33"/>
      <c r="CP18" s="33"/>
      <c r="CQ18" s="33"/>
      <c r="CR18" s="33">
        <v>0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1540095</v>
      </c>
      <c r="DD18" s="32"/>
      <c r="DE18" s="32">
        <f t="shared" si="10"/>
        <v>1157</v>
      </c>
      <c r="DF18" s="32"/>
      <c r="DG18" s="32">
        <f t="shared" si="11"/>
        <v>1157</v>
      </c>
      <c r="DH18" s="32"/>
      <c r="DI18" s="32"/>
      <c r="DJ18" s="32"/>
      <c r="DK18" s="32"/>
      <c r="DL18" s="32"/>
      <c r="DM18" s="32">
        <f t="shared" si="7"/>
        <v>1157</v>
      </c>
      <c r="DN18" s="32">
        <f t="shared" si="12"/>
        <v>238.60589812332438</v>
      </c>
      <c r="DO18" s="142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6</v>
      </c>
      <c r="G19" s="91">
        <v>76</v>
      </c>
      <c r="H19" s="44">
        <f t="shared" si="1"/>
        <v>53.521126760563384</v>
      </c>
      <c r="I19" s="44">
        <v>75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/>
      <c r="Y19" s="39" t="s">
        <v>156</v>
      </c>
      <c r="Z19" s="39"/>
      <c r="AA19" s="39"/>
      <c r="AB19" s="39"/>
      <c r="AC19" s="39"/>
      <c r="AD19" s="39"/>
      <c r="AE19" s="39">
        <v>6139452</v>
      </c>
      <c r="AF19" s="39"/>
      <c r="AG19" s="39"/>
      <c r="AH19" s="39"/>
      <c r="AI19" s="38">
        <f t="shared" si="8"/>
        <v>5311</v>
      </c>
      <c r="AJ19" s="38">
        <f t="shared" si="2"/>
        <v>5.3109999999999999</v>
      </c>
      <c r="AK19" s="38">
        <f t="shared" si="3"/>
        <v>127.464</v>
      </c>
      <c r="AL19" s="38"/>
      <c r="AM19" s="38"/>
      <c r="AN19" s="38"/>
      <c r="AO19" s="38">
        <f t="shared" si="4"/>
        <v>127.464</v>
      </c>
      <c r="AP19" s="37">
        <v>8.1</v>
      </c>
      <c r="AQ19" s="93">
        <f t="shared" si="9"/>
        <v>8.1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0</v>
      </c>
      <c r="BM19" s="34">
        <v>1037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</v>
      </c>
      <c r="CK19" s="33">
        <f t="shared" si="6"/>
        <v>0.87142857142857144</v>
      </c>
      <c r="CL19" s="33"/>
      <c r="CM19" s="33"/>
      <c r="CN19" s="33"/>
      <c r="CO19" s="33"/>
      <c r="CP19" s="33"/>
      <c r="CQ19" s="33"/>
      <c r="CR19" s="33">
        <v>0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1541296</v>
      </c>
      <c r="DD19" s="32"/>
      <c r="DE19" s="32">
        <f t="shared" si="10"/>
        <v>1201</v>
      </c>
      <c r="DF19" s="32"/>
      <c r="DG19" s="32">
        <f t="shared" si="11"/>
        <v>1201</v>
      </c>
      <c r="DH19" s="32"/>
      <c r="DI19" s="32"/>
      <c r="DJ19" s="32"/>
      <c r="DK19" s="32"/>
      <c r="DL19" s="32"/>
      <c r="DM19" s="32">
        <f t="shared" si="7"/>
        <v>1201</v>
      </c>
      <c r="DN19" s="32">
        <f t="shared" si="12"/>
        <v>226.13443795895313</v>
      </c>
      <c r="DO19" s="142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6</v>
      </c>
      <c r="G20" s="91">
        <v>76</v>
      </c>
      <c r="H20" s="44">
        <f t="shared" si="1"/>
        <v>53.521126760563384</v>
      </c>
      <c r="I20" s="44">
        <v>74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/>
      <c r="Y20" s="39" t="s">
        <v>156</v>
      </c>
      <c r="Z20" s="39"/>
      <c r="AA20" s="39"/>
      <c r="AB20" s="39"/>
      <c r="AC20" s="39"/>
      <c r="AD20" s="39"/>
      <c r="AE20" s="39">
        <v>6144164</v>
      </c>
      <c r="AF20" s="39"/>
      <c r="AG20" s="39"/>
      <c r="AH20" s="39"/>
      <c r="AI20" s="38">
        <f t="shared" si="8"/>
        <v>4712</v>
      </c>
      <c r="AJ20" s="38">
        <f t="shared" si="2"/>
        <v>4.7119999999999997</v>
      </c>
      <c r="AK20" s="38">
        <f t="shared" si="3"/>
        <v>113.08799999999999</v>
      </c>
      <c r="AL20" s="38"/>
      <c r="AM20" s="38"/>
      <c r="AN20" s="38"/>
      <c r="AO20" s="38">
        <f t="shared" si="4"/>
        <v>113.08799999999999</v>
      </c>
      <c r="AP20" s="37">
        <v>7.5</v>
      </c>
      <c r="AQ20" s="93">
        <f t="shared" si="9"/>
        <v>7.5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4">
        <v>1037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</v>
      </c>
      <c r="CK20" s="33">
        <f t="shared" si="6"/>
        <v>0.87142857142857144</v>
      </c>
      <c r="CL20" s="33"/>
      <c r="CM20" s="33"/>
      <c r="CN20" s="33"/>
      <c r="CO20" s="33"/>
      <c r="CP20" s="33"/>
      <c r="CQ20" s="33"/>
      <c r="CR20" s="33">
        <v>0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1542505</v>
      </c>
      <c r="DD20" s="32"/>
      <c r="DE20" s="32">
        <f t="shared" si="10"/>
        <v>1209</v>
      </c>
      <c r="DF20" s="32"/>
      <c r="DG20" s="32">
        <f t="shared" si="11"/>
        <v>1209</v>
      </c>
      <c r="DH20" s="32"/>
      <c r="DI20" s="32"/>
      <c r="DJ20" s="32"/>
      <c r="DK20" s="32"/>
      <c r="DL20" s="32"/>
      <c r="DM20" s="32">
        <f t="shared" si="7"/>
        <v>1209</v>
      </c>
      <c r="DN20" s="32">
        <f t="shared" si="12"/>
        <v>256.57894736842104</v>
      </c>
      <c r="DO20" s="142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5</v>
      </c>
      <c r="G21" s="91">
        <v>75</v>
      </c>
      <c r="H21" s="44">
        <f t="shared" si="1"/>
        <v>52.816901408450704</v>
      </c>
      <c r="I21" s="44">
        <v>74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/>
      <c r="Y21" s="39" t="s">
        <v>156</v>
      </c>
      <c r="Z21" s="39"/>
      <c r="AA21" s="39"/>
      <c r="AB21" s="39"/>
      <c r="AC21" s="39"/>
      <c r="AD21" s="39"/>
      <c r="AE21" s="39">
        <v>6148536</v>
      </c>
      <c r="AF21" s="39"/>
      <c r="AG21" s="39"/>
      <c r="AH21" s="39"/>
      <c r="AI21" s="38">
        <f t="shared" si="8"/>
        <v>4372</v>
      </c>
      <c r="AJ21" s="38">
        <f t="shared" si="2"/>
        <v>4.3719999999999999</v>
      </c>
      <c r="AK21" s="38">
        <f t="shared" si="3"/>
        <v>104.928</v>
      </c>
      <c r="AL21" s="38"/>
      <c r="AM21" s="38"/>
      <c r="AN21" s="38"/>
      <c r="AO21" s="38">
        <f t="shared" si="4"/>
        <v>104.928</v>
      </c>
      <c r="AP21" s="37">
        <v>6.8</v>
      </c>
      <c r="AQ21" s="93">
        <f t="shared" si="9"/>
        <v>6.8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0</v>
      </c>
      <c r="BM21" s="34">
        <v>1027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</v>
      </c>
      <c r="CK21" s="33">
        <f t="shared" si="6"/>
        <v>0.86302521008403366</v>
      </c>
      <c r="CL21" s="33"/>
      <c r="CM21" s="33"/>
      <c r="CN21" s="33"/>
      <c r="CO21" s="33"/>
      <c r="CP21" s="33"/>
      <c r="CQ21" s="33"/>
      <c r="CR21" s="33">
        <v>0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1543691</v>
      </c>
      <c r="DD21" s="32"/>
      <c r="DE21" s="32">
        <f t="shared" si="10"/>
        <v>1186</v>
      </c>
      <c r="DF21" s="32"/>
      <c r="DG21" s="32">
        <f t="shared" si="11"/>
        <v>1186</v>
      </c>
      <c r="DH21" s="32"/>
      <c r="DI21" s="32"/>
      <c r="DJ21" s="32"/>
      <c r="DK21" s="32"/>
      <c r="DL21" s="32"/>
      <c r="DM21" s="32">
        <f t="shared" si="7"/>
        <v>1186</v>
      </c>
      <c r="DN21" s="32">
        <f t="shared" si="12"/>
        <v>271.27172918572734</v>
      </c>
      <c r="DO21" s="143">
        <v>1.1200000000000001</v>
      </c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5</v>
      </c>
      <c r="G22" s="91">
        <v>75</v>
      </c>
      <c r="H22" s="44">
        <f t="shared" si="1"/>
        <v>52.816901408450704</v>
      </c>
      <c r="I22" s="44">
        <v>73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/>
      <c r="Y22" s="39" t="s">
        <v>156</v>
      </c>
      <c r="Z22" s="39"/>
      <c r="AA22" s="39"/>
      <c r="AB22" s="39"/>
      <c r="AC22" s="39"/>
      <c r="AD22" s="39"/>
      <c r="AE22" s="39">
        <v>6152921</v>
      </c>
      <c r="AF22" s="39"/>
      <c r="AG22" s="39"/>
      <c r="AH22" s="39"/>
      <c r="AI22" s="38">
        <f t="shared" si="8"/>
        <v>4385</v>
      </c>
      <c r="AJ22" s="38">
        <f t="shared" si="2"/>
        <v>4.3849999999999998</v>
      </c>
      <c r="AK22" s="38">
        <f t="shared" si="3"/>
        <v>105.24</v>
      </c>
      <c r="AL22" s="38"/>
      <c r="AM22" s="38"/>
      <c r="AN22" s="38"/>
      <c r="AO22" s="38">
        <f t="shared" si="4"/>
        <v>105.24</v>
      </c>
      <c r="AP22" s="37">
        <v>6.2</v>
      </c>
      <c r="AQ22" s="93">
        <f t="shared" si="9"/>
        <v>6.2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0</v>
      </c>
      <c r="BM22" s="34">
        <v>1027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</v>
      </c>
      <c r="CK22" s="33">
        <f t="shared" si="6"/>
        <v>0.86302521008403366</v>
      </c>
      <c r="CL22" s="33"/>
      <c r="CM22" s="33"/>
      <c r="CN22" s="33"/>
      <c r="CO22" s="33"/>
      <c r="CP22" s="33"/>
      <c r="CQ22" s="33"/>
      <c r="CR22" s="33">
        <v>0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1544870</v>
      </c>
      <c r="DD22" s="32"/>
      <c r="DE22" s="32">
        <f t="shared" si="10"/>
        <v>1179</v>
      </c>
      <c r="DF22" s="32"/>
      <c r="DG22" s="32">
        <f t="shared" si="11"/>
        <v>1179</v>
      </c>
      <c r="DH22" s="32"/>
      <c r="DI22" s="32"/>
      <c r="DJ22" s="32"/>
      <c r="DK22" s="32"/>
      <c r="DL22" s="32"/>
      <c r="DM22" s="32">
        <f t="shared" si="7"/>
        <v>1179</v>
      </c>
      <c r="DN22" s="32">
        <f t="shared" si="12"/>
        <v>268.87115165336377</v>
      </c>
      <c r="DO22" s="142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4</v>
      </c>
      <c r="G23" s="91">
        <v>74</v>
      </c>
      <c r="H23" s="44">
        <f t="shared" si="1"/>
        <v>52.112676056338032</v>
      </c>
      <c r="I23" s="44">
        <v>73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/>
      <c r="Y23" s="39" t="s">
        <v>156</v>
      </c>
      <c r="Z23" s="39"/>
      <c r="AA23" s="39"/>
      <c r="AB23" s="39"/>
      <c r="AC23" s="39"/>
      <c r="AD23" s="39"/>
      <c r="AE23" s="39">
        <v>6157455</v>
      </c>
      <c r="AF23" s="39"/>
      <c r="AG23" s="39"/>
      <c r="AH23" s="39"/>
      <c r="AI23" s="38">
        <f t="shared" si="8"/>
        <v>4534</v>
      </c>
      <c r="AJ23" s="38">
        <f t="shared" si="2"/>
        <v>4.5339999999999998</v>
      </c>
      <c r="AK23" s="38">
        <f t="shared" si="3"/>
        <v>108.816</v>
      </c>
      <c r="AL23" s="38"/>
      <c r="AM23" s="38"/>
      <c r="AN23" s="38"/>
      <c r="AO23" s="38">
        <f t="shared" si="4"/>
        <v>108.816</v>
      </c>
      <c r="AP23" s="37">
        <v>5.7</v>
      </c>
      <c r="AQ23" s="93">
        <f t="shared" si="9"/>
        <v>5.7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0</v>
      </c>
      <c r="BM23" s="34">
        <v>1027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</v>
      </c>
      <c r="CK23" s="33">
        <f t="shared" si="6"/>
        <v>0.86302521008403366</v>
      </c>
      <c r="CL23" s="33"/>
      <c r="CM23" s="33"/>
      <c r="CN23" s="33"/>
      <c r="CO23" s="33"/>
      <c r="CP23" s="33"/>
      <c r="CQ23" s="33"/>
      <c r="CR23" s="33">
        <v>0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1546080</v>
      </c>
      <c r="DD23" s="32"/>
      <c r="DE23" s="32">
        <f t="shared" si="10"/>
        <v>1210</v>
      </c>
      <c r="DF23" s="32"/>
      <c r="DG23" s="32">
        <f t="shared" si="11"/>
        <v>1210</v>
      </c>
      <c r="DH23" s="32"/>
      <c r="DI23" s="32"/>
      <c r="DJ23" s="32"/>
      <c r="DK23" s="32"/>
      <c r="DL23" s="32"/>
      <c r="DM23" s="32">
        <f t="shared" si="7"/>
        <v>1210</v>
      </c>
      <c r="DN23" s="32">
        <f t="shared" si="12"/>
        <v>266.87251874724308</v>
      </c>
      <c r="DO23" s="142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4</v>
      </c>
      <c r="G24" s="91">
        <v>75</v>
      </c>
      <c r="H24" s="44">
        <f t="shared" si="1"/>
        <v>52.816901408450704</v>
      </c>
      <c r="I24" s="44">
        <v>72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/>
      <c r="Y24" s="39" t="s">
        <v>156</v>
      </c>
      <c r="Z24" s="39"/>
      <c r="AA24" s="39"/>
      <c r="AB24" s="39"/>
      <c r="AC24" s="39"/>
      <c r="AD24" s="39"/>
      <c r="AE24" s="39">
        <v>6161806</v>
      </c>
      <c r="AF24" s="39"/>
      <c r="AG24" s="39"/>
      <c r="AH24" s="39"/>
      <c r="AI24" s="38">
        <f t="shared" si="8"/>
        <v>4351</v>
      </c>
      <c r="AJ24" s="38">
        <f t="shared" si="2"/>
        <v>4.351</v>
      </c>
      <c r="AK24" s="38">
        <f t="shared" si="3"/>
        <v>104.42400000000001</v>
      </c>
      <c r="AL24" s="38"/>
      <c r="AM24" s="38"/>
      <c r="AN24" s="38"/>
      <c r="AO24" s="38">
        <f t="shared" si="4"/>
        <v>104.42400000000001</v>
      </c>
      <c r="AP24" s="37">
        <v>5.0999999999999996</v>
      </c>
      <c r="AQ24" s="93">
        <f t="shared" si="9"/>
        <v>5.0999999999999996</v>
      </c>
      <c r="AR24" s="36"/>
      <c r="AS24" s="36"/>
      <c r="AT24" s="36"/>
      <c r="AU24" s="35" t="s">
        <v>164</v>
      </c>
      <c r="AV24" s="34">
        <v>1187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0</v>
      </c>
      <c r="BM24" s="34">
        <v>1027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0.99747899159663866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</v>
      </c>
      <c r="CK24" s="33">
        <f t="shared" si="6"/>
        <v>0.86302521008403366</v>
      </c>
      <c r="CL24" s="33"/>
      <c r="CM24" s="33"/>
      <c r="CN24" s="33"/>
      <c r="CO24" s="33"/>
      <c r="CP24" s="33"/>
      <c r="CQ24" s="33"/>
      <c r="CR24" s="33">
        <v>0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1547239</v>
      </c>
      <c r="DD24" s="32"/>
      <c r="DE24" s="32">
        <f t="shared" si="10"/>
        <v>1159</v>
      </c>
      <c r="DF24" s="32"/>
      <c r="DG24" s="32">
        <f t="shared" si="11"/>
        <v>1159</v>
      </c>
      <c r="DH24" s="32"/>
      <c r="DI24" s="32"/>
      <c r="DJ24" s="32"/>
      <c r="DK24" s="32"/>
      <c r="DL24" s="32"/>
      <c r="DM24" s="32">
        <f t="shared" si="7"/>
        <v>1159</v>
      </c>
      <c r="DN24" s="32">
        <f t="shared" si="12"/>
        <v>266.37554585152839</v>
      </c>
      <c r="DO24" s="142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4</v>
      </c>
      <c r="G25" s="91">
        <v>75</v>
      </c>
      <c r="H25" s="44">
        <f t="shared" si="1"/>
        <v>52.816901408450704</v>
      </c>
      <c r="I25" s="44">
        <v>72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/>
      <c r="Y25" s="39" t="s">
        <v>156</v>
      </c>
      <c r="Z25" s="39"/>
      <c r="AA25" s="39"/>
      <c r="AB25" s="39"/>
      <c r="AC25" s="39"/>
      <c r="AD25" s="39"/>
      <c r="AE25" s="39">
        <v>6166540</v>
      </c>
      <c r="AF25" s="39"/>
      <c r="AG25" s="39"/>
      <c r="AH25" s="39"/>
      <c r="AI25" s="38">
        <f t="shared" si="8"/>
        <v>4734</v>
      </c>
      <c r="AJ25" s="38">
        <f t="shared" si="2"/>
        <v>4.734</v>
      </c>
      <c r="AK25" s="38">
        <f t="shared" si="3"/>
        <v>113.616</v>
      </c>
      <c r="AL25" s="38"/>
      <c r="AM25" s="38"/>
      <c r="AN25" s="38"/>
      <c r="AO25" s="38">
        <f t="shared" si="4"/>
        <v>113.616</v>
      </c>
      <c r="AP25" s="37">
        <v>4.5999999999999996</v>
      </c>
      <c r="AQ25" s="93">
        <f t="shared" si="9"/>
        <v>4.5999999999999996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0</v>
      </c>
      <c r="BM25" s="34">
        <v>1026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</v>
      </c>
      <c r="CK25" s="33">
        <f t="shared" si="6"/>
        <v>0.86218487394957988</v>
      </c>
      <c r="CL25" s="33"/>
      <c r="CM25" s="33"/>
      <c r="CN25" s="33"/>
      <c r="CO25" s="33"/>
      <c r="CP25" s="33"/>
      <c r="CQ25" s="33"/>
      <c r="CR25" s="33">
        <v>0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1548425</v>
      </c>
      <c r="DD25" s="32"/>
      <c r="DE25" s="32">
        <f t="shared" si="10"/>
        <v>1186</v>
      </c>
      <c r="DF25" s="32"/>
      <c r="DG25" s="32">
        <f t="shared" si="11"/>
        <v>1186</v>
      </c>
      <c r="DH25" s="32"/>
      <c r="DI25" s="32"/>
      <c r="DJ25" s="32"/>
      <c r="DK25" s="32"/>
      <c r="DL25" s="32"/>
      <c r="DM25" s="32">
        <f t="shared" si="7"/>
        <v>1186</v>
      </c>
      <c r="DN25" s="32">
        <f t="shared" si="12"/>
        <v>250.52809463455853</v>
      </c>
      <c r="DO25" s="143">
        <v>0.84</v>
      </c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-1</v>
      </c>
      <c r="G26" s="91">
        <v>76</v>
      </c>
      <c r="H26" s="44">
        <f t="shared" si="1"/>
        <v>53.521126760563384</v>
      </c>
      <c r="I26" s="44">
        <v>74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/>
      <c r="Y26" s="39" t="s">
        <v>156</v>
      </c>
      <c r="Z26" s="39"/>
      <c r="AA26" s="39"/>
      <c r="AB26" s="39"/>
      <c r="AC26" s="39"/>
      <c r="AD26" s="39"/>
      <c r="AE26" s="39">
        <v>6170972</v>
      </c>
      <c r="AF26" s="39"/>
      <c r="AG26" s="39"/>
      <c r="AH26" s="39"/>
      <c r="AI26" s="38">
        <f t="shared" si="8"/>
        <v>4432</v>
      </c>
      <c r="AJ26" s="38">
        <f t="shared" si="2"/>
        <v>4.4320000000000004</v>
      </c>
      <c r="AK26" s="38">
        <f t="shared" si="3"/>
        <v>106.36800000000001</v>
      </c>
      <c r="AL26" s="38"/>
      <c r="AM26" s="38"/>
      <c r="AN26" s="38"/>
      <c r="AO26" s="38">
        <f t="shared" si="4"/>
        <v>106.36800000000001</v>
      </c>
      <c r="AP26" s="37">
        <v>4.2</v>
      </c>
      <c r="AQ26" s="93">
        <f t="shared" si="9"/>
        <v>4.2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0</v>
      </c>
      <c r="BM26" s="34">
        <v>1006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</v>
      </c>
      <c r="CK26" s="33">
        <f t="shared" si="6"/>
        <v>0.8453781512605042</v>
      </c>
      <c r="CL26" s="33"/>
      <c r="CM26" s="33"/>
      <c r="CN26" s="33"/>
      <c r="CO26" s="33"/>
      <c r="CP26" s="33"/>
      <c r="CQ26" s="33"/>
      <c r="CR26" s="33">
        <v>0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1549346</v>
      </c>
      <c r="DD26" s="32"/>
      <c r="DE26" s="32">
        <f t="shared" si="10"/>
        <v>921</v>
      </c>
      <c r="DF26" s="32"/>
      <c r="DG26" s="32">
        <f t="shared" si="11"/>
        <v>921</v>
      </c>
      <c r="DH26" s="32"/>
      <c r="DI26" s="32"/>
      <c r="DJ26" s="32"/>
      <c r="DK26" s="32"/>
      <c r="DL26" s="32"/>
      <c r="DM26" s="32">
        <f t="shared" si="7"/>
        <v>921</v>
      </c>
      <c r="DN26" s="32">
        <f t="shared" si="12"/>
        <v>207.80685920577616</v>
      </c>
      <c r="DO26" s="142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-4</v>
      </c>
      <c r="G27" s="91">
        <v>76</v>
      </c>
      <c r="H27" s="44">
        <f t="shared" si="1"/>
        <v>53.521126760563384</v>
      </c>
      <c r="I27" s="44">
        <v>74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/>
      <c r="Y27" s="39" t="s">
        <v>156</v>
      </c>
      <c r="Z27" s="39"/>
      <c r="AA27" s="39"/>
      <c r="AB27" s="39"/>
      <c r="AC27" s="39"/>
      <c r="AD27" s="39"/>
      <c r="AE27" s="39">
        <v>6175688</v>
      </c>
      <c r="AF27" s="39"/>
      <c r="AG27" s="39"/>
      <c r="AH27" s="39"/>
      <c r="AI27" s="38">
        <f t="shared" si="8"/>
        <v>4716</v>
      </c>
      <c r="AJ27" s="38">
        <f t="shared" si="2"/>
        <v>4.7160000000000002</v>
      </c>
      <c r="AK27" s="38">
        <f t="shared" si="3"/>
        <v>113.184</v>
      </c>
      <c r="AL27" s="38"/>
      <c r="AM27" s="38"/>
      <c r="AN27" s="38"/>
      <c r="AO27" s="38">
        <f t="shared" si="4"/>
        <v>113.184</v>
      </c>
      <c r="AP27" s="37">
        <v>3.8</v>
      </c>
      <c r="AQ27" s="93">
        <f t="shared" si="9"/>
        <v>3.8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0</v>
      </c>
      <c r="BM27" s="34">
        <v>1006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</v>
      </c>
      <c r="CK27" s="33">
        <f t="shared" si="6"/>
        <v>0.8453781512605042</v>
      </c>
      <c r="CL27" s="33"/>
      <c r="CM27" s="33"/>
      <c r="CN27" s="33"/>
      <c r="CO27" s="33"/>
      <c r="CP27" s="33"/>
      <c r="CQ27" s="33"/>
      <c r="CR27" s="33">
        <v>0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1550703</v>
      </c>
      <c r="DD27" s="32"/>
      <c r="DE27" s="32">
        <f t="shared" si="10"/>
        <v>1357</v>
      </c>
      <c r="DF27" s="32"/>
      <c r="DG27" s="32">
        <f t="shared" si="11"/>
        <v>1357</v>
      </c>
      <c r="DH27" s="32"/>
      <c r="DI27" s="32"/>
      <c r="DJ27" s="32"/>
      <c r="DK27" s="32"/>
      <c r="DL27" s="32"/>
      <c r="DM27" s="32">
        <f t="shared" si="7"/>
        <v>1357</v>
      </c>
      <c r="DN27" s="32">
        <f t="shared" si="12"/>
        <v>287.74385072094992</v>
      </c>
      <c r="DO27" s="142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-4</v>
      </c>
      <c r="G28" s="91">
        <v>74</v>
      </c>
      <c r="H28" s="44">
        <f t="shared" si="1"/>
        <v>52.112676056338032</v>
      </c>
      <c r="I28" s="44">
        <v>71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/>
      <c r="Y28" s="39" t="s">
        <v>156</v>
      </c>
      <c r="Z28" s="39"/>
      <c r="AA28" s="39"/>
      <c r="AB28" s="39"/>
      <c r="AC28" s="39"/>
      <c r="AD28" s="39"/>
      <c r="AE28" s="39">
        <v>6180630</v>
      </c>
      <c r="AF28" s="39"/>
      <c r="AG28" s="39"/>
      <c r="AH28" s="39"/>
      <c r="AI28" s="38">
        <f t="shared" si="8"/>
        <v>4942</v>
      </c>
      <c r="AJ28" s="38">
        <f t="shared" si="2"/>
        <v>4.9420000000000002</v>
      </c>
      <c r="AK28" s="38">
        <f t="shared" si="3"/>
        <v>118.608</v>
      </c>
      <c r="AL28" s="38"/>
      <c r="AM28" s="38"/>
      <c r="AN28" s="38"/>
      <c r="AO28" s="38">
        <f t="shared" si="4"/>
        <v>118.608</v>
      </c>
      <c r="AP28" s="37">
        <v>3.4</v>
      </c>
      <c r="AQ28" s="93">
        <f t="shared" si="9"/>
        <v>3.4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4">
        <v>1007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</v>
      </c>
      <c r="CK28" s="33">
        <f t="shared" si="6"/>
        <v>0.84621848739495797</v>
      </c>
      <c r="CL28" s="33"/>
      <c r="CM28" s="33"/>
      <c r="CN28" s="33"/>
      <c r="CO28" s="33"/>
      <c r="CP28" s="33"/>
      <c r="CQ28" s="33"/>
      <c r="CR28" s="33">
        <v>0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1551870</v>
      </c>
      <c r="DD28" s="32"/>
      <c r="DE28" s="32">
        <f t="shared" si="10"/>
        <v>1167</v>
      </c>
      <c r="DF28" s="32"/>
      <c r="DG28" s="32">
        <f t="shared" si="11"/>
        <v>1167</v>
      </c>
      <c r="DH28" s="32"/>
      <c r="DI28" s="32"/>
      <c r="DJ28" s="32"/>
      <c r="DK28" s="32"/>
      <c r="DL28" s="32"/>
      <c r="DM28" s="32">
        <f t="shared" si="7"/>
        <v>1167</v>
      </c>
      <c r="DN28" s="32">
        <f t="shared" si="12"/>
        <v>236.13921489275597</v>
      </c>
      <c r="DO28" s="142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-5</v>
      </c>
      <c r="G29" s="91">
        <v>74</v>
      </c>
      <c r="H29" s="44">
        <f t="shared" si="1"/>
        <v>52.112676056338032</v>
      </c>
      <c r="I29" s="44">
        <v>71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/>
      <c r="Y29" s="39" t="s">
        <v>156</v>
      </c>
      <c r="Z29" s="39"/>
      <c r="AA29" s="39"/>
      <c r="AB29" s="39"/>
      <c r="AC29" s="39"/>
      <c r="AD29" s="39"/>
      <c r="AE29" s="39">
        <v>6185265</v>
      </c>
      <c r="AF29" s="39"/>
      <c r="AG29" s="39"/>
      <c r="AH29" s="39"/>
      <c r="AI29" s="38">
        <f t="shared" si="8"/>
        <v>4635</v>
      </c>
      <c r="AJ29" s="38">
        <f t="shared" si="2"/>
        <v>4.6349999999999998</v>
      </c>
      <c r="AK29" s="38">
        <f t="shared" si="3"/>
        <v>111.24</v>
      </c>
      <c r="AL29" s="38"/>
      <c r="AM29" s="38"/>
      <c r="AN29" s="38"/>
      <c r="AO29" s="38">
        <f t="shared" si="4"/>
        <v>111.24</v>
      </c>
      <c r="AP29" s="37">
        <v>3.1</v>
      </c>
      <c r="AQ29" s="93">
        <f t="shared" si="9"/>
        <v>3.1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0</v>
      </c>
      <c r="BM29" s="34">
        <v>1010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</v>
      </c>
      <c r="CK29" s="33">
        <f t="shared" si="6"/>
        <v>0.84873949579831931</v>
      </c>
      <c r="CL29" s="33"/>
      <c r="CM29" s="33"/>
      <c r="CN29" s="33"/>
      <c r="CO29" s="33"/>
      <c r="CP29" s="33"/>
      <c r="CQ29" s="33"/>
      <c r="CR29" s="33">
        <v>0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1553023</v>
      </c>
      <c r="DD29" s="32"/>
      <c r="DE29" s="32">
        <f t="shared" si="10"/>
        <v>1153</v>
      </c>
      <c r="DF29" s="32"/>
      <c r="DG29" s="32">
        <f t="shared" si="11"/>
        <v>1153</v>
      </c>
      <c r="DH29" s="32"/>
      <c r="DI29" s="32"/>
      <c r="DJ29" s="32"/>
      <c r="DK29" s="32"/>
      <c r="DL29" s="32"/>
      <c r="DM29" s="32">
        <f t="shared" si="7"/>
        <v>1153</v>
      </c>
      <c r="DN29" s="32">
        <f t="shared" si="12"/>
        <v>248.75943905070119</v>
      </c>
      <c r="DO29" s="143">
        <v>0.64</v>
      </c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-5</v>
      </c>
      <c r="G30" s="91">
        <v>73</v>
      </c>
      <c r="H30" s="44">
        <f t="shared" si="1"/>
        <v>51.408450704225352</v>
      </c>
      <c r="I30" s="44">
        <v>71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/>
      <c r="Y30" s="39" t="s">
        <v>156</v>
      </c>
      <c r="Z30" s="39"/>
      <c r="AA30" s="39"/>
      <c r="AB30" s="39"/>
      <c r="AC30" s="39"/>
      <c r="AD30" s="39"/>
      <c r="AE30" s="39">
        <v>6190070</v>
      </c>
      <c r="AF30" s="39"/>
      <c r="AG30" s="39"/>
      <c r="AH30" s="39"/>
      <c r="AI30" s="38">
        <f t="shared" si="8"/>
        <v>4805</v>
      </c>
      <c r="AJ30" s="38">
        <f t="shared" si="2"/>
        <v>4.8049999999999997</v>
      </c>
      <c r="AK30" s="38">
        <f t="shared" si="3"/>
        <v>115.32</v>
      </c>
      <c r="AL30" s="38"/>
      <c r="AM30" s="38"/>
      <c r="AN30" s="38"/>
      <c r="AO30" s="38">
        <f t="shared" si="4"/>
        <v>115.32</v>
      </c>
      <c r="AP30" s="37">
        <v>2.8</v>
      </c>
      <c r="AQ30" s="93">
        <f t="shared" si="9"/>
        <v>2.8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4">
        <v>1011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</v>
      </c>
      <c r="CK30" s="33">
        <f t="shared" si="6"/>
        <v>0.84957983193277309</v>
      </c>
      <c r="CL30" s="33"/>
      <c r="CM30" s="33"/>
      <c r="CN30" s="33"/>
      <c r="CO30" s="33"/>
      <c r="CP30" s="33"/>
      <c r="CQ30" s="33"/>
      <c r="CR30" s="33">
        <v>0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1554175</v>
      </c>
      <c r="DD30" s="32"/>
      <c r="DE30" s="32">
        <f t="shared" si="10"/>
        <v>1152</v>
      </c>
      <c r="DF30" s="32"/>
      <c r="DG30" s="32">
        <f t="shared" si="11"/>
        <v>1152</v>
      </c>
      <c r="DH30" s="32"/>
      <c r="DI30" s="32"/>
      <c r="DJ30" s="32"/>
      <c r="DK30" s="32"/>
      <c r="DL30" s="32"/>
      <c r="DM30" s="32">
        <f t="shared" si="7"/>
        <v>1152</v>
      </c>
      <c r="DN30" s="32">
        <f t="shared" si="12"/>
        <v>239.75026014568161</v>
      </c>
      <c r="DO30" s="142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-5</v>
      </c>
      <c r="G31" s="91">
        <v>73</v>
      </c>
      <c r="H31" s="44">
        <f t="shared" si="1"/>
        <v>51.408450704225352</v>
      </c>
      <c r="I31" s="44">
        <v>71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/>
      <c r="Y31" s="39" t="s">
        <v>156</v>
      </c>
      <c r="Z31" s="39"/>
      <c r="AA31" s="39"/>
      <c r="AB31" s="39"/>
      <c r="AC31" s="39"/>
      <c r="AD31" s="39"/>
      <c r="AE31" s="39">
        <v>6195280</v>
      </c>
      <c r="AF31" s="39"/>
      <c r="AG31" s="39"/>
      <c r="AH31" s="39"/>
      <c r="AI31" s="38">
        <f t="shared" si="8"/>
        <v>5210</v>
      </c>
      <c r="AJ31" s="38">
        <f t="shared" si="2"/>
        <v>5.21</v>
      </c>
      <c r="AK31" s="38">
        <f t="shared" si="3"/>
        <v>125.03999999999999</v>
      </c>
      <c r="AL31" s="38"/>
      <c r="AM31" s="38"/>
      <c r="AN31" s="38"/>
      <c r="AO31" s="38">
        <f t="shared" si="4"/>
        <v>125.03999999999999</v>
      </c>
      <c r="AP31" s="37">
        <v>2.4</v>
      </c>
      <c r="AQ31" s="93">
        <f t="shared" si="9"/>
        <v>2.4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>
        <v>1011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</v>
      </c>
      <c r="CK31" s="33">
        <f t="shared" si="6"/>
        <v>0.84957983193277309</v>
      </c>
      <c r="CL31" s="33"/>
      <c r="CM31" s="33"/>
      <c r="CN31" s="33"/>
      <c r="CO31" s="33"/>
      <c r="CP31" s="33"/>
      <c r="CQ31" s="33"/>
      <c r="CR31" s="33">
        <v>0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1555331</v>
      </c>
      <c r="DD31" s="32"/>
      <c r="DE31" s="32">
        <f t="shared" si="10"/>
        <v>1156</v>
      </c>
      <c r="DF31" s="32"/>
      <c r="DG31" s="32">
        <f t="shared" si="11"/>
        <v>1156</v>
      </c>
      <c r="DH31" s="32"/>
      <c r="DI31" s="32"/>
      <c r="DJ31" s="32"/>
      <c r="DK31" s="32"/>
      <c r="DL31" s="32"/>
      <c r="DM31" s="32">
        <f t="shared" si="7"/>
        <v>1156</v>
      </c>
      <c r="DN31" s="32">
        <f t="shared" si="12"/>
        <v>221.88099808061421</v>
      </c>
      <c r="DO31" s="142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-5</v>
      </c>
      <c r="G32" s="91">
        <v>73</v>
      </c>
      <c r="H32" s="44">
        <f t="shared" si="1"/>
        <v>51.408450704225352</v>
      </c>
      <c r="I32" s="44">
        <v>71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/>
      <c r="Y32" s="39" t="s">
        <v>156</v>
      </c>
      <c r="Z32" s="39"/>
      <c r="AA32" s="39"/>
      <c r="AB32" s="39"/>
      <c r="AC32" s="39"/>
      <c r="AD32" s="39"/>
      <c r="AE32" s="39">
        <v>6200115</v>
      </c>
      <c r="AF32" s="39"/>
      <c r="AG32" s="39"/>
      <c r="AH32" s="39"/>
      <c r="AI32" s="38">
        <f t="shared" si="8"/>
        <v>4835</v>
      </c>
      <c r="AJ32" s="38">
        <f t="shared" si="2"/>
        <v>4.835</v>
      </c>
      <c r="AK32" s="38">
        <f t="shared" si="3"/>
        <v>116.03999999999999</v>
      </c>
      <c r="AL32" s="38"/>
      <c r="AM32" s="38"/>
      <c r="AN32" s="38"/>
      <c r="AO32" s="38">
        <f t="shared" si="4"/>
        <v>116.03999999999999</v>
      </c>
      <c r="AP32" s="37">
        <v>2</v>
      </c>
      <c r="AQ32" s="93">
        <f t="shared" si="9"/>
        <v>2</v>
      </c>
      <c r="AR32" s="36"/>
      <c r="AS32" s="36"/>
      <c r="AT32" s="36"/>
      <c r="AU32" s="35" t="s">
        <v>164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1011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</v>
      </c>
      <c r="CK32" s="33">
        <f t="shared" si="6"/>
        <v>0.84957983193277309</v>
      </c>
      <c r="CL32" s="33"/>
      <c r="CM32" s="33"/>
      <c r="CN32" s="33"/>
      <c r="CO32" s="33"/>
      <c r="CP32" s="33"/>
      <c r="CQ32" s="33"/>
      <c r="CR32" s="33">
        <v>0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1556486</v>
      </c>
      <c r="DD32" s="32"/>
      <c r="DE32" s="32">
        <f t="shared" si="10"/>
        <v>1155</v>
      </c>
      <c r="DF32" s="32"/>
      <c r="DG32" s="32">
        <f t="shared" si="11"/>
        <v>1155</v>
      </c>
      <c r="DH32" s="32"/>
      <c r="DI32" s="32"/>
      <c r="DJ32" s="32"/>
      <c r="DK32" s="32"/>
      <c r="DL32" s="32"/>
      <c r="DM32" s="32">
        <f t="shared" si="7"/>
        <v>1155</v>
      </c>
      <c r="DN32" s="32">
        <f t="shared" si="12"/>
        <v>238.88314374353672</v>
      </c>
      <c r="DO32" s="142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-3</v>
      </c>
      <c r="G33" s="91">
        <v>74</v>
      </c>
      <c r="H33" s="44">
        <f t="shared" si="1"/>
        <v>52.112676056338032</v>
      </c>
      <c r="I33" s="44">
        <v>72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/>
      <c r="Y33" s="39" t="s">
        <v>156</v>
      </c>
      <c r="Z33" s="39"/>
      <c r="AA33" s="39"/>
      <c r="AB33" s="39"/>
      <c r="AC33" s="39"/>
      <c r="AD33" s="39"/>
      <c r="AE33" s="39">
        <v>6204726</v>
      </c>
      <c r="AF33" s="39"/>
      <c r="AG33" s="39"/>
      <c r="AH33" s="39"/>
      <c r="AI33" s="38">
        <f t="shared" si="8"/>
        <v>4611</v>
      </c>
      <c r="AJ33" s="38">
        <f t="shared" si="2"/>
        <v>4.6109999999999998</v>
      </c>
      <c r="AK33" s="38">
        <f t="shared" si="3"/>
        <v>110.66399999999999</v>
      </c>
      <c r="AL33" s="38"/>
      <c r="AM33" s="38"/>
      <c r="AN33" s="38"/>
      <c r="AO33" s="38">
        <f t="shared" si="4"/>
        <v>110.66399999999999</v>
      </c>
      <c r="AP33" s="37">
        <v>2</v>
      </c>
      <c r="AQ33" s="93">
        <f t="shared" si="9"/>
        <v>2</v>
      </c>
      <c r="AR33" s="36"/>
      <c r="AS33" s="36"/>
      <c r="AT33" s="36"/>
      <c r="AU33" s="35" t="s">
        <v>157</v>
      </c>
      <c r="AV33" s="34">
        <v>1186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0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0.99663865546218489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</v>
      </c>
      <c r="CK33" s="33">
        <f t="shared" si="6"/>
        <v>0</v>
      </c>
      <c r="CL33" s="33"/>
      <c r="CM33" s="33"/>
      <c r="CN33" s="33"/>
      <c r="CO33" s="33"/>
      <c r="CP33" s="33"/>
      <c r="CQ33" s="33"/>
      <c r="CR33" s="33">
        <v>0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1557539</v>
      </c>
      <c r="DD33" s="32"/>
      <c r="DE33" s="32">
        <f t="shared" si="10"/>
        <v>1053</v>
      </c>
      <c r="DF33" s="32"/>
      <c r="DG33" s="32">
        <f t="shared" si="11"/>
        <v>1053</v>
      </c>
      <c r="DH33" s="32"/>
      <c r="DI33" s="32"/>
      <c r="DJ33" s="32"/>
      <c r="DK33" s="32"/>
      <c r="DL33" s="32"/>
      <c r="DM33" s="32">
        <f t="shared" si="7"/>
        <v>1053</v>
      </c>
      <c r="DN33" s="32">
        <f t="shared" si="12"/>
        <v>228.36694860117112</v>
      </c>
      <c r="DO33" s="171">
        <v>0.7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-2</v>
      </c>
      <c r="G34" s="91">
        <v>72</v>
      </c>
      <c r="H34" s="44">
        <f t="shared" si="1"/>
        <v>50.70422535211268</v>
      </c>
      <c r="I34" s="44">
        <v>70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/>
      <c r="Y34" s="39" t="s">
        <v>156</v>
      </c>
      <c r="Z34" s="39"/>
      <c r="AA34" s="39"/>
      <c r="AB34" s="39"/>
      <c r="AC34" s="39"/>
      <c r="AD34" s="39"/>
      <c r="AE34" s="39">
        <v>6209113</v>
      </c>
      <c r="AF34" s="39"/>
      <c r="AG34" s="39"/>
      <c r="AH34" s="39"/>
      <c r="AI34" s="38">
        <f t="shared" si="8"/>
        <v>4387</v>
      </c>
      <c r="AJ34" s="38">
        <f t="shared" si="2"/>
        <v>4.3869999999999996</v>
      </c>
      <c r="AK34" s="38">
        <f t="shared" si="3"/>
        <v>105.28799999999998</v>
      </c>
      <c r="AL34" s="38"/>
      <c r="AM34" s="38"/>
      <c r="AN34" s="38"/>
      <c r="AO34" s="38">
        <f t="shared" si="4"/>
        <v>105.28799999999998</v>
      </c>
      <c r="AP34" s="37">
        <v>2.7</v>
      </c>
      <c r="AQ34" s="93">
        <f t="shared" si="9"/>
        <v>2.7</v>
      </c>
      <c r="AR34" s="36"/>
      <c r="AS34" s="36"/>
      <c r="AT34" s="36"/>
      <c r="AU34" s="35" t="s">
        <v>157</v>
      </c>
      <c r="AV34" s="34">
        <v>1188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0.99831932773109244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3">
        <v>0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1558637</v>
      </c>
      <c r="DD34" s="32"/>
      <c r="DE34" s="32">
        <f t="shared" si="10"/>
        <v>1098</v>
      </c>
      <c r="DF34" s="32"/>
      <c r="DG34" s="32">
        <f t="shared" si="11"/>
        <v>1098</v>
      </c>
      <c r="DH34" s="32"/>
      <c r="DI34" s="32"/>
      <c r="DJ34" s="32"/>
      <c r="DK34" s="32"/>
      <c r="DL34" s="32"/>
      <c r="DM34" s="32">
        <f t="shared" si="7"/>
        <v>1098</v>
      </c>
      <c r="DN34" s="32">
        <f t="shared" si="12"/>
        <v>250.28493275586965</v>
      </c>
      <c r="DO34" s="142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1</v>
      </c>
      <c r="G35" s="91">
        <v>75</v>
      </c>
      <c r="H35" s="44">
        <f t="shared" si="1"/>
        <v>52.816901408450704</v>
      </c>
      <c r="I35" s="44">
        <v>73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/>
      <c r="Y35" s="39" t="s">
        <v>156</v>
      </c>
      <c r="Z35" s="39"/>
      <c r="AA35" s="39"/>
      <c r="AB35" s="39"/>
      <c r="AC35" s="39"/>
      <c r="AD35" s="39"/>
      <c r="AE35" s="39">
        <v>6213129</v>
      </c>
      <c r="AF35" s="39"/>
      <c r="AG35" s="39"/>
      <c r="AH35" s="39"/>
      <c r="AI35" s="38">
        <f t="shared" si="8"/>
        <v>4016</v>
      </c>
      <c r="AJ35" s="38">
        <f t="shared" si="2"/>
        <v>4.016</v>
      </c>
      <c r="AK35" s="38">
        <f t="shared" si="3"/>
        <v>96.384</v>
      </c>
      <c r="AL35" s="38"/>
      <c r="AM35" s="38"/>
      <c r="AN35" s="38"/>
      <c r="AO35" s="38">
        <f t="shared" si="4"/>
        <v>96.384</v>
      </c>
      <c r="AP35" s="37">
        <v>3.7</v>
      </c>
      <c r="AQ35" s="93">
        <f t="shared" si="9"/>
        <v>3.7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3">
        <v>0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1559707</v>
      </c>
      <c r="DD35" s="32"/>
      <c r="DE35" s="32">
        <f t="shared" si="10"/>
        <v>1070</v>
      </c>
      <c r="DF35" s="32"/>
      <c r="DG35" s="32">
        <f t="shared" si="11"/>
        <v>1070</v>
      </c>
      <c r="DH35" s="32"/>
      <c r="DI35" s="32"/>
      <c r="DJ35" s="32"/>
      <c r="DK35" s="32"/>
      <c r="DL35" s="32"/>
      <c r="DM35" s="32">
        <f t="shared" si="7"/>
        <v>1070</v>
      </c>
      <c r="DN35" s="32">
        <f t="shared" si="12"/>
        <v>266.43426294820716</v>
      </c>
      <c r="DO35" s="142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1.625</v>
      </c>
      <c r="G36" s="28">
        <f t="shared" si="13"/>
        <v>74.291666666666671</v>
      </c>
      <c r="H36" s="28">
        <f t="shared" si="13"/>
        <v>52.318075117370888</v>
      </c>
      <c r="I36" s="28">
        <f t="shared" si="13"/>
        <v>72.208333333333329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111703</v>
      </c>
      <c r="AJ36" s="28">
        <f>SUM(AJ12:AJ35)</f>
        <v>111.70299999999997</v>
      </c>
      <c r="AK36" s="28">
        <f>AVERAGE(AK12:AK35)</f>
        <v>111.70299999999999</v>
      </c>
      <c r="AL36" s="28"/>
      <c r="AM36" s="28"/>
      <c r="AN36" s="28"/>
      <c r="AO36" s="28"/>
      <c r="AP36" s="28">
        <f>AVERAGE(AP12:AP35)</f>
        <v>5.4458333333333329</v>
      </c>
      <c r="AQ36" s="94">
        <f>AVERAGE(AQ12:AQ35)</f>
        <v>5.4458333333333329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27394</v>
      </c>
      <c r="DF36" s="28"/>
      <c r="DG36" s="28">
        <f>SUM(DG12:DG35)</f>
        <v>27394</v>
      </c>
      <c r="DH36" s="28"/>
      <c r="DI36" s="28"/>
      <c r="DJ36" s="28"/>
      <c r="DK36" s="28"/>
      <c r="DL36" s="28"/>
      <c r="DM36" s="28">
        <f t="shared" si="7"/>
        <v>27394</v>
      </c>
      <c r="DN36" s="28">
        <f t="shared" si="12"/>
        <v>245.23960860496143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260</v>
      </c>
      <c r="D39" s="218"/>
      <c r="E39" s="218"/>
      <c r="F39" s="219"/>
    </row>
    <row r="40" spans="2:127" x14ac:dyDescent="0.35">
      <c r="B40" s="22" t="s">
        <v>2</v>
      </c>
      <c r="C40" s="217" t="s">
        <v>167</v>
      </c>
      <c r="D40" s="218"/>
      <c r="E40" s="218"/>
      <c r="F40" s="219"/>
    </row>
    <row r="41" spans="2:127" x14ac:dyDescent="0.35">
      <c r="B41" s="22" t="s">
        <v>1</v>
      </c>
      <c r="C41" s="217" t="s">
        <v>191</v>
      </c>
      <c r="D41" s="218"/>
      <c r="E41" s="218"/>
      <c r="F41" s="219"/>
    </row>
    <row r="43" spans="2:127" x14ac:dyDescent="0.35">
      <c r="B43" s="21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232</v>
      </c>
      <c r="C44" s="9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2:127" x14ac:dyDescent="0.35">
      <c r="B45" s="96" t="s">
        <v>231</v>
      </c>
      <c r="C45" s="11"/>
      <c r="D45" s="140"/>
      <c r="E45" s="140"/>
      <c r="F45" s="140"/>
      <c r="G45" s="140"/>
      <c r="H45" s="140"/>
      <c r="I45" s="140"/>
      <c r="J45" s="1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6" t="s">
        <v>227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160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9" t="s">
        <v>194</v>
      </c>
      <c r="C51" s="11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35">
      <c r="B52" s="115" t="s">
        <v>162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35">
      <c r="B53" s="118" t="s">
        <v>284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35">
      <c r="B54" s="118" t="s">
        <v>168</v>
      </c>
      <c r="C54" s="9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</row>
    <row r="55" spans="2:26" x14ac:dyDescent="0.35">
      <c r="B55" s="206" t="s">
        <v>169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</row>
    <row r="56" spans="2:26" x14ac:dyDescent="0.35">
      <c r="B56" s="206" t="s">
        <v>170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</row>
    <row r="57" spans="2:26" x14ac:dyDescent="0.35">
      <c r="B57" s="207" t="s">
        <v>171</v>
      </c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</row>
    <row r="58" spans="2:26" x14ac:dyDescent="0.35">
      <c r="B58" s="223" t="s">
        <v>285</v>
      </c>
      <c r="C58" s="223"/>
      <c r="D58" s="223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223"/>
    </row>
    <row r="59" spans="2:26" x14ac:dyDescent="0.35">
      <c r="B59" s="206" t="s">
        <v>175</v>
      </c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</row>
    <row r="60" spans="2:26" x14ac:dyDescent="0.35">
      <c r="B60" s="223" t="s">
        <v>226</v>
      </c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223"/>
    </row>
    <row r="61" spans="2:26" x14ac:dyDescent="0.35">
      <c r="B61" s="223"/>
      <c r="C61" s="223"/>
      <c r="D61" s="223"/>
      <c r="E61" s="223"/>
      <c r="F61" s="223"/>
      <c r="G61" s="223"/>
      <c r="H61" s="223"/>
      <c r="I61" s="223"/>
      <c r="J61" s="223"/>
      <c r="K61" s="223"/>
      <c r="L61" s="223"/>
      <c r="M61" s="223"/>
      <c r="N61" s="223"/>
      <c r="O61" s="223"/>
      <c r="P61" s="223"/>
      <c r="Q61" s="223"/>
      <c r="R61" s="223"/>
      <c r="S61" s="223"/>
      <c r="T61" s="223"/>
      <c r="U61" s="223"/>
      <c r="V61" s="223"/>
      <c r="W61" s="223"/>
      <c r="X61" s="223"/>
      <c r="Y61" s="223"/>
    </row>
  </sheetData>
  <protectedRanges>
    <protectedRange sqref="AD10:AD11" name="Range1_11_1_1_1_2_2_1_2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  <protectedRange sqref="AE10:AE11" name="Range1_11_1_1_1_2_2_1_2_1_1"/>
  </protectedRanges>
  <mergeCells count="54"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  <mergeCell ref="B60:Y60"/>
    <mergeCell ref="B61:Y61"/>
    <mergeCell ref="B55:Y55"/>
    <mergeCell ref="B56:Y56"/>
    <mergeCell ref="B57:Y57"/>
    <mergeCell ref="B58:Y58"/>
    <mergeCell ref="B59:Y59"/>
  </mergeCells>
  <dataValidations count="2">
    <dataValidation type="list" allowBlank="1" showInputMessage="1" showErrorMessage="1" sqref="U12:U35" xr:uid="{00000000-0002-0000-1700-000000000000}">
      <formula1>$DT$9:$DT$20</formula1>
    </dataValidation>
    <dataValidation type="list" allowBlank="1" showInputMessage="1" showErrorMessage="1" sqref="DT31:DU31" xr:uid="{00000000-0002-0000-1700-000001000000}">
      <formula1>$BA$25:$BA$29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B2:DW61"/>
  <sheetViews>
    <sheetView topLeftCell="A34" zoomScale="90" zoomScaleNormal="90" workbookViewId="0">
      <selection activeCell="C39" sqref="C39:F39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43368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'24'!AE35</f>
        <v>6213129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'24'!DC35</f>
        <v>1559707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1</v>
      </c>
      <c r="G12" s="91">
        <v>75</v>
      </c>
      <c r="H12" s="44">
        <f t="shared" ref="H12:H35" si="1">G12/1.42</f>
        <v>52.816901408450704</v>
      </c>
      <c r="I12" s="44">
        <v>73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/>
      <c r="Y12" s="39" t="s">
        <v>156</v>
      </c>
      <c r="Z12" s="39"/>
      <c r="AA12" s="39"/>
      <c r="AB12" s="39"/>
      <c r="AC12" s="39"/>
      <c r="AD12" s="39"/>
      <c r="AE12" s="39">
        <v>6217136</v>
      </c>
      <c r="AF12" s="39"/>
      <c r="AG12" s="39"/>
      <c r="AH12" s="39"/>
      <c r="AI12" s="38">
        <f>IF(ISBLANK(AE12),"-",AE12-AE10)</f>
        <v>4007</v>
      </c>
      <c r="AJ12" s="38">
        <f t="shared" ref="AJ12:AJ35" si="2">AI12/1000</f>
        <v>4.0069999999999997</v>
      </c>
      <c r="AK12" s="38">
        <f t="shared" ref="AK12:AK35" si="3">AJ12*24</f>
        <v>96.167999999999992</v>
      </c>
      <c r="AL12" s="38"/>
      <c r="AM12" s="38"/>
      <c r="AN12" s="38"/>
      <c r="AO12" s="38">
        <f t="shared" ref="AO12:AO35" si="4">AK12</f>
        <v>96.167999999999992</v>
      </c>
      <c r="AP12" s="93">
        <v>4.9000000000000004</v>
      </c>
      <c r="AQ12" s="93">
        <f>AP12</f>
        <v>4.9000000000000004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3">
        <v>0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1560791</v>
      </c>
      <c r="DD12" s="32"/>
      <c r="DE12" s="32">
        <f>IF(ISBLANK(DC12),"-",DC12-DC10)</f>
        <v>1084</v>
      </c>
      <c r="DF12" s="32"/>
      <c r="DG12" s="32">
        <f>DC12-DC10</f>
        <v>1084</v>
      </c>
      <c r="DH12" s="32"/>
      <c r="DI12" s="32"/>
      <c r="DJ12" s="32"/>
      <c r="DK12" s="32"/>
      <c r="DL12" s="32"/>
      <c r="DM12" s="32">
        <f t="shared" ref="DM12:DM36" si="7">DE12</f>
        <v>1084</v>
      </c>
      <c r="DN12" s="32">
        <f>DM12/AJ12</f>
        <v>270.52657848764665</v>
      </c>
      <c r="DO12" s="142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3</v>
      </c>
      <c r="G13" s="91">
        <v>72</v>
      </c>
      <c r="H13" s="44">
        <f t="shared" si="1"/>
        <v>50.70422535211268</v>
      </c>
      <c r="I13" s="44">
        <v>70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/>
      <c r="Y13" s="39" t="s">
        <v>156</v>
      </c>
      <c r="Z13" s="39"/>
      <c r="AA13" s="39"/>
      <c r="AB13" s="39"/>
      <c r="AC13" s="39"/>
      <c r="AD13" s="39"/>
      <c r="AE13" s="39">
        <v>6221215</v>
      </c>
      <c r="AF13" s="39"/>
      <c r="AG13" s="39"/>
      <c r="AH13" s="39"/>
      <c r="AI13" s="38">
        <f t="shared" ref="AI13:AI35" si="8">IF(ISBLANK(AE13),"-",AE13-AE12)</f>
        <v>4079</v>
      </c>
      <c r="AJ13" s="38">
        <f t="shared" si="2"/>
        <v>4.0789999999999997</v>
      </c>
      <c r="AK13" s="38">
        <f t="shared" si="3"/>
        <v>97.895999999999987</v>
      </c>
      <c r="AL13" s="38"/>
      <c r="AM13" s="38"/>
      <c r="AN13" s="38"/>
      <c r="AO13" s="38">
        <f t="shared" si="4"/>
        <v>97.895999999999987</v>
      </c>
      <c r="AP13" s="93">
        <v>6.3</v>
      </c>
      <c r="AQ13" s="93">
        <f t="shared" ref="AQ13:AQ35" si="9">AP13</f>
        <v>6.3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3">
        <v>0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1561882</v>
      </c>
      <c r="DD13" s="32"/>
      <c r="DE13" s="32">
        <f t="shared" ref="DE13:DE35" si="10">IF(ISBLANK(DC13),"-",DC13-DC12)</f>
        <v>1091</v>
      </c>
      <c r="DF13" s="32"/>
      <c r="DG13" s="32">
        <f t="shared" ref="DG13:DG35" si="11">DC13-DC12</f>
        <v>1091</v>
      </c>
      <c r="DH13" s="32"/>
      <c r="DI13" s="32"/>
      <c r="DJ13" s="32"/>
      <c r="DK13" s="32"/>
      <c r="DL13" s="32"/>
      <c r="DM13" s="32">
        <f t="shared" si="7"/>
        <v>1091</v>
      </c>
      <c r="DN13" s="32">
        <f t="shared" ref="DN13:DN36" si="12">DM13/AJ13</f>
        <v>267.46751654817359</v>
      </c>
      <c r="DO13" s="143">
        <v>0.75</v>
      </c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4</v>
      </c>
      <c r="G14" s="91">
        <v>74</v>
      </c>
      <c r="H14" s="44">
        <f t="shared" si="1"/>
        <v>52.112676056338032</v>
      </c>
      <c r="I14" s="44">
        <v>72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/>
      <c r="Y14" s="39" t="s">
        <v>156</v>
      </c>
      <c r="Z14" s="39"/>
      <c r="AA14" s="39"/>
      <c r="AB14" s="39"/>
      <c r="AC14" s="39"/>
      <c r="AD14" s="39"/>
      <c r="AE14" s="39">
        <v>6225412</v>
      </c>
      <c r="AF14" s="39"/>
      <c r="AG14" s="39"/>
      <c r="AH14" s="39"/>
      <c r="AI14" s="38">
        <f t="shared" si="8"/>
        <v>4197</v>
      </c>
      <c r="AJ14" s="38">
        <f t="shared" si="2"/>
        <v>4.1970000000000001</v>
      </c>
      <c r="AK14" s="38">
        <f t="shared" si="3"/>
        <v>100.72800000000001</v>
      </c>
      <c r="AL14" s="38"/>
      <c r="AM14" s="38"/>
      <c r="AN14" s="38"/>
      <c r="AO14" s="38">
        <f t="shared" si="4"/>
        <v>100.72800000000001</v>
      </c>
      <c r="AP14" s="93">
        <v>7.7</v>
      </c>
      <c r="AQ14" s="93">
        <f t="shared" si="9"/>
        <v>7.7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3">
        <v>0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1562955</v>
      </c>
      <c r="DD14" s="32"/>
      <c r="DE14" s="32">
        <f t="shared" si="10"/>
        <v>1073</v>
      </c>
      <c r="DF14" s="32"/>
      <c r="DG14" s="32">
        <f t="shared" si="11"/>
        <v>1073</v>
      </c>
      <c r="DH14" s="32"/>
      <c r="DI14" s="32"/>
      <c r="DJ14" s="32"/>
      <c r="DK14" s="32"/>
      <c r="DL14" s="32"/>
      <c r="DM14" s="32">
        <f t="shared" si="7"/>
        <v>1073</v>
      </c>
      <c r="DN14" s="32">
        <f t="shared" si="12"/>
        <v>255.65880390755302</v>
      </c>
      <c r="DO14" s="142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6</v>
      </c>
      <c r="G15" s="91">
        <v>82</v>
      </c>
      <c r="H15" s="44">
        <f t="shared" si="1"/>
        <v>57.74647887323944</v>
      </c>
      <c r="I15" s="44">
        <v>80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/>
      <c r="Y15" s="39" t="s">
        <v>156</v>
      </c>
      <c r="Z15" s="39"/>
      <c r="AA15" s="39"/>
      <c r="AB15" s="39"/>
      <c r="AC15" s="39"/>
      <c r="AD15" s="39"/>
      <c r="AE15" s="39">
        <v>6229541</v>
      </c>
      <c r="AF15" s="39"/>
      <c r="AG15" s="39"/>
      <c r="AH15" s="39"/>
      <c r="AI15" s="38">
        <f t="shared" si="8"/>
        <v>4129</v>
      </c>
      <c r="AJ15" s="38">
        <f t="shared" si="2"/>
        <v>4.1289999999999996</v>
      </c>
      <c r="AK15" s="38">
        <f t="shared" si="3"/>
        <v>99.095999999999989</v>
      </c>
      <c r="AL15" s="38"/>
      <c r="AM15" s="38"/>
      <c r="AN15" s="38"/>
      <c r="AO15" s="38">
        <f t="shared" si="4"/>
        <v>99.095999999999989</v>
      </c>
      <c r="AP15" s="93">
        <v>9.1</v>
      </c>
      <c r="AQ15" s="93">
        <f t="shared" si="9"/>
        <v>9.1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3">
        <v>0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1564066</v>
      </c>
      <c r="DD15" s="32"/>
      <c r="DE15" s="32">
        <f t="shared" si="10"/>
        <v>1111</v>
      </c>
      <c r="DF15" s="32"/>
      <c r="DG15" s="32">
        <f t="shared" si="11"/>
        <v>1111</v>
      </c>
      <c r="DH15" s="32"/>
      <c r="DI15" s="32"/>
      <c r="DJ15" s="32"/>
      <c r="DK15" s="32"/>
      <c r="DL15" s="32"/>
      <c r="DM15" s="32">
        <f t="shared" si="7"/>
        <v>1111</v>
      </c>
      <c r="DN15" s="32">
        <f t="shared" si="12"/>
        <v>269.0724146282393</v>
      </c>
      <c r="DO15" s="142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7</v>
      </c>
      <c r="G16" s="91">
        <v>78</v>
      </c>
      <c r="H16" s="44">
        <f t="shared" si="1"/>
        <v>54.929577464788736</v>
      </c>
      <c r="I16" s="44">
        <v>76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/>
      <c r="Y16" s="39" t="s">
        <v>156</v>
      </c>
      <c r="Z16" s="39"/>
      <c r="AA16" s="39"/>
      <c r="AB16" s="39"/>
      <c r="AC16" s="39"/>
      <c r="AD16" s="39"/>
      <c r="AE16" s="39">
        <v>6233493</v>
      </c>
      <c r="AF16" s="39"/>
      <c r="AG16" s="39"/>
      <c r="AH16" s="39"/>
      <c r="AI16" s="38">
        <f t="shared" si="8"/>
        <v>3952</v>
      </c>
      <c r="AJ16" s="38">
        <f t="shared" si="2"/>
        <v>3.952</v>
      </c>
      <c r="AK16" s="38">
        <f t="shared" si="3"/>
        <v>94.847999999999999</v>
      </c>
      <c r="AL16" s="38"/>
      <c r="AM16" s="38"/>
      <c r="AN16" s="38"/>
      <c r="AO16" s="38">
        <f t="shared" si="4"/>
        <v>94.847999999999999</v>
      </c>
      <c r="AP16" s="93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3">
        <v>0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1565116</v>
      </c>
      <c r="DD16" s="32"/>
      <c r="DE16" s="32">
        <f t="shared" si="10"/>
        <v>1050</v>
      </c>
      <c r="DF16" s="32"/>
      <c r="DG16" s="32">
        <f t="shared" si="11"/>
        <v>1050</v>
      </c>
      <c r="DH16" s="32"/>
      <c r="DI16" s="32"/>
      <c r="DJ16" s="32"/>
      <c r="DK16" s="32"/>
      <c r="DL16" s="32"/>
      <c r="DM16" s="32">
        <f t="shared" si="7"/>
        <v>1050</v>
      </c>
      <c r="DN16" s="32">
        <f t="shared" si="12"/>
        <v>265.68825910931173</v>
      </c>
      <c r="DO16" s="142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7</v>
      </c>
      <c r="G17" s="91">
        <v>73</v>
      </c>
      <c r="H17" s="44">
        <f t="shared" si="1"/>
        <v>51.408450704225352</v>
      </c>
      <c r="I17" s="44">
        <v>76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/>
      <c r="Y17" s="39" t="s">
        <v>156</v>
      </c>
      <c r="Z17" s="39"/>
      <c r="AA17" s="39"/>
      <c r="AB17" s="39"/>
      <c r="AC17" s="39"/>
      <c r="AD17" s="39"/>
      <c r="AE17" s="39">
        <v>6238504</v>
      </c>
      <c r="AF17" s="39"/>
      <c r="AG17" s="39"/>
      <c r="AH17" s="39"/>
      <c r="AI17" s="38">
        <f t="shared" si="8"/>
        <v>5011</v>
      </c>
      <c r="AJ17" s="38">
        <f t="shared" si="2"/>
        <v>5.0110000000000001</v>
      </c>
      <c r="AK17" s="38">
        <f t="shared" si="3"/>
        <v>120.26400000000001</v>
      </c>
      <c r="AL17" s="38"/>
      <c r="AM17" s="38"/>
      <c r="AN17" s="38"/>
      <c r="AO17" s="38">
        <f t="shared" si="4"/>
        <v>120.26400000000001</v>
      </c>
      <c r="AP17" s="93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3">
        <v>0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1566206</v>
      </c>
      <c r="DD17" s="32"/>
      <c r="DE17" s="32">
        <f t="shared" si="10"/>
        <v>1090</v>
      </c>
      <c r="DF17" s="32"/>
      <c r="DG17" s="32">
        <f t="shared" si="11"/>
        <v>1090</v>
      </c>
      <c r="DH17" s="32"/>
      <c r="DI17" s="32"/>
      <c r="DJ17" s="32"/>
      <c r="DK17" s="32"/>
      <c r="DL17" s="32"/>
      <c r="DM17" s="32">
        <f t="shared" si="7"/>
        <v>1090</v>
      </c>
      <c r="DN17" s="32">
        <f t="shared" si="12"/>
        <v>217.52145280383158</v>
      </c>
      <c r="DO17" s="143">
        <v>1.1399999999999999</v>
      </c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6</v>
      </c>
      <c r="G18" s="91">
        <v>76</v>
      </c>
      <c r="H18" s="44">
        <f t="shared" si="1"/>
        <v>53.521126760563384</v>
      </c>
      <c r="I18" s="44">
        <v>72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/>
      <c r="Y18" s="39" t="s">
        <v>156</v>
      </c>
      <c r="Z18" s="39"/>
      <c r="AA18" s="39"/>
      <c r="AB18" s="39"/>
      <c r="AC18" s="39"/>
      <c r="AD18" s="39"/>
      <c r="AE18" s="39">
        <v>6243636</v>
      </c>
      <c r="AF18" s="39"/>
      <c r="AG18" s="39"/>
      <c r="AH18" s="39"/>
      <c r="AI18" s="38">
        <f t="shared" si="8"/>
        <v>5132</v>
      </c>
      <c r="AJ18" s="38">
        <f t="shared" si="2"/>
        <v>5.1319999999999997</v>
      </c>
      <c r="AK18" s="38">
        <f t="shared" si="3"/>
        <v>123.16799999999999</v>
      </c>
      <c r="AL18" s="38"/>
      <c r="AM18" s="38"/>
      <c r="AN18" s="38"/>
      <c r="AO18" s="38">
        <f t="shared" si="4"/>
        <v>123.16799999999999</v>
      </c>
      <c r="AP18" s="93">
        <v>9</v>
      </c>
      <c r="AQ18" s="93">
        <f t="shared" si="9"/>
        <v>9</v>
      </c>
      <c r="AR18" s="36"/>
      <c r="AS18" s="36"/>
      <c r="AT18" s="36"/>
      <c r="AU18" s="35" t="s">
        <v>164</v>
      </c>
      <c r="AV18" s="34">
        <v>1186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1027</v>
      </c>
      <c r="BM18" s="34">
        <v>0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0.99663865546218489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0.86302521008403366</v>
      </c>
      <c r="CK18" s="33">
        <f t="shared" si="6"/>
        <v>0</v>
      </c>
      <c r="CL18" s="33"/>
      <c r="CM18" s="33"/>
      <c r="CN18" s="33"/>
      <c r="CO18" s="33"/>
      <c r="CP18" s="33"/>
      <c r="CQ18" s="33"/>
      <c r="CR18" s="33">
        <v>0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1567396</v>
      </c>
      <c r="DD18" s="32"/>
      <c r="DE18" s="32">
        <f t="shared" si="10"/>
        <v>1190</v>
      </c>
      <c r="DF18" s="32"/>
      <c r="DG18" s="32">
        <f t="shared" si="11"/>
        <v>1190</v>
      </c>
      <c r="DH18" s="32"/>
      <c r="DI18" s="32"/>
      <c r="DJ18" s="32"/>
      <c r="DK18" s="32"/>
      <c r="DL18" s="32"/>
      <c r="DM18" s="32">
        <f t="shared" si="7"/>
        <v>1190</v>
      </c>
      <c r="DN18" s="32">
        <f t="shared" si="12"/>
        <v>231.87840997661732</v>
      </c>
      <c r="DO18" s="142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6</v>
      </c>
      <c r="G19" s="91">
        <v>75</v>
      </c>
      <c r="H19" s="44">
        <f t="shared" si="1"/>
        <v>52.816901408450704</v>
      </c>
      <c r="I19" s="44">
        <v>70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/>
      <c r="Y19" s="39" t="s">
        <v>156</v>
      </c>
      <c r="Z19" s="39"/>
      <c r="AA19" s="39"/>
      <c r="AB19" s="39"/>
      <c r="AC19" s="39"/>
      <c r="AD19" s="39"/>
      <c r="AE19" s="39">
        <v>6248798</v>
      </c>
      <c r="AF19" s="39"/>
      <c r="AG19" s="39"/>
      <c r="AH19" s="39"/>
      <c r="AI19" s="38">
        <f t="shared" si="8"/>
        <v>5162</v>
      </c>
      <c r="AJ19" s="38">
        <f t="shared" si="2"/>
        <v>5.1619999999999999</v>
      </c>
      <c r="AK19" s="38">
        <f t="shared" si="3"/>
        <v>123.88800000000001</v>
      </c>
      <c r="AL19" s="38"/>
      <c r="AM19" s="38"/>
      <c r="AN19" s="38"/>
      <c r="AO19" s="38">
        <f t="shared" si="4"/>
        <v>123.88800000000001</v>
      </c>
      <c r="AP19" s="93">
        <v>8.3000000000000007</v>
      </c>
      <c r="AQ19" s="93">
        <f t="shared" si="9"/>
        <v>8.3000000000000007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1027</v>
      </c>
      <c r="BM19" s="34">
        <v>0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0.86302521008403366</v>
      </c>
      <c r="CK19" s="33">
        <f t="shared" si="6"/>
        <v>0</v>
      </c>
      <c r="CL19" s="33"/>
      <c r="CM19" s="33"/>
      <c r="CN19" s="33"/>
      <c r="CO19" s="33"/>
      <c r="CP19" s="33"/>
      <c r="CQ19" s="33"/>
      <c r="CR19" s="33">
        <v>0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1568598</v>
      </c>
      <c r="DD19" s="32"/>
      <c r="DE19" s="32">
        <f t="shared" si="10"/>
        <v>1202</v>
      </c>
      <c r="DF19" s="32"/>
      <c r="DG19" s="32">
        <f t="shared" si="11"/>
        <v>1202</v>
      </c>
      <c r="DH19" s="32"/>
      <c r="DI19" s="32"/>
      <c r="DJ19" s="32"/>
      <c r="DK19" s="32"/>
      <c r="DL19" s="32"/>
      <c r="DM19" s="32">
        <f t="shared" si="7"/>
        <v>1202</v>
      </c>
      <c r="DN19" s="32">
        <f t="shared" si="12"/>
        <v>232.85548237117396</v>
      </c>
      <c r="DO19" s="142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5</v>
      </c>
      <c r="G20" s="91">
        <v>74</v>
      </c>
      <c r="H20" s="44">
        <f t="shared" si="1"/>
        <v>52.112676056338032</v>
      </c>
      <c r="I20" s="44">
        <v>70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/>
      <c r="Y20" s="39" t="s">
        <v>156</v>
      </c>
      <c r="Z20" s="39"/>
      <c r="AA20" s="39"/>
      <c r="AB20" s="39"/>
      <c r="AC20" s="39"/>
      <c r="AD20" s="39"/>
      <c r="AE20" s="39">
        <v>6253296</v>
      </c>
      <c r="AF20" s="39"/>
      <c r="AG20" s="39"/>
      <c r="AH20" s="39"/>
      <c r="AI20" s="38">
        <f t="shared" si="8"/>
        <v>4498</v>
      </c>
      <c r="AJ20" s="38">
        <f t="shared" si="2"/>
        <v>4.4980000000000002</v>
      </c>
      <c r="AK20" s="38">
        <f t="shared" si="3"/>
        <v>107.952</v>
      </c>
      <c r="AL20" s="38"/>
      <c r="AM20" s="38"/>
      <c r="AN20" s="38"/>
      <c r="AO20" s="38">
        <f t="shared" si="4"/>
        <v>107.952</v>
      </c>
      <c r="AP20" s="93">
        <v>7.6</v>
      </c>
      <c r="AQ20" s="93">
        <f t="shared" si="9"/>
        <v>7.6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1027</v>
      </c>
      <c r="BM20" s="34">
        <v>0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0.86302521008403366</v>
      </c>
      <c r="CK20" s="33">
        <f t="shared" si="6"/>
        <v>0</v>
      </c>
      <c r="CL20" s="33"/>
      <c r="CM20" s="33"/>
      <c r="CN20" s="33"/>
      <c r="CO20" s="33"/>
      <c r="CP20" s="33"/>
      <c r="CQ20" s="33"/>
      <c r="CR20" s="33">
        <v>0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1569796</v>
      </c>
      <c r="DD20" s="32"/>
      <c r="DE20" s="32">
        <f t="shared" si="10"/>
        <v>1198</v>
      </c>
      <c r="DF20" s="32"/>
      <c r="DG20" s="32">
        <f t="shared" si="11"/>
        <v>1198</v>
      </c>
      <c r="DH20" s="32"/>
      <c r="DI20" s="32"/>
      <c r="DJ20" s="32"/>
      <c r="DK20" s="32"/>
      <c r="DL20" s="32"/>
      <c r="DM20" s="32">
        <f t="shared" si="7"/>
        <v>1198</v>
      </c>
      <c r="DN20" s="32">
        <f t="shared" si="12"/>
        <v>266.34059582036457</v>
      </c>
      <c r="DO20" s="142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5</v>
      </c>
      <c r="G21" s="91">
        <v>75</v>
      </c>
      <c r="H21" s="44">
        <f t="shared" si="1"/>
        <v>52.816901408450704</v>
      </c>
      <c r="I21" s="44">
        <v>70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/>
      <c r="Y21" s="39" t="s">
        <v>156</v>
      </c>
      <c r="Z21" s="39"/>
      <c r="AA21" s="39"/>
      <c r="AB21" s="39"/>
      <c r="AC21" s="39"/>
      <c r="AD21" s="39"/>
      <c r="AE21" s="39">
        <v>6257684</v>
      </c>
      <c r="AF21" s="39"/>
      <c r="AG21" s="39"/>
      <c r="AH21" s="39"/>
      <c r="AI21" s="38">
        <f t="shared" si="8"/>
        <v>4388</v>
      </c>
      <c r="AJ21" s="38">
        <f t="shared" si="2"/>
        <v>4.3879999999999999</v>
      </c>
      <c r="AK21" s="38">
        <f t="shared" si="3"/>
        <v>105.312</v>
      </c>
      <c r="AL21" s="38"/>
      <c r="AM21" s="38"/>
      <c r="AN21" s="38"/>
      <c r="AO21" s="38">
        <f t="shared" si="4"/>
        <v>105.312</v>
      </c>
      <c r="AP21" s="93">
        <v>7</v>
      </c>
      <c r="AQ21" s="93">
        <f t="shared" si="9"/>
        <v>7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1027</v>
      </c>
      <c r="BM21" s="34">
        <v>0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0.86302521008403366</v>
      </c>
      <c r="CK21" s="33">
        <f t="shared" si="6"/>
        <v>0</v>
      </c>
      <c r="CL21" s="33"/>
      <c r="CM21" s="33"/>
      <c r="CN21" s="33"/>
      <c r="CO21" s="33"/>
      <c r="CP21" s="33"/>
      <c r="CQ21" s="33"/>
      <c r="CR21" s="33">
        <v>0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1570986</v>
      </c>
      <c r="DD21" s="32"/>
      <c r="DE21" s="32">
        <f t="shared" si="10"/>
        <v>1190</v>
      </c>
      <c r="DF21" s="32"/>
      <c r="DG21" s="32">
        <f t="shared" si="11"/>
        <v>1190</v>
      </c>
      <c r="DH21" s="32"/>
      <c r="DI21" s="32"/>
      <c r="DJ21" s="32"/>
      <c r="DK21" s="32"/>
      <c r="DL21" s="32"/>
      <c r="DM21" s="32">
        <f t="shared" si="7"/>
        <v>1190</v>
      </c>
      <c r="DN21" s="32">
        <f t="shared" si="12"/>
        <v>271.19416590701917</v>
      </c>
      <c r="DO21" s="143">
        <v>1.19</v>
      </c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4</v>
      </c>
      <c r="G22" s="91">
        <v>76</v>
      </c>
      <c r="H22" s="44">
        <f t="shared" si="1"/>
        <v>53.521126760563384</v>
      </c>
      <c r="I22" s="44">
        <v>68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/>
      <c r="Y22" s="39" t="s">
        <v>156</v>
      </c>
      <c r="Z22" s="39"/>
      <c r="AA22" s="39"/>
      <c r="AB22" s="39"/>
      <c r="AC22" s="39"/>
      <c r="AD22" s="39"/>
      <c r="AE22" s="39">
        <v>6262180</v>
      </c>
      <c r="AF22" s="39"/>
      <c r="AG22" s="39"/>
      <c r="AH22" s="39"/>
      <c r="AI22" s="38">
        <f t="shared" si="8"/>
        <v>4496</v>
      </c>
      <c r="AJ22" s="38">
        <f t="shared" si="2"/>
        <v>4.4960000000000004</v>
      </c>
      <c r="AK22" s="38">
        <f t="shared" si="3"/>
        <v>107.90400000000001</v>
      </c>
      <c r="AL22" s="38"/>
      <c r="AM22" s="38"/>
      <c r="AN22" s="38"/>
      <c r="AO22" s="38">
        <f t="shared" si="4"/>
        <v>107.90400000000001</v>
      </c>
      <c r="AP22" s="93">
        <v>6.4</v>
      </c>
      <c r="AQ22" s="93">
        <f t="shared" si="9"/>
        <v>6.4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1028</v>
      </c>
      <c r="BM22" s="34">
        <v>0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0.86386554621848743</v>
      </c>
      <c r="CK22" s="33">
        <f t="shared" si="6"/>
        <v>0</v>
      </c>
      <c r="CL22" s="33"/>
      <c r="CM22" s="33"/>
      <c r="CN22" s="33"/>
      <c r="CO22" s="33"/>
      <c r="CP22" s="33"/>
      <c r="CQ22" s="33"/>
      <c r="CR22" s="33">
        <v>0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1572174</v>
      </c>
      <c r="DD22" s="32"/>
      <c r="DE22" s="32">
        <f t="shared" si="10"/>
        <v>1188</v>
      </c>
      <c r="DF22" s="32"/>
      <c r="DG22" s="32">
        <f t="shared" si="11"/>
        <v>1188</v>
      </c>
      <c r="DH22" s="32"/>
      <c r="DI22" s="32"/>
      <c r="DJ22" s="32"/>
      <c r="DK22" s="32"/>
      <c r="DL22" s="32"/>
      <c r="DM22" s="32">
        <f t="shared" si="7"/>
        <v>1188</v>
      </c>
      <c r="DN22" s="32">
        <f t="shared" si="12"/>
        <v>264.23487544483982</v>
      </c>
      <c r="DO22" s="142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4</v>
      </c>
      <c r="G23" s="91">
        <v>74</v>
      </c>
      <c r="H23" s="44">
        <f t="shared" si="1"/>
        <v>52.112676056338032</v>
      </c>
      <c r="I23" s="44">
        <v>68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/>
      <c r="Y23" s="39" t="s">
        <v>156</v>
      </c>
      <c r="Z23" s="39"/>
      <c r="AA23" s="39"/>
      <c r="AB23" s="39"/>
      <c r="AC23" s="39"/>
      <c r="AD23" s="39"/>
      <c r="AE23" s="39">
        <v>6266366</v>
      </c>
      <c r="AF23" s="39"/>
      <c r="AG23" s="39"/>
      <c r="AH23" s="39"/>
      <c r="AI23" s="38">
        <f t="shared" si="8"/>
        <v>4186</v>
      </c>
      <c r="AJ23" s="38">
        <f t="shared" si="2"/>
        <v>4.1859999999999999</v>
      </c>
      <c r="AK23" s="38">
        <f t="shared" si="3"/>
        <v>100.464</v>
      </c>
      <c r="AL23" s="38"/>
      <c r="AM23" s="38"/>
      <c r="AN23" s="38"/>
      <c r="AO23" s="38">
        <f t="shared" si="4"/>
        <v>100.464</v>
      </c>
      <c r="AP23" s="93">
        <v>5.8</v>
      </c>
      <c r="AQ23" s="93">
        <f t="shared" si="9"/>
        <v>5.8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1027</v>
      </c>
      <c r="BM23" s="34">
        <v>0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0.86302521008403366</v>
      </c>
      <c r="CK23" s="33">
        <f t="shared" si="6"/>
        <v>0</v>
      </c>
      <c r="CL23" s="33"/>
      <c r="CM23" s="33"/>
      <c r="CN23" s="33"/>
      <c r="CO23" s="33"/>
      <c r="CP23" s="33"/>
      <c r="CQ23" s="33"/>
      <c r="CR23" s="33">
        <v>0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1573336</v>
      </c>
      <c r="DD23" s="32"/>
      <c r="DE23" s="32">
        <f t="shared" si="10"/>
        <v>1162</v>
      </c>
      <c r="DF23" s="32"/>
      <c r="DG23" s="32">
        <f t="shared" si="11"/>
        <v>1162</v>
      </c>
      <c r="DH23" s="32"/>
      <c r="DI23" s="32"/>
      <c r="DJ23" s="32"/>
      <c r="DK23" s="32"/>
      <c r="DL23" s="32"/>
      <c r="DM23" s="32">
        <f t="shared" si="7"/>
        <v>1162</v>
      </c>
      <c r="DN23" s="32">
        <f t="shared" si="12"/>
        <v>277.59197324414714</v>
      </c>
      <c r="DO23" s="142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4</v>
      </c>
      <c r="G24" s="91">
        <v>74</v>
      </c>
      <c r="H24" s="44">
        <f t="shared" si="1"/>
        <v>52.112676056338032</v>
      </c>
      <c r="I24" s="44">
        <v>68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/>
      <c r="Y24" s="39" t="s">
        <v>156</v>
      </c>
      <c r="Z24" s="39"/>
      <c r="AA24" s="39"/>
      <c r="AB24" s="39"/>
      <c r="AC24" s="39"/>
      <c r="AD24" s="39"/>
      <c r="AE24" s="39">
        <v>6270882</v>
      </c>
      <c r="AF24" s="39"/>
      <c r="AG24" s="39"/>
      <c r="AH24" s="39"/>
      <c r="AI24" s="38">
        <f t="shared" si="8"/>
        <v>4516</v>
      </c>
      <c r="AJ24" s="38">
        <f t="shared" si="2"/>
        <v>4.516</v>
      </c>
      <c r="AK24" s="38">
        <f t="shared" si="3"/>
        <v>108.384</v>
      </c>
      <c r="AL24" s="38"/>
      <c r="AM24" s="38"/>
      <c r="AN24" s="38"/>
      <c r="AO24" s="38">
        <f t="shared" si="4"/>
        <v>108.384</v>
      </c>
      <c r="AP24" s="93">
        <v>5.2</v>
      </c>
      <c r="AQ24" s="93">
        <f t="shared" si="9"/>
        <v>5.2</v>
      </c>
      <c r="AR24" s="36"/>
      <c r="AS24" s="36"/>
      <c r="AT24" s="36"/>
      <c r="AU24" s="35" t="s">
        <v>164</v>
      </c>
      <c r="AV24" s="34">
        <v>1187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1026</v>
      </c>
      <c r="BM24" s="34">
        <v>0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0.99747899159663866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0.86218487394957988</v>
      </c>
      <c r="CK24" s="33">
        <f t="shared" si="6"/>
        <v>0</v>
      </c>
      <c r="CL24" s="33"/>
      <c r="CM24" s="33"/>
      <c r="CN24" s="33"/>
      <c r="CO24" s="33"/>
      <c r="CP24" s="33"/>
      <c r="CQ24" s="33"/>
      <c r="CR24" s="33">
        <v>0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1574566</v>
      </c>
      <c r="DD24" s="32"/>
      <c r="DE24" s="32">
        <f t="shared" si="10"/>
        <v>1230</v>
      </c>
      <c r="DF24" s="32"/>
      <c r="DG24" s="32">
        <f t="shared" si="11"/>
        <v>1230</v>
      </c>
      <c r="DH24" s="32"/>
      <c r="DI24" s="32"/>
      <c r="DJ24" s="32"/>
      <c r="DK24" s="32"/>
      <c r="DL24" s="32"/>
      <c r="DM24" s="32">
        <f t="shared" si="7"/>
        <v>1230</v>
      </c>
      <c r="DN24" s="32">
        <f t="shared" si="12"/>
        <v>272.36492471213461</v>
      </c>
      <c r="DO24" s="142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4</v>
      </c>
      <c r="G25" s="91">
        <v>76</v>
      </c>
      <c r="H25" s="44">
        <f t="shared" si="1"/>
        <v>53.521126760563384</v>
      </c>
      <c r="I25" s="44">
        <v>74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/>
      <c r="Y25" s="39" t="s">
        <v>156</v>
      </c>
      <c r="Z25" s="39"/>
      <c r="AA25" s="39"/>
      <c r="AB25" s="39"/>
      <c r="AC25" s="39"/>
      <c r="AD25" s="39"/>
      <c r="AE25" s="39">
        <v>6275222</v>
      </c>
      <c r="AF25" s="39"/>
      <c r="AG25" s="39"/>
      <c r="AH25" s="39"/>
      <c r="AI25" s="38">
        <f t="shared" si="8"/>
        <v>4340</v>
      </c>
      <c r="AJ25" s="38">
        <f t="shared" si="2"/>
        <v>4.34</v>
      </c>
      <c r="AK25" s="38">
        <f t="shared" si="3"/>
        <v>104.16</v>
      </c>
      <c r="AL25" s="38"/>
      <c r="AM25" s="38"/>
      <c r="AN25" s="38"/>
      <c r="AO25" s="38">
        <f t="shared" si="4"/>
        <v>104.16</v>
      </c>
      <c r="AP25" s="93">
        <v>4.5999999999999996</v>
      </c>
      <c r="AQ25" s="93">
        <f t="shared" si="9"/>
        <v>4.5999999999999996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1026</v>
      </c>
      <c r="BM25" s="34">
        <v>0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0.86218487394957988</v>
      </c>
      <c r="CK25" s="33">
        <f t="shared" si="6"/>
        <v>0</v>
      </c>
      <c r="CL25" s="33"/>
      <c r="CM25" s="33"/>
      <c r="CN25" s="33"/>
      <c r="CO25" s="33"/>
      <c r="CP25" s="33"/>
      <c r="CQ25" s="33"/>
      <c r="CR25" s="33">
        <v>0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1575751</v>
      </c>
      <c r="DD25" s="32"/>
      <c r="DE25" s="32">
        <f t="shared" si="10"/>
        <v>1185</v>
      </c>
      <c r="DF25" s="32"/>
      <c r="DG25" s="32">
        <f t="shared" si="11"/>
        <v>1185</v>
      </c>
      <c r="DH25" s="32"/>
      <c r="DI25" s="32"/>
      <c r="DJ25" s="32"/>
      <c r="DK25" s="32"/>
      <c r="DL25" s="32"/>
      <c r="DM25" s="32">
        <f t="shared" si="7"/>
        <v>1185</v>
      </c>
      <c r="DN25" s="32">
        <f t="shared" si="12"/>
        <v>273.04147465437791</v>
      </c>
      <c r="DO25" s="143">
        <v>0.87</v>
      </c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0</v>
      </c>
      <c r="G26" s="91">
        <v>74</v>
      </c>
      <c r="H26" s="44">
        <f t="shared" si="1"/>
        <v>52.112676056338032</v>
      </c>
      <c r="I26" s="44">
        <v>71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/>
      <c r="Y26" s="39" t="s">
        <v>156</v>
      </c>
      <c r="Z26" s="39"/>
      <c r="AA26" s="39"/>
      <c r="AB26" s="39"/>
      <c r="AC26" s="39"/>
      <c r="AD26" s="39"/>
      <c r="AE26" s="39">
        <v>6279650</v>
      </c>
      <c r="AF26" s="39"/>
      <c r="AG26" s="39"/>
      <c r="AH26" s="39"/>
      <c r="AI26" s="38">
        <f t="shared" si="8"/>
        <v>4428</v>
      </c>
      <c r="AJ26" s="38">
        <f t="shared" si="2"/>
        <v>4.4279999999999999</v>
      </c>
      <c r="AK26" s="38">
        <f t="shared" si="3"/>
        <v>106.27199999999999</v>
      </c>
      <c r="AL26" s="38"/>
      <c r="AM26" s="38"/>
      <c r="AN26" s="38"/>
      <c r="AO26" s="38">
        <f t="shared" si="4"/>
        <v>106.27199999999999</v>
      </c>
      <c r="AP26" s="93">
        <v>4.3</v>
      </c>
      <c r="AQ26" s="93">
        <f t="shared" si="9"/>
        <v>4.3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1006</v>
      </c>
      <c r="BM26" s="34">
        <v>0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0.8453781512605042</v>
      </c>
      <c r="CK26" s="33">
        <f t="shared" si="6"/>
        <v>0</v>
      </c>
      <c r="CL26" s="33"/>
      <c r="CM26" s="33"/>
      <c r="CN26" s="33"/>
      <c r="CO26" s="33"/>
      <c r="CP26" s="33"/>
      <c r="CQ26" s="33"/>
      <c r="CR26" s="33">
        <v>0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1576892</v>
      </c>
      <c r="DD26" s="32"/>
      <c r="DE26" s="32">
        <f t="shared" si="10"/>
        <v>1141</v>
      </c>
      <c r="DF26" s="32"/>
      <c r="DG26" s="32">
        <f t="shared" si="11"/>
        <v>1141</v>
      </c>
      <c r="DH26" s="32"/>
      <c r="DI26" s="32"/>
      <c r="DJ26" s="32"/>
      <c r="DK26" s="32"/>
      <c r="DL26" s="32"/>
      <c r="DM26" s="32">
        <f t="shared" si="7"/>
        <v>1141</v>
      </c>
      <c r="DN26" s="32">
        <f t="shared" si="12"/>
        <v>257.67841011743451</v>
      </c>
      <c r="DO26" s="142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0</v>
      </c>
      <c r="G27" s="91">
        <v>74</v>
      </c>
      <c r="H27" s="44">
        <f t="shared" si="1"/>
        <v>52.112676056338032</v>
      </c>
      <c r="I27" s="44">
        <v>71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/>
      <c r="Y27" s="39" t="s">
        <v>156</v>
      </c>
      <c r="Z27" s="39"/>
      <c r="AA27" s="39"/>
      <c r="AB27" s="39"/>
      <c r="AC27" s="39"/>
      <c r="AD27" s="39"/>
      <c r="AE27" s="39">
        <v>6284151</v>
      </c>
      <c r="AF27" s="39"/>
      <c r="AG27" s="39"/>
      <c r="AH27" s="39"/>
      <c r="AI27" s="38">
        <f t="shared" si="8"/>
        <v>4501</v>
      </c>
      <c r="AJ27" s="38">
        <f t="shared" si="2"/>
        <v>4.5010000000000003</v>
      </c>
      <c r="AK27" s="38">
        <f t="shared" si="3"/>
        <v>108.024</v>
      </c>
      <c r="AL27" s="38"/>
      <c r="AM27" s="38"/>
      <c r="AN27" s="38"/>
      <c r="AO27" s="38">
        <f t="shared" si="4"/>
        <v>108.024</v>
      </c>
      <c r="AP27" s="93">
        <v>3.8</v>
      </c>
      <c r="AQ27" s="93">
        <f t="shared" si="9"/>
        <v>3.8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1005</v>
      </c>
      <c r="BM27" s="34">
        <v>0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0.84453781512605042</v>
      </c>
      <c r="CK27" s="33">
        <f t="shared" si="6"/>
        <v>0</v>
      </c>
      <c r="CL27" s="33"/>
      <c r="CM27" s="33"/>
      <c r="CN27" s="33"/>
      <c r="CO27" s="33"/>
      <c r="CP27" s="33"/>
      <c r="CQ27" s="33"/>
      <c r="CR27" s="33">
        <v>0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1578070</v>
      </c>
      <c r="DD27" s="32"/>
      <c r="DE27" s="32">
        <f t="shared" si="10"/>
        <v>1178</v>
      </c>
      <c r="DF27" s="32"/>
      <c r="DG27" s="32">
        <f t="shared" si="11"/>
        <v>1178</v>
      </c>
      <c r="DH27" s="32"/>
      <c r="DI27" s="32"/>
      <c r="DJ27" s="32"/>
      <c r="DK27" s="32"/>
      <c r="DL27" s="32"/>
      <c r="DM27" s="32">
        <f t="shared" si="7"/>
        <v>1178</v>
      </c>
      <c r="DN27" s="32">
        <f t="shared" si="12"/>
        <v>261.71961786269713</v>
      </c>
      <c r="DO27" s="142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0</v>
      </c>
      <c r="G28" s="91">
        <v>74</v>
      </c>
      <c r="H28" s="44">
        <f t="shared" si="1"/>
        <v>52.112676056338032</v>
      </c>
      <c r="I28" s="44">
        <v>71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/>
      <c r="Y28" s="39" t="s">
        <v>156</v>
      </c>
      <c r="Z28" s="39"/>
      <c r="AA28" s="39"/>
      <c r="AB28" s="39"/>
      <c r="AC28" s="39"/>
      <c r="AD28" s="39"/>
      <c r="AE28" s="39">
        <v>6288677</v>
      </c>
      <c r="AF28" s="39"/>
      <c r="AG28" s="39"/>
      <c r="AH28" s="39"/>
      <c r="AI28" s="38">
        <f t="shared" si="8"/>
        <v>4526</v>
      </c>
      <c r="AJ28" s="38">
        <f t="shared" si="2"/>
        <v>4.5259999999999998</v>
      </c>
      <c r="AK28" s="38">
        <f t="shared" si="3"/>
        <v>108.624</v>
      </c>
      <c r="AL28" s="38"/>
      <c r="AM28" s="38"/>
      <c r="AN28" s="38"/>
      <c r="AO28" s="38">
        <f t="shared" si="4"/>
        <v>108.624</v>
      </c>
      <c r="AP28" s="93">
        <v>3.5</v>
      </c>
      <c r="AQ28" s="93">
        <f t="shared" si="9"/>
        <v>3.5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1006</v>
      </c>
      <c r="BM28" s="34">
        <v>0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0.8453781512605042</v>
      </c>
      <c r="CK28" s="33">
        <f t="shared" si="6"/>
        <v>0</v>
      </c>
      <c r="CL28" s="33"/>
      <c r="CM28" s="33"/>
      <c r="CN28" s="33"/>
      <c r="CO28" s="33"/>
      <c r="CP28" s="33"/>
      <c r="CQ28" s="33"/>
      <c r="CR28" s="33">
        <v>0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1579222</v>
      </c>
      <c r="DD28" s="32"/>
      <c r="DE28" s="32">
        <f t="shared" si="10"/>
        <v>1152</v>
      </c>
      <c r="DF28" s="32"/>
      <c r="DG28" s="32">
        <f t="shared" si="11"/>
        <v>1152</v>
      </c>
      <c r="DH28" s="32"/>
      <c r="DI28" s="32"/>
      <c r="DJ28" s="32"/>
      <c r="DK28" s="32"/>
      <c r="DL28" s="32"/>
      <c r="DM28" s="32">
        <f t="shared" si="7"/>
        <v>1152</v>
      </c>
      <c r="DN28" s="32">
        <f t="shared" si="12"/>
        <v>254.52938577110032</v>
      </c>
      <c r="DO28" s="142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-2</v>
      </c>
      <c r="G29" s="91">
        <v>74</v>
      </c>
      <c r="H29" s="44">
        <f t="shared" si="1"/>
        <v>52.112676056338032</v>
      </c>
      <c r="I29" s="44">
        <v>71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/>
      <c r="Y29" s="39" t="s">
        <v>156</v>
      </c>
      <c r="Z29" s="39"/>
      <c r="AA29" s="39"/>
      <c r="AB29" s="39"/>
      <c r="AC29" s="39"/>
      <c r="AD29" s="39"/>
      <c r="AE29" s="39">
        <v>6293208</v>
      </c>
      <c r="AF29" s="39"/>
      <c r="AG29" s="39"/>
      <c r="AH29" s="39"/>
      <c r="AI29" s="38">
        <f t="shared" si="8"/>
        <v>4531</v>
      </c>
      <c r="AJ29" s="38">
        <f t="shared" si="2"/>
        <v>4.5309999999999997</v>
      </c>
      <c r="AK29" s="38">
        <f t="shared" si="3"/>
        <v>108.744</v>
      </c>
      <c r="AL29" s="38"/>
      <c r="AM29" s="38"/>
      <c r="AN29" s="38"/>
      <c r="AO29" s="38">
        <f t="shared" si="4"/>
        <v>108.744</v>
      </c>
      <c r="AP29" s="93">
        <v>3.2</v>
      </c>
      <c r="AQ29" s="93">
        <f t="shared" si="9"/>
        <v>3.2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1006</v>
      </c>
      <c r="BM29" s="34">
        <v>0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0.8453781512605042</v>
      </c>
      <c r="CK29" s="33">
        <f t="shared" si="6"/>
        <v>0</v>
      </c>
      <c r="CL29" s="33"/>
      <c r="CM29" s="33"/>
      <c r="CN29" s="33"/>
      <c r="CO29" s="33"/>
      <c r="CP29" s="33"/>
      <c r="CQ29" s="33"/>
      <c r="CR29" s="33">
        <v>0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1580368</v>
      </c>
      <c r="DD29" s="32"/>
      <c r="DE29" s="32">
        <f t="shared" si="10"/>
        <v>1146</v>
      </c>
      <c r="DF29" s="32"/>
      <c r="DG29" s="32">
        <f t="shared" si="11"/>
        <v>1146</v>
      </c>
      <c r="DH29" s="32"/>
      <c r="DI29" s="32"/>
      <c r="DJ29" s="32"/>
      <c r="DK29" s="32"/>
      <c r="DL29" s="32"/>
      <c r="DM29" s="32">
        <f t="shared" si="7"/>
        <v>1146</v>
      </c>
      <c r="DN29" s="32">
        <f t="shared" si="12"/>
        <v>252.92429927168396</v>
      </c>
      <c r="DO29" s="143">
        <v>1.02</v>
      </c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-5</v>
      </c>
      <c r="G30" s="91">
        <v>73</v>
      </c>
      <c r="H30" s="44">
        <f t="shared" si="1"/>
        <v>51.408450704225352</v>
      </c>
      <c r="I30" s="44">
        <v>70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/>
      <c r="Y30" s="39" t="s">
        <v>156</v>
      </c>
      <c r="Z30" s="39"/>
      <c r="AA30" s="39"/>
      <c r="AB30" s="39"/>
      <c r="AC30" s="39"/>
      <c r="AD30" s="39"/>
      <c r="AE30" s="39">
        <v>6297923</v>
      </c>
      <c r="AF30" s="39"/>
      <c r="AG30" s="39"/>
      <c r="AH30" s="39"/>
      <c r="AI30" s="38">
        <f t="shared" si="8"/>
        <v>4715</v>
      </c>
      <c r="AJ30" s="38">
        <f t="shared" si="2"/>
        <v>4.7149999999999999</v>
      </c>
      <c r="AK30" s="38">
        <f t="shared" si="3"/>
        <v>113.16</v>
      </c>
      <c r="AL30" s="38"/>
      <c r="AM30" s="38"/>
      <c r="AN30" s="38"/>
      <c r="AO30" s="38">
        <f t="shared" si="4"/>
        <v>113.16</v>
      </c>
      <c r="AP30" s="93">
        <v>2.8</v>
      </c>
      <c r="AQ30" s="93">
        <f t="shared" si="9"/>
        <v>2.8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1005</v>
      </c>
      <c r="BM30" s="34">
        <v>0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0.84453781512605042</v>
      </c>
      <c r="CK30" s="33">
        <f t="shared" si="6"/>
        <v>0</v>
      </c>
      <c r="CL30" s="33"/>
      <c r="CM30" s="33"/>
      <c r="CN30" s="33"/>
      <c r="CO30" s="33"/>
      <c r="CP30" s="33"/>
      <c r="CQ30" s="33"/>
      <c r="CR30" s="33">
        <v>0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1581529</v>
      </c>
      <c r="DD30" s="32"/>
      <c r="DE30" s="32">
        <f t="shared" si="10"/>
        <v>1161</v>
      </c>
      <c r="DF30" s="32"/>
      <c r="DG30" s="32">
        <f t="shared" si="11"/>
        <v>1161</v>
      </c>
      <c r="DH30" s="32"/>
      <c r="DI30" s="32"/>
      <c r="DJ30" s="32"/>
      <c r="DK30" s="32"/>
      <c r="DL30" s="32"/>
      <c r="DM30" s="32">
        <f t="shared" si="7"/>
        <v>1161</v>
      </c>
      <c r="DN30" s="32">
        <f t="shared" si="12"/>
        <v>246.23541887592791</v>
      </c>
      <c r="DO30" s="142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-5</v>
      </c>
      <c r="G31" s="91">
        <v>73</v>
      </c>
      <c r="H31" s="44">
        <f t="shared" si="1"/>
        <v>51.408450704225352</v>
      </c>
      <c r="I31" s="44">
        <v>70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/>
      <c r="Y31" s="39" t="s">
        <v>156</v>
      </c>
      <c r="Z31" s="39"/>
      <c r="AA31" s="39"/>
      <c r="AB31" s="39"/>
      <c r="AC31" s="39"/>
      <c r="AD31" s="39"/>
      <c r="AE31" s="39">
        <v>6302840</v>
      </c>
      <c r="AF31" s="39"/>
      <c r="AG31" s="39"/>
      <c r="AH31" s="39"/>
      <c r="AI31" s="38">
        <f t="shared" si="8"/>
        <v>4917</v>
      </c>
      <c r="AJ31" s="38">
        <f t="shared" si="2"/>
        <v>4.9169999999999998</v>
      </c>
      <c r="AK31" s="38">
        <f t="shared" si="3"/>
        <v>118.008</v>
      </c>
      <c r="AL31" s="38"/>
      <c r="AM31" s="38"/>
      <c r="AN31" s="38"/>
      <c r="AO31" s="38">
        <f t="shared" si="4"/>
        <v>118.008</v>
      </c>
      <c r="AP31" s="93">
        <v>2.5</v>
      </c>
      <c r="AQ31" s="93">
        <f t="shared" si="9"/>
        <v>2.5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1005</v>
      </c>
      <c r="BM31" s="34">
        <v>0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0.84453781512605042</v>
      </c>
      <c r="CK31" s="33">
        <f t="shared" si="6"/>
        <v>0</v>
      </c>
      <c r="CL31" s="33"/>
      <c r="CM31" s="33"/>
      <c r="CN31" s="33"/>
      <c r="CO31" s="33"/>
      <c r="CP31" s="33"/>
      <c r="CQ31" s="33"/>
      <c r="CR31" s="33">
        <v>0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1582680</v>
      </c>
      <c r="DD31" s="32"/>
      <c r="DE31" s="32">
        <f t="shared" si="10"/>
        <v>1151</v>
      </c>
      <c r="DF31" s="32"/>
      <c r="DG31" s="32">
        <f t="shared" si="11"/>
        <v>1151</v>
      </c>
      <c r="DH31" s="32"/>
      <c r="DI31" s="32"/>
      <c r="DJ31" s="32"/>
      <c r="DK31" s="32"/>
      <c r="DL31" s="32"/>
      <c r="DM31" s="32">
        <f t="shared" si="7"/>
        <v>1151</v>
      </c>
      <c r="DN31" s="32">
        <f t="shared" si="12"/>
        <v>234.08582468985153</v>
      </c>
      <c r="DO31" s="142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-5</v>
      </c>
      <c r="G32" s="91">
        <v>73</v>
      </c>
      <c r="H32" s="44">
        <f t="shared" si="1"/>
        <v>51.408450704225352</v>
      </c>
      <c r="I32" s="44">
        <v>70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/>
      <c r="Y32" s="39" t="s">
        <v>156</v>
      </c>
      <c r="Z32" s="39"/>
      <c r="AA32" s="39"/>
      <c r="AB32" s="39"/>
      <c r="AC32" s="39"/>
      <c r="AD32" s="39"/>
      <c r="AE32" s="39">
        <v>6307630</v>
      </c>
      <c r="AF32" s="39"/>
      <c r="AG32" s="39"/>
      <c r="AH32" s="39"/>
      <c r="AI32" s="38">
        <f t="shared" si="8"/>
        <v>4790</v>
      </c>
      <c r="AJ32" s="38">
        <f t="shared" si="2"/>
        <v>4.79</v>
      </c>
      <c r="AK32" s="38">
        <f t="shared" si="3"/>
        <v>114.96000000000001</v>
      </c>
      <c r="AL32" s="38"/>
      <c r="AM32" s="38"/>
      <c r="AN32" s="38"/>
      <c r="AO32" s="38">
        <f t="shared" si="4"/>
        <v>114.96000000000001</v>
      </c>
      <c r="AP32" s="93">
        <v>2.2000000000000002</v>
      </c>
      <c r="AQ32" s="93">
        <f t="shared" si="9"/>
        <v>2.2000000000000002</v>
      </c>
      <c r="AR32" s="36"/>
      <c r="AS32" s="36"/>
      <c r="AT32" s="36"/>
      <c r="AU32" s="35" t="s">
        <v>164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1005</v>
      </c>
      <c r="BM32" s="34">
        <v>0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0.84453781512605042</v>
      </c>
      <c r="CK32" s="33">
        <f t="shared" si="6"/>
        <v>0</v>
      </c>
      <c r="CL32" s="33"/>
      <c r="CM32" s="33"/>
      <c r="CN32" s="33"/>
      <c r="CO32" s="33"/>
      <c r="CP32" s="33"/>
      <c r="CQ32" s="33"/>
      <c r="CR32" s="33">
        <v>0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1583842</v>
      </c>
      <c r="DD32" s="32"/>
      <c r="DE32" s="32">
        <f t="shared" si="10"/>
        <v>1162</v>
      </c>
      <c r="DF32" s="32"/>
      <c r="DG32" s="32">
        <f t="shared" si="11"/>
        <v>1162</v>
      </c>
      <c r="DH32" s="32"/>
      <c r="DI32" s="32"/>
      <c r="DJ32" s="32"/>
      <c r="DK32" s="32"/>
      <c r="DL32" s="32"/>
      <c r="DM32" s="32">
        <f t="shared" si="7"/>
        <v>1162</v>
      </c>
      <c r="DN32" s="32">
        <f t="shared" si="12"/>
        <v>242.58872651356992</v>
      </c>
      <c r="DO32" s="142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-5</v>
      </c>
      <c r="G33" s="91">
        <v>75</v>
      </c>
      <c r="H33" s="44">
        <f t="shared" si="1"/>
        <v>52.816901408450704</v>
      </c>
      <c r="I33" s="44">
        <v>73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/>
      <c r="Y33" s="39" t="s">
        <v>156</v>
      </c>
      <c r="Z33" s="39"/>
      <c r="AA33" s="39"/>
      <c r="AB33" s="39"/>
      <c r="AC33" s="39"/>
      <c r="AD33" s="39"/>
      <c r="AE33" s="39">
        <v>6312388</v>
      </c>
      <c r="AF33" s="39"/>
      <c r="AG33" s="39"/>
      <c r="AH33" s="39"/>
      <c r="AI33" s="38">
        <f t="shared" si="8"/>
        <v>4758</v>
      </c>
      <c r="AJ33" s="38">
        <f t="shared" si="2"/>
        <v>4.758</v>
      </c>
      <c r="AK33" s="38">
        <f t="shared" si="3"/>
        <v>114.19200000000001</v>
      </c>
      <c r="AL33" s="38"/>
      <c r="AM33" s="38"/>
      <c r="AN33" s="38"/>
      <c r="AO33" s="38">
        <f t="shared" si="4"/>
        <v>114.19200000000001</v>
      </c>
      <c r="AP33" s="93">
        <v>2</v>
      </c>
      <c r="AQ33" s="93">
        <f t="shared" si="9"/>
        <v>2</v>
      </c>
      <c r="AR33" s="36"/>
      <c r="AS33" s="36"/>
      <c r="AT33" s="36"/>
      <c r="AU33" s="35" t="s">
        <v>157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0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</v>
      </c>
      <c r="CK33" s="33">
        <f t="shared" si="6"/>
        <v>0</v>
      </c>
      <c r="CL33" s="33"/>
      <c r="CM33" s="33"/>
      <c r="CN33" s="33"/>
      <c r="CO33" s="33"/>
      <c r="CP33" s="33"/>
      <c r="CQ33" s="33"/>
      <c r="CR33" s="33">
        <v>0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1584955</v>
      </c>
      <c r="DD33" s="32"/>
      <c r="DE33" s="32">
        <f t="shared" si="10"/>
        <v>1113</v>
      </c>
      <c r="DF33" s="32"/>
      <c r="DG33" s="32">
        <f t="shared" si="11"/>
        <v>1113</v>
      </c>
      <c r="DH33" s="32"/>
      <c r="DI33" s="32"/>
      <c r="DJ33" s="32"/>
      <c r="DK33" s="32"/>
      <c r="DL33" s="32"/>
      <c r="DM33" s="32">
        <f t="shared" si="7"/>
        <v>1113</v>
      </c>
      <c r="DN33" s="32">
        <f t="shared" si="12"/>
        <v>233.92181588902901</v>
      </c>
      <c r="DO33" s="143">
        <v>0.88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-5</v>
      </c>
      <c r="G34" s="91">
        <v>70</v>
      </c>
      <c r="H34" s="44">
        <f t="shared" si="1"/>
        <v>49.295774647887328</v>
      </c>
      <c r="I34" s="44">
        <v>68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/>
      <c r="Y34" s="39" t="s">
        <v>156</v>
      </c>
      <c r="Z34" s="39"/>
      <c r="AA34" s="39"/>
      <c r="AB34" s="39"/>
      <c r="AC34" s="39"/>
      <c r="AD34" s="39"/>
      <c r="AE34" s="39">
        <v>6316791</v>
      </c>
      <c r="AF34" s="39"/>
      <c r="AG34" s="39"/>
      <c r="AH34" s="39"/>
      <c r="AI34" s="38">
        <f t="shared" si="8"/>
        <v>4403</v>
      </c>
      <c r="AJ34" s="38">
        <f t="shared" si="2"/>
        <v>4.4029999999999996</v>
      </c>
      <c r="AK34" s="38">
        <f t="shared" si="3"/>
        <v>105.672</v>
      </c>
      <c r="AL34" s="38"/>
      <c r="AM34" s="38"/>
      <c r="AN34" s="38"/>
      <c r="AO34" s="38">
        <f t="shared" si="4"/>
        <v>105.672</v>
      </c>
      <c r="AP34" s="93">
        <v>2.6</v>
      </c>
      <c r="AQ34" s="93">
        <f t="shared" si="9"/>
        <v>2.6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3">
        <v>0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1586037</v>
      </c>
      <c r="DD34" s="32"/>
      <c r="DE34" s="32">
        <f t="shared" si="10"/>
        <v>1082</v>
      </c>
      <c r="DF34" s="32"/>
      <c r="DG34" s="32">
        <f t="shared" si="11"/>
        <v>1082</v>
      </c>
      <c r="DH34" s="32"/>
      <c r="DI34" s="32"/>
      <c r="DJ34" s="32"/>
      <c r="DK34" s="32"/>
      <c r="DL34" s="32"/>
      <c r="DM34" s="32">
        <f t="shared" si="7"/>
        <v>1082</v>
      </c>
      <c r="DN34" s="32">
        <f t="shared" si="12"/>
        <v>245.74153985918693</v>
      </c>
      <c r="DO34" s="142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-2</v>
      </c>
      <c r="G35" s="91">
        <v>70</v>
      </c>
      <c r="H35" s="44">
        <f t="shared" si="1"/>
        <v>49.295774647887328</v>
      </c>
      <c r="I35" s="44">
        <v>68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/>
      <c r="Y35" s="39" t="s">
        <v>156</v>
      </c>
      <c r="Z35" s="39"/>
      <c r="AA35" s="39"/>
      <c r="AB35" s="39"/>
      <c r="AC35" s="39"/>
      <c r="AD35" s="39"/>
      <c r="AE35" s="39">
        <v>6321237</v>
      </c>
      <c r="AF35" s="39"/>
      <c r="AG35" s="39"/>
      <c r="AH35" s="39"/>
      <c r="AI35" s="38">
        <f t="shared" si="8"/>
        <v>4446</v>
      </c>
      <c r="AJ35" s="38">
        <f t="shared" si="2"/>
        <v>4.4459999999999997</v>
      </c>
      <c r="AK35" s="38">
        <f t="shared" si="3"/>
        <v>106.70399999999999</v>
      </c>
      <c r="AL35" s="38"/>
      <c r="AM35" s="38"/>
      <c r="AN35" s="38"/>
      <c r="AO35" s="38">
        <f t="shared" si="4"/>
        <v>106.70399999999999</v>
      </c>
      <c r="AP35" s="93">
        <v>3.6</v>
      </c>
      <c r="AQ35" s="93">
        <f t="shared" si="9"/>
        <v>3.6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3">
        <v>0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1587145</v>
      </c>
      <c r="DD35" s="32"/>
      <c r="DE35" s="32">
        <f t="shared" si="10"/>
        <v>1108</v>
      </c>
      <c r="DF35" s="32"/>
      <c r="DG35" s="32">
        <f t="shared" si="11"/>
        <v>1108</v>
      </c>
      <c r="DH35" s="32"/>
      <c r="DI35" s="32"/>
      <c r="DJ35" s="32"/>
      <c r="DK35" s="32"/>
      <c r="DL35" s="32"/>
      <c r="DM35" s="32">
        <f t="shared" si="7"/>
        <v>1108</v>
      </c>
      <c r="DN35" s="32">
        <f t="shared" si="12"/>
        <v>249.212775528565</v>
      </c>
      <c r="DO35" s="142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1.5416666666666667</v>
      </c>
      <c r="G36" s="28">
        <f t="shared" si="13"/>
        <v>74.333333333333329</v>
      </c>
      <c r="H36" s="28">
        <f t="shared" si="13"/>
        <v>52.347417840375591</v>
      </c>
      <c r="I36" s="28">
        <f t="shared" si="13"/>
        <v>71.25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108108</v>
      </c>
      <c r="AJ36" s="28">
        <f>SUM(AJ12:AJ35)</f>
        <v>108.108</v>
      </c>
      <c r="AK36" s="28">
        <f>AVERAGE(AK12:AK35)</f>
        <v>108.108</v>
      </c>
      <c r="AL36" s="28"/>
      <c r="AM36" s="28"/>
      <c r="AN36" s="28"/>
      <c r="AO36" s="28"/>
      <c r="AP36" s="28">
        <f>AVERAGE(AP12:AP35)</f>
        <v>5.4749999999999988</v>
      </c>
      <c r="AQ36" s="94">
        <f>AVERAGE(AQ12:AQ35)</f>
        <v>5.4749999999999988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27438</v>
      </c>
      <c r="DF36" s="28"/>
      <c r="DG36" s="28">
        <f>SUM(DG12:DG35)</f>
        <v>27438</v>
      </c>
      <c r="DH36" s="28"/>
      <c r="DI36" s="28"/>
      <c r="DJ36" s="28"/>
      <c r="DK36" s="28"/>
      <c r="DL36" s="28"/>
      <c r="DM36" s="28">
        <f t="shared" si="7"/>
        <v>27438</v>
      </c>
      <c r="DN36" s="28">
        <f t="shared" si="12"/>
        <v>253.80175380175379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224</v>
      </c>
      <c r="D39" s="218"/>
      <c r="E39" s="218"/>
      <c r="F39" s="219"/>
    </row>
    <row r="40" spans="2:127" x14ac:dyDescent="0.35">
      <c r="B40" s="22" t="s">
        <v>2</v>
      </c>
      <c r="C40" s="217" t="s">
        <v>287</v>
      </c>
      <c r="D40" s="214"/>
      <c r="E40" s="214"/>
      <c r="F40" s="215"/>
    </row>
    <row r="41" spans="2:127" x14ac:dyDescent="0.35">
      <c r="B41" s="22" t="s">
        <v>1</v>
      </c>
      <c r="C41" s="217" t="s">
        <v>287</v>
      </c>
      <c r="D41" s="214"/>
      <c r="E41" s="214"/>
      <c r="F41" s="215"/>
    </row>
    <row r="43" spans="2:127" x14ac:dyDescent="0.35">
      <c r="B43" s="97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232</v>
      </c>
      <c r="C44" s="9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2:127" x14ac:dyDescent="0.35">
      <c r="B45" s="96" t="s">
        <v>231</v>
      </c>
      <c r="C45" s="11"/>
      <c r="D45" s="140"/>
      <c r="E45" s="140"/>
      <c r="F45" s="140"/>
      <c r="G45" s="140"/>
      <c r="H45" s="140"/>
      <c r="I45" s="140"/>
      <c r="J45" s="1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6" t="s">
        <v>227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185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6" t="s">
        <v>282</v>
      </c>
      <c r="C51" s="11"/>
      <c r="D51" s="15"/>
      <c r="E51" s="15"/>
      <c r="F51" s="15"/>
      <c r="G51" s="15"/>
      <c r="H51" s="15"/>
      <c r="I51" s="15"/>
      <c r="J51" s="14"/>
      <c r="K51" s="14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2"/>
      <c r="X51" s="4"/>
      <c r="Y51" s="4"/>
      <c r="Z51" s="4"/>
    </row>
    <row r="52" spans="2:26" x14ac:dyDescent="0.35">
      <c r="B52" s="115" t="s">
        <v>162</v>
      </c>
      <c r="C52" s="11"/>
      <c r="D52" s="15"/>
      <c r="E52" s="15"/>
      <c r="F52" s="15"/>
      <c r="G52" s="15"/>
      <c r="H52" s="15"/>
      <c r="I52" s="15"/>
      <c r="J52" s="14"/>
      <c r="K52" s="14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2"/>
      <c r="X52" s="4"/>
      <c r="Y52" s="4"/>
      <c r="Z52" s="4"/>
    </row>
    <row r="53" spans="2:26" x14ac:dyDescent="0.35">
      <c r="B53" s="118" t="s">
        <v>286</v>
      </c>
      <c r="C53" s="11"/>
      <c r="D53" s="15"/>
      <c r="E53" s="15"/>
      <c r="F53" s="15"/>
      <c r="G53" s="15"/>
      <c r="H53" s="15"/>
      <c r="I53" s="15"/>
      <c r="J53" s="14"/>
      <c r="K53" s="14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2"/>
      <c r="X53" s="4"/>
      <c r="Y53" s="4"/>
      <c r="Z53" s="4"/>
    </row>
    <row r="54" spans="2:26" x14ac:dyDescent="0.35">
      <c r="B54" s="118" t="s">
        <v>168</v>
      </c>
      <c r="C54" s="11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  <c r="Z54" s="4"/>
    </row>
    <row r="55" spans="2:26" x14ac:dyDescent="0.35">
      <c r="B55" s="206" t="s">
        <v>169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4"/>
    </row>
    <row r="56" spans="2:26" x14ac:dyDescent="0.35">
      <c r="B56" s="206" t="s">
        <v>170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4"/>
    </row>
    <row r="57" spans="2:26" x14ac:dyDescent="0.35">
      <c r="B57" s="207" t="s">
        <v>171</v>
      </c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</row>
    <row r="58" spans="2:26" x14ac:dyDescent="0.35">
      <c r="B58" s="223" t="s">
        <v>288</v>
      </c>
      <c r="C58" s="223"/>
      <c r="D58" s="223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223"/>
    </row>
    <row r="59" spans="2:26" x14ac:dyDescent="0.35">
      <c r="B59" s="206" t="s">
        <v>175</v>
      </c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</row>
    <row r="60" spans="2:26" x14ac:dyDescent="0.35">
      <c r="B60" s="223" t="s">
        <v>226</v>
      </c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223"/>
    </row>
    <row r="61" spans="2:26" x14ac:dyDescent="0.35">
      <c r="B61" s="223" t="s">
        <v>289</v>
      </c>
      <c r="C61" s="223"/>
      <c r="D61" s="223"/>
      <c r="E61" s="223"/>
      <c r="F61" s="223"/>
      <c r="G61" s="223"/>
      <c r="H61" s="223"/>
      <c r="I61" s="223"/>
      <c r="J61" s="223"/>
      <c r="K61" s="223"/>
      <c r="L61" s="223"/>
      <c r="M61" s="223"/>
      <c r="N61" s="223"/>
      <c r="O61" s="223"/>
      <c r="P61" s="223"/>
      <c r="Q61" s="223"/>
      <c r="R61" s="223"/>
      <c r="S61" s="223"/>
      <c r="T61" s="223"/>
      <c r="U61" s="223"/>
      <c r="V61" s="223"/>
      <c r="W61" s="223"/>
      <c r="X61" s="223"/>
      <c r="Y61" s="223"/>
    </row>
  </sheetData>
  <protectedRanges>
    <protectedRange sqref="AD10:AD11" name="Range1_11_1_1_1_2_2_1_2"/>
    <protectedRange sqref="AE10:AE11" name="Range1_11_1_1_1_2_2_1_2_1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4"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  <mergeCell ref="B60:Y60"/>
    <mergeCell ref="B61:Y61"/>
    <mergeCell ref="B55:Y55"/>
    <mergeCell ref="B56:Y56"/>
    <mergeCell ref="B57:Y57"/>
    <mergeCell ref="B58:Y58"/>
    <mergeCell ref="B59:Y59"/>
  </mergeCells>
  <dataValidations count="2">
    <dataValidation type="list" allowBlank="1" showInputMessage="1" showErrorMessage="1" sqref="DT31:DU31" xr:uid="{00000000-0002-0000-1800-000000000000}">
      <formula1>$BA$25:$BA$29</formula1>
    </dataValidation>
    <dataValidation type="list" allowBlank="1" showInputMessage="1" showErrorMessage="1" sqref="U12:U35" xr:uid="{00000000-0002-0000-1800-000001000000}">
      <formula1>$DT$9:$DT$20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B2:DW60"/>
  <sheetViews>
    <sheetView topLeftCell="A37" zoomScaleNormal="100" workbookViewId="0">
      <selection activeCell="C40" sqref="C40:F40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43369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'25'!AE35</f>
        <v>6321237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'25'!DC35</f>
        <v>1587145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0</v>
      </c>
      <c r="G12" s="91">
        <v>68</v>
      </c>
      <c r="H12" s="44">
        <f t="shared" ref="H12:H35" si="1">G12/1.42</f>
        <v>47.887323943661976</v>
      </c>
      <c r="I12" s="44">
        <v>66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/>
      <c r="Y12" s="39" t="s">
        <v>156</v>
      </c>
      <c r="Z12" s="39"/>
      <c r="AA12" s="39"/>
      <c r="AB12" s="39"/>
      <c r="AC12" s="39"/>
      <c r="AD12" s="39"/>
      <c r="AE12" s="39">
        <v>6325130</v>
      </c>
      <c r="AF12" s="39"/>
      <c r="AG12" s="39"/>
      <c r="AH12" s="39"/>
      <c r="AI12" s="38">
        <f>IF(ISBLANK(AE12),"-",AE12-AE10)</f>
        <v>3893</v>
      </c>
      <c r="AJ12" s="38">
        <f t="shared" ref="AJ12:AJ35" si="2">AI12/1000</f>
        <v>3.8929999999999998</v>
      </c>
      <c r="AK12" s="38">
        <f t="shared" ref="AK12:AK35" si="3">AJ12*24</f>
        <v>93.431999999999988</v>
      </c>
      <c r="AL12" s="38"/>
      <c r="AM12" s="38"/>
      <c r="AN12" s="38"/>
      <c r="AO12" s="38">
        <f t="shared" ref="AO12:AO35" si="4">AK12</f>
        <v>93.431999999999988</v>
      </c>
      <c r="AP12" s="93">
        <v>5.2</v>
      </c>
      <c r="AQ12" s="93">
        <f>AP12</f>
        <v>5.2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3">
        <v>0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1588250</v>
      </c>
      <c r="DD12" s="32"/>
      <c r="DE12" s="32">
        <f>IF(ISBLANK(DC12),"-",DC12-DC10)</f>
        <v>1105</v>
      </c>
      <c r="DF12" s="32"/>
      <c r="DG12" s="32">
        <f>DC12-DC10</f>
        <v>1105</v>
      </c>
      <c r="DH12" s="32"/>
      <c r="DI12" s="32"/>
      <c r="DJ12" s="32"/>
      <c r="DK12" s="32"/>
      <c r="DL12" s="32"/>
      <c r="DM12" s="32">
        <f t="shared" ref="DM12:DM36" si="7">DE12</f>
        <v>1105</v>
      </c>
      <c r="DN12" s="32">
        <f>DM12/AJ12</f>
        <v>283.84279475982532</v>
      </c>
      <c r="DO12" s="142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2</v>
      </c>
      <c r="G13" s="91">
        <v>69</v>
      </c>
      <c r="H13" s="44">
        <f t="shared" si="1"/>
        <v>48.591549295774648</v>
      </c>
      <c r="I13" s="44">
        <v>66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/>
      <c r="Y13" s="39" t="s">
        <v>156</v>
      </c>
      <c r="Z13" s="39"/>
      <c r="AA13" s="39"/>
      <c r="AB13" s="39"/>
      <c r="AC13" s="39"/>
      <c r="AD13" s="39"/>
      <c r="AE13" s="39">
        <v>6329091</v>
      </c>
      <c r="AF13" s="39"/>
      <c r="AG13" s="39"/>
      <c r="AH13" s="39"/>
      <c r="AI13" s="38">
        <f t="shared" ref="AI13:AI35" si="8">IF(ISBLANK(AE13),"-",AE13-AE12)</f>
        <v>3961</v>
      </c>
      <c r="AJ13" s="38">
        <f t="shared" si="2"/>
        <v>3.9609999999999999</v>
      </c>
      <c r="AK13" s="38">
        <f t="shared" si="3"/>
        <v>95.063999999999993</v>
      </c>
      <c r="AL13" s="38"/>
      <c r="AM13" s="38"/>
      <c r="AN13" s="38"/>
      <c r="AO13" s="38">
        <f t="shared" si="4"/>
        <v>95.063999999999993</v>
      </c>
      <c r="AP13" s="93">
        <v>6.8</v>
      </c>
      <c r="AQ13" s="93">
        <f t="shared" ref="AQ13:AQ35" si="9">AP13</f>
        <v>6.8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3">
        <v>0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1589360</v>
      </c>
      <c r="DD13" s="32"/>
      <c r="DE13" s="32">
        <f t="shared" ref="DE13:DE35" si="10">IF(ISBLANK(DC13),"-",DC13-DC12)</f>
        <v>1110</v>
      </c>
      <c r="DF13" s="32"/>
      <c r="DG13" s="32">
        <f t="shared" ref="DG13:DG35" si="11">DC13-DC12</f>
        <v>1110</v>
      </c>
      <c r="DH13" s="32"/>
      <c r="DI13" s="32"/>
      <c r="DJ13" s="32"/>
      <c r="DK13" s="32"/>
      <c r="DL13" s="32"/>
      <c r="DM13" s="32">
        <f t="shared" si="7"/>
        <v>1110</v>
      </c>
      <c r="DN13" s="32">
        <f t="shared" ref="DN13:DN36" si="12">DM13/AJ13</f>
        <v>280.2322645796516</v>
      </c>
      <c r="DO13" s="143">
        <v>0.86</v>
      </c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5</v>
      </c>
      <c r="G14" s="91">
        <v>71</v>
      </c>
      <c r="H14" s="44">
        <f t="shared" si="1"/>
        <v>50</v>
      </c>
      <c r="I14" s="44">
        <v>70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/>
      <c r="Y14" s="39" t="s">
        <v>156</v>
      </c>
      <c r="Z14" s="39"/>
      <c r="AA14" s="39"/>
      <c r="AB14" s="39"/>
      <c r="AC14" s="39"/>
      <c r="AD14" s="39"/>
      <c r="AE14" s="39">
        <v>6333213</v>
      </c>
      <c r="AF14" s="39"/>
      <c r="AG14" s="39"/>
      <c r="AH14" s="39"/>
      <c r="AI14" s="38">
        <f t="shared" si="8"/>
        <v>4122</v>
      </c>
      <c r="AJ14" s="38">
        <f t="shared" si="2"/>
        <v>4.1219999999999999</v>
      </c>
      <c r="AK14" s="38">
        <f t="shared" si="3"/>
        <v>98.927999999999997</v>
      </c>
      <c r="AL14" s="38"/>
      <c r="AM14" s="38"/>
      <c r="AN14" s="38"/>
      <c r="AO14" s="38">
        <f t="shared" si="4"/>
        <v>98.927999999999997</v>
      </c>
      <c r="AP14" s="93">
        <v>8.3000000000000007</v>
      </c>
      <c r="AQ14" s="93">
        <f t="shared" si="9"/>
        <v>8.3000000000000007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3">
        <v>0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1590477</v>
      </c>
      <c r="DD14" s="32"/>
      <c r="DE14" s="32">
        <f t="shared" si="10"/>
        <v>1117</v>
      </c>
      <c r="DF14" s="32"/>
      <c r="DG14" s="32">
        <f t="shared" si="11"/>
        <v>1117</v>
      </c>
      <c r="DH14" s="32"/>
      <c r="DI14" s="32"/>
      <c r="DJ14" s="32"/>
      <c r="DK14" s="32"/>
      <c r="DL14" s="32"/>
      <c r="DM14" s="32">
        <f t="shared" si="7"/>
        <v>1117</v>
      </c>
      <c r="DN14" s="32">
        <f t="shared" si="12"/>
        <v>270.98495875788456</v>
      </c>
      <c r="DO14" s="142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8</v>
      </c>
      <c r="G15" s="91">
        <v>82</v>
      </c>
      <c r="H15" s="44">
        <f t="shared" si="1"/>
        <v>57.74647887323944</v>
      </c>
      <c r="I15" s="44">
        <v>80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/>
      <c r="Y15" s="39" t="s">
        <v>156</v>
      </c>
      <c r="Z15" s="39"/>
      <c r="AA15" s="39"/>
      <c r="AB15" s="39"/>
      <c r="AC15" s="39"/>
      <c r="AD15" s="39"/>
      <c r="AE15" s="39">
        <v>6337565</v>
      </c>
      <c r="AF15" s="39"/>
      <c r="AG15" s="39"/>
      <c r="AH15" s="39"/>
      <c r="AI15" s="38">
        <f t="shared" si="8"/>
        <v>4352</v>
      </c>
      <c r="AJ15" s="38">
        <f t="shared" si="2"/>
        <v>4.3520000000000003</v>
      </c>
      <c r="AK15" s="38">
        <f t="shared" si="3"/>
        <v>104.44800000000001</v>
      </c>
      <c r="AL15" s="38"/>
      <c r="AM15" s="38"/>
      <c r="AN15" s="38"/>
      <c r="AO15" s="38">
        <f t="shared" si="4"/>
        <v>104.44800000000001</v>
      </c>
      <c r="AP15" s="93">
        <v>9.5</v>
      </c>
      <c r="AQ15" s="93">
        <f t="shared" si="9"/>
        <v>9.5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3">
        <v>0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1591558</v>
      </c>
      <c r="DD15" s="32"/>
      <c r="DE15" s="32">
        <f t="shared" si="10"/>
        <v>1081</v>
      </c>
      <c r="DF15" s="32"/>
      <c r="DG15" s="32">
        <f t="shared" si="11"/>
        <v>1081</v>
      </c>
      <c r="DH15" s="32"/>
      <c r="DI15" s="32"/>
      <c r="DJ15" s="32"/>
      <c r="DK15" s="32"/>
      <c r="DL15" s="32"/>
      <c r="DM15" s="32">
        <f t="shared" si="7"/>
        <v>1081</v>
      </c>
      <c r="DN15" s="32">
        <f t="shared" si="12"/>
        <v>248.39154411764704</v>
      </c>
      <c r="DO15" s="142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8</v>
      </c>
      <c r="G16" s="91">
        <v>77</v>
      </c>
      <c r="H16" s="44">
        <f t="shared" si="1"/>
        <v>54.225352112676056</v>
      </c>
      <c r="I16" s="44">
        <v>75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/>
      <c r="Y16" s="39" t="s">
        <v>156</v>
      </c>
      <c r="Z16" s="39"/>
      <c r="AA16" s="39"/>
      <c r="AB16" s="39"/>
      <c r="AC16" s="39"/>
      <c r="AD16" s="39"/>
      <c r="AE16" s="39">
        <v>6341900</v>
      </c>
      <c r="AF16" s="39"/>
      <c r="AG16" s="39"/>
      <c r="AH16" s="39"/>
      <c r="AI16" s="38">
        <f t="shared" si="8"/>
        <v>4335</v>
      </c>
      <c r="AJ16" s="38">
        <f t="shared" si="2"/>
        <v>4.335</v>
      </c>
      <c r="AK16" s="38">
        <f t="shared" si="3"/>
        <v>104.03999999999999</v>
      </c>
      <c r="AL16" s="38"/>
      <c r="AM16" s="38"/>
      <c r="AN16" s="38"/>
      <c r="AO16" s="38">
        <f t="shared" si="4"/>
        <v>104.03999999999999</v>
      </c>
      <c r="AP16" s="93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3">
        <v>0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1592615</v>
      </c>
      <c r="DD16" s="32"/>
      <c r="DE16" s="32">
        <f t="shared" si="10"/>
        <v>1057</v>
      </c>
      <c r="DF16" s="32"/>
      <c r="DG16" s="32">
        <f t="shared" si="11"/>
        <v>1057</v>
      </c>
      <c r="DH16" s="32"/>
      <c r="DI16" s="32"/>
      <c r="DJ16" s="32"/>
      <c r="DK16" s="32"/>
      <c r="DL16" s="32"/>
      <c r="DM16" s="32">
        <f t="shared" si="7"/>
        <v>1057</v>
      </c>
      <c r="DN16" s="32">
        <f t="shared" si="12"/>
        <v>243.82929642445214</v>
      </c>
      <c r="DO16" s="142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7</v>
      </c>
      <c r="G17" s="91">
        <v>74</v>
      </c>
      <c r="H17" s="44">
        <f t="shared" si="1"/>
        <v>52.112676056338032</v>
      </c>
      <c r="I17" s="44">
        <v>72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/>
      <c r="Y17" s="39" t="s">
        <v>156</v>
      </c>
      <c r="Z17" s="39"/>
      <c r="AA17" s="39"/>
      <c r="AB17" s="39"/>
      <c r="AC17" s="39"/>
      <c r="AD17" s="39"/>
      <c r="AE17" s="39">
        <v>6346768</v>
      </c>
      <c r="AF17" s="39"/>
      <c r="AG17" s="39"/>
      <c r="AH17" s="39"/>
      <c r="AI17" s="38">
        <f t="shared" si="8"/>
        <v>4868</v>
      </c>
      <c r="AJ17" s="38">
        <f t="shared" si="2"/>
        <v>4.8680000000000003</v>
      </c>
      <c r="AK17" s="38">
        <f t="shared" si="3"/>
        <v>116.83200000000001</v>
      </c>
      <c r="AL17" s="38"/>
      <c r="AM17" s="38"/>
      <c r="AN17" s="38"/>
      <c r="AO17" s="38">
        <f t="shared" si="4"/>
        <v>116.83200000000001</v>
      </c>
      <c r="AP17" s="93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1188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0.99831932773109244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3">
        <v>0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1593684</v>
      </c>
      <c r="DD17" s="32"/>
      <c r="DE17" s="32">
        <f t="shared" si="10"/>
        <v>1069</v>
      </c>
      <c r="DF17" s="32"/>
      <c r="DG17" s="32">
        <f t="shared" si="11"/>
        <v>1069</v>
      </c>
      <c r="DH17" s="32"/>
      <c r="DI17" s="32"/>
      <c r="DJ17" s="32"/>
      <c r="DK17" s="32"/>
      <c r="DL17" s="32"/>
      <c r="DM17" s="32">
        <f t="shared" si="7"/>
        <v>1069</v>
      </c>
      <c r="DN17" s="32">
        <f t="shared" si="12"/>
        <v>219.59737058340178</v>
      </c>
      <c r="DO17" s="143">
        <v>1.18</v>
      </c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7</v>
      </c>
      <c r="G18" s="91">
        <v>76</v>
      </c>
      <c r="H18" s="44">
        <f t="shared" si="1"/>
        <v>53.521126760563384</v>
      </c>
      <c r="I18" s="44">
        <v>72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/>
      <c r="Y18" s="39" t="s">
        <v>156</v>
      </c>
      <c r="Z18" s="39"/>
      <c r="AA18" s="39"/>
      <c r="AB18" s="39"/>
      <c r="AC18" s="39"/>
      <c r="AD18" s="39"/>
      <c r="AE18" s="39">
        <v>6352064</v>
      </c>
      <c r="AF18" s="39"/>
      <c r="AG18" s="39"/>
      <c r="AH18" s="39"/>
      <c r="AI18" s="38">
        <f t="shared" si="8"/>
        <v>5296</v>
      </c>
      <c r="AJ18" s="38">
        <f t="shared" si="2"/>
        <v>5.2960000000000003</v>
      </c>
      <c r="AK18" s="38">
        <f t="shared" si="3"/>
        <v>127.10400000000001</v>
      </c>
      <c r="AL18" s="38"/>
      <c r="AM18" s="38"/>
      <c r="AN18" s="38"/>
      <c r="AO18" s="38">
        <f t="shared" si="4"/>
        <v>127.10400000000001</v>
      </c>
      <c r="AP18" s="93">
        <v>9.1</v>
      </c>
      <c r="AQ18" s="93">
        <f t="shared" si="9"/>
        <v>9.1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0</v>
      </c>
      <c r="BM18" s="34">
        <v>1027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</v>
      </c>
      <c r="CK18" s="33">
        <f t="shared" si="6"/>
        <v>0.86302521008403366</v>
      </c>
      <c r="CL18" s="33"/>
      <c r="CM18" s="33"/>
      <c r="CN18" s="33"/>
      <c r="CO18" s="33"/>
      <c r="CP18" s="33"/>
      <c r="CQ18" s="33"/>
      <c r="CR18" s="33">
        <v>0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1594884</v>
      </c>
      <c r="DD18" s="32"/>
      <c r="DE18" s="32">
        <f t="shared" si="10"/>
        <v>1200</v>
      </c>
      <c r="DF18" s="32"/>
      <c r="DG18" s="32">
        <f t="shared" si="11"/>
        <v>1200</v>
      </c>
      <c r="DH18" s="32"/>
      <c r="DI18" s="32"/>
      <c r="DJ18" s="32"/>
      <c r="DK18" s="32"/>
      <c r="DL18" s="32"/>
      <c r="DM18" s="32">
        <f t="shared" si="7"/>
        <v>1200</v>
      </c>
      <c r="DN18" s="32">
        <f t="shared" si="12"/>
        <v>226.58610271903322</v>
      </c>
      <c r="DO18" s="142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6</v>
      </c>
      <c r="G19" s="91">
        <v>74</v>
      </c>
      <c r="H19" s="44">
        <f t="shared" si="1"/>
        <v>52.112676056338032</v>
      </c>
      <c r="I19" s="44">
        <v>70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/>
      <c r="Y19" s="39" t="s">
        <v>156</v>
      </c>
      <c r="Z19" s="39"/>
      <c r="AA19" s="39"/>
      <c r="AB19" s="39"/>
      <c r="AC19" s="39"/>
      <c r="AD19" s="39"/>
      <c r="AE19" s="39">
        <v>6356784</v>
      </c>
      <c r="AF19" s="39"/>
      <c r="AG19" s="39"/>
      <c r="AH19" s="39"/>
      <c r="AI19" s="38">
        <f t="shared" si="8"/>
        <v>4720</v>
      </c>
      <c r="AJ19" s="38">
        <f t="shared" si="2"/>
        <v>4.72</v>
      </c>
      <c r="AK19" s="38">
        <f t="shared" si="3"/>
        <v>113.28</v>
      </c>
      <c r="AL19" s="38"/>
      <c r="AM19" s="38"/>
      <c r="AN19" s="38"/>
      <c r="AO19" s="38">
        <f t="shared" si="4"/>
        <v>113.28</v>
      </c>
      <c r="AP19" s="93">
        <v>8.4</v>
      </c>
      <c r="AQ19" s="93">
        <f t="shared" si="9"/>
        <v>8.4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0</v>
      </c>
      <c r="BM19" s="34">
        <v>1026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</v>
      </c>
      <c r="CK19" s="33">
        <f t="shared" si="6"/>
        <v>0.86218487394957988</v>
      </c>
      <c r="CL19" s="33"/>
      <c r="CM19" s="33"/>
      <c r="CN19" s="33"/>
      <c r="CO19" s="33"/>
      <c r="CP19" s="33"/>
      <c r="CQ19" s="33"/>
      <c r="CR19" s="33">
        <v>0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1596070</v>
      </c>
      <c r="DD19" s="32"/>
      <c r="DE19" s="32">
        <f t="shared" si="10"/>
        <v>1186</v>
      </c>
      <c r="DF19" s="32"/>
      <c r="DG19" s="32">
        <f t="shared" si="11"/>
        <v>1186</v>
      </c>
      <c r="DH19" s="32"/>
      <c r="DI19" s="32"/>
      <c r="DJ19" s="32"/>
      <c r="DK19" s="32"/>
      <c r="DL19" s="32"/>
      <c r="DM19" s="32">
        <f t="shared" si="7"/>
        <v>1186</v>
      </c>
      <c r="DN19" s="32">
        <f t="shared" si="12"/>
        <v>251.27118644067798</v>
      </c>
      <c r="DO19" s="142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6</v>
      </c>
      <c r="G20" s="91">
        <v>75</v>
      </c>
      <c r="H20" s="44">
        <f t="shared" si="1"/>
        <v>52.816901408450704</v>
      </c>
      <c r="I20" s="44">
        <v>70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/>
      <c r="Y20" s="39" t="s">
        <v>156</v>
      </c>
      <c r="Z20" s="39"/>
      <c r="AA20" s="39"/>
      <c r="AB20" s="39"/>
      <c r="AC20" s="39"/>
      <c r="AD20" s="39"/>
      <c r="AE20" s="39">
        <v>6361480</v>
      </c>
      <c r="AF20" s="39"/>
      <c r="AG20" s="39"/>
      <c r="AH20" s="39"/>
      <c r="AI20" s="38">
        <f t="shared" si="8"/>
        <v>4696</v>
      </c>
      <c r="AJ20" s="38">
        <f t="shared" si="2"/>
        <v>4.6959999999999997</v>
      </c>
      <c r="AK20" s="38">
        <f t="shared" si="3"/>
        <v>112.70399999999999</v>
      </c>
      <c r="AL20" s="38"/>
      <c r="AM20" s="38"/>
      <c r="AN20" s="38"/>
      <c r="AO20" s="38">
        <f t="shared" si="4"/>
        <v>112.70399999999999</v>
      </c>
      <c r="AP20" s="93">
        <v>7.7</v>
      </c>
      <c r="AQ20" s="93">
        <f t="shared" si="9"/>
        <v>7.7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4">
        <v>1026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</v>
      </c>
      <c r="CK20" s="33">
        <f t="shared" si="6"/>
        <v>0.86218487394957988</v>
      </c>
      <c r="CL20" s="33"/>
      <c r="CM20" s="33"/>
      <c r="CN20" s="33"/>
      <c r="CO20" s="33"/>
      <c r="CP20" s="33"/>
      <c r="CQ20" s="33"/>
      <c r="CR20" s="33">
        <v>0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1597302</v>
      </c>
      <c r="DD20" s="32"/>
      <c r="DE20" s="32">
        <f t="shared" si="10"/>
        <v>1232</v>
      </c>
      <c r="DF20" s="32"/>
      <c r="DG20" s="32">
        <f t="shared" si="11"/>
        <v>1232</v>
      </c>
      <c r="DH20" s="32"/>
      <c r="DI20" s="32"/>
      <c r="DJ20" s="32"/>
      <c r="DK20" s="32"/>
      <c r="DL20" s="32"/>
      <c r="DM20" s="32">
        <f t="shared" si="7"/>
        <v>1232</v>
      </c>
      <c r="DN20" s="32">
        <f t="shared" si="12"/>
        <v>262.35093696763204</v>
      </c>
      <c r="DO20" s="142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5</v>
      </c>
      <c r="G21" s="91">
        <v>74</v>
      </c>
      <c r="H21" s="44">
        <f t="shared" si="1"/>
        <v>52.112676056338032</v>
      </c>
      <c r="I21" s="44">
        <v>70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/>
      <c r="Y21" s="39" t="s">
        <v>156</v>
      </c>
      <c r="Z21" s="39"/>
      <c r="AA21" s="39"/>
      <c r="AB21" s="39"/>
      <c r="AC21" s="39"/>
      <c r="AD21" s="39"/>
      <c r="AE21" s="39">
        <v>6366064</v>
      </c>
      <c r="AF21" s="39"/>
      <c r="AG21" s="39"/>
      <c r="AH21" s="39"/>
      <c r="AI21" s="38">
        <f t="shared" si="8"/>
        <v>4584</v>
      </c>
      <c r="AJ21" s="38">
        <f t="shared" si="2"/>
        <v>4.5839999999999996</v>
      </c>
      <c r="AK21" s="38">
        <f t="shared" si="3"/>
        <v>110.01599999999999</v>
      </c>
      <c r="AL21" s="38"/>
      <c r="AM21" s="38"/>
      <c r="AN21" s="38"/>
      <c r="AO21" s="38">
        <f t="shared" si="4"/>
        <v>110.01599999999999</v>
      </c>
      <c r="AP21" s="93">
        <v>7.1</v>
      </c>
      <c r="AQ21" s="93">
        <f t="shared" si="9"/>
        <v>7.1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0</v>
      </c>
      <c r="BM21" s="34">
        <v>1028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</v>
      </c>
      <c r="CK21" s="33">
        <f t="shared" si="6"/>
        <v>0.86386554621848743</v>
      </c>
      <c r="CL21" s="33"/>
      <c r="CM21" s="33"/>
      <c r="CN21" s="33"/>
      <c r="CO21" s="33"/>
      <c r="CP21" s="33"/>
      <c r="CQ21" s="33"/>
      <c r="CR21" s="33">
        <v>0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1598532</v>
      </c>
      <c r="DD21" s="32"/>
      <c r="DE21" s="32">
        <f t="shared" si="10"/>
        <v>1230</v>
      </c>
      <c r="DF21" s="32"/>
      <c r="DG21" s="32">
        <f t="shared" si="11"/>
        <v>1230</v>
      </c>
      <c r="DH21" s="32"/>
      <c r="DI21" s="32"/>
      <c r="DJ21" s="32"/>
      <c r="DK21" s="32"/>
      <c r="DL21" s="32"/>
      <c r="DM21" s="32">
        <f t="shared" si="7"/>
        <v>1230</v>
      </c>
      <c r="DN21" s="32">
        <f t="shared" si="12"/>
        <v>268.32460732984293</v>
      </c>
      <c r="DO21" s="143">
        <v>1.24</v>
      </c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5</v>
      </c>
      <c r="G22" s="91">
        <v>75</v>
      </c>
      <c r="H22" s="44">
        <f t="shared" si="1"/>
        <v>52.816901408450704</v>
      </c>
      <c r="I22" s="44">
        <v>68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/>
      <c r="Y22" s="39" t="s">
        <v>156</v>
      </c>
      <c r="Z22" s="39"/>
      <c r="AA22" s="39"/>
      <c r="AB22" s="39"/>
      <c r="AC22" s="39"/>
      <c r="AD22" s="39"/>
      <c r="AE22" s="39">
        <v>6370622</v>
      </c>
      <c r="AF22" s="39"/>
      <c r="AG22" s="39"/>
      <c r="AH22" s="39"/>
      <c r="AI22" s="38">
        <f t="shared" si="8"/>
        <v>4558</v>
      </c>
      <c r="AJ22" s="38">
        <f t="shared" si="2"/>
        <v>4.5579999999999998</v>
      </c>
      <c r="AK22" s="38">
        <f t="shared" si="3"/>
        <v>109.392</v>
      </c>
      <c r="AL22" s="38"/>
      <c r="AM22" s="38"/>
      <c r="AN22" s="38"/>
      <c r="AO22" s="38">
        <f t="shared" si="4"/>
        <v>109.392</v>
      </c>
      <c r="AP22" s="93">
        <v>6.5</v>
      </c>
      <c r="AQ22" s="93">
        <f t="shared" si="9"/>
        <v>6.5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0</v>
      </c>
      <c r="BM22" s="34">
        <v>1028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</v>
      </c>
      <c r="CK22" s="33">
        <f t="shared" si="6"/>
        <v>0.86386554621848743</v>
      </c>
      <c r="CL22" s="33"/>
      <c r="CM22" s="33"/>
      <c r="CN22" s="33"/>
      <c r="CO22" s="33"/>
      <c r="CP22" s="33"/>
      <c r="CQ22" s="33"/>
      <c r="CR22" s="33">
        <v>0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1599736</v>
      </c>
      <c r="DD22" s="32"/>
      <c r="DE22" s="32">
        <f t="shared" si="10"/>
        <v>1204</v>
      </c>
      <c r="DF22" s="32"/>
      <c r="DG22" s="32">
        <f t="shared" si="11"/>
        <v>1204</v>
      </c>
      <c r="DH22" s="32"/>
      <c r="DI22" s="32"/>
      <c r="DJ22" s="32"/>
      <c r="DK22" s="32"/>
      <c r="DL22" s="32"/>
      <c r="DM22" s="32">
        <f t="shared" si="7"/>
        <v>1204</v>
      </c>
      <c r="DN22" s="32">
        <f t="shared" si="12"/>
        <v>264.15094339622641</v>
      </c>
      <c r="DO22" s="142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5</v>
      </c>
      <c r="G23" s="91">
        <v>74</v>
      </c>
      <c r="H23" s="44">
        <f t="shared" si="1"/>
        <v>52.112676056338032</v>
      </c>
      <c r="I23" s="44">
        <v>68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/>
      <c r="Y23" s="39" t="s">
        <v>156</v>
      </c>
      <c r="Z23" s="39"/>
      <c r="AA23" s="39"/>
      <c r="AB23" s="39"/>
      <c r="AC23" s="39"/>
      <c r="AD23" s="39"/>
      <c r="AE23" s="39">
        <v>6374724</v>
      </c>
      <c r="AF23" s="39"/>
      <c r="AG23" s="39"/>
      <c r="AH23" s="39"/>
      <c r="AI23" s="38">
        <f t="shared" si="8"/>
        <v>4102</v>
      </c>
      <c r="AJ23" s="38">
        <f t="shared" si="2"/>
        <v>4.1020000000000003</v>
      </c>
      <c r="AK23" s="38">
        <f t="shared" si="3"/>
        <v>98.448000000000008</v>
      </c>
      <c r="AL23" s="38"/>
      <c r="AM23" s="38"/>
      <c r="AN23" s="38"/>
      <c r="AO23" s="38">
        <f t="shared" si="4"/>
        <v>98.448000000000008</v>
      </c>
      <c r="AP23" s="93">
        <v>5.9</v>
      </c>
      <c r="AQ23" s="93">
        <f t="shared" si="9"/>
        <v>5.9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0</v>
      </c>
      <c r="BM23" s="34">
        <v>1027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</v>
      </c>
      <c r="CK23" s="33">
        <f t="shared" si="6"/>
        <v>0.86302521008403366</v>
      </c>
      <c r="CL23" s="33"/>
      <c r="CM23" s="33"/>
      <c r="CN23" s="33"/>
      <c r="CO23" s="33"/>
      <c r="CP23" s="33"/>
      <c r="CQ23" s="33"/>
      <c r="CR23" s="33">
        <v>0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1600837</v>
      </c>
      <c r="DD23" s="32"/>
      <c r="DE23" s="32">
        <f t="shared" si="10"/>
        <v>1101</v>
      </c>
      <c r="DF23" s="32"/>
      <c r="DG23" s="32">
        <f t="shared" si="11"/>
        <v>1101</v>
      </c>
      <c r="DH23" s="32"/>
      <c r="DI23" s="32"/>
      <c r="DJ23" s="32"/>
      <c r="DK23" s="32"/>
      <c r="DL23" s="32"/>
      <c r="DM23" s="32">
        <f t="shared" si="7"/>
        <v>1101</v>
      </c>
      <c r="DN23" s="32">
        <f t="shared" si="12"/>
        <v>268.40565577766938</v>
      </c>
      <c r="DO23" s="142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4</v>
      </c>
      <c r="G24" s="91">
        <v>75</v>
      </c>
      <c r="H24" s="44">
        <f t="shared" si="1"/>
        <v>52.816901408450704</v>
      </c>
      <c r="I24" s="44">
        <v>68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/>
      <c r="Y24" s="39" t="s">
        <v>156</v>
      </c>
      <c r="Z24" s="39"/>
      <c r="AA24" s="39"/>
      <c r="AB24" s="39"/>
      <c r="AC24" s="39"/>
      <c r="AD24" s="39"/>
      <c r="AE24" s="39">
        <v>6379296</v>
      </c>
      <c r="AF24" s="39"/>
      <c r="AG24" s="39"/>
      <c r="AH24" s="39"/>
      <c r="AI24" s="38">
        <f t="shared" si="8"/>
        <v>4572</v>
      </c>
      <c r="AJ24" s="38">
        <f t="shared" si="2"/>
        <v>4.5720000000000001</v>
      </c>
      <c r="AK24" s="38">
        <f t="shared" si="3"/>
        <v>109.72800000000001</v>
      </c>
      <c r="AL24" s="38"/>
      <c r="AM24" s="38"/>
      <c r="AN24" s="38"/>
      <c r="AO24" s="38">
        <f t="shared" si="4"/>
        <v>109.72800000000001</v>
      </c>
      <c r="AP24" s="93">
        <v>5.3</v>
      </c>
      <c r="AQ24" s="93">
        <f t="shared" si="9"/>
        <v>5.3</v>
      </c>
      <c r="AR24" s="36"/>
      <c r="AS24" s="36"/>
      <c r="AT24" s="36"/>
      <c r="AU24" s="35" t="s">
        <v>164</v>
      </c>
      <c r="AV24" s="34">
        <v>1186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0</v>
      </c>
      <c r="BM24" s="34">
        <v>1026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0.99663865546218489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</v>
      </c>
      <c r="CK24" s="33">
        <f t="shared" si="6"/>
        <v>0.86218487394957988</v>
      </c>
      <c r="CL24" s="33"/>
      <c r="CM24" s="33"/>
      <c r="CN24" s="33"/>
      <c r="CO24" s="33"/>
      <c r="CP24" s="33"/>
      <c r="CQ24" s="33"/>
      <c r="CR24" s="33">
        <v>0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1602034</v>
      </c>
      <c r="DD24" s="32"/>
      <c r="DE24" s="32">
        <f t="shared" si="10"/>
        <v>1197</v>
      </c>
      <c r="DF24" s="32"/>
      <c r="DG24" s="32">
        <f t="shared" si="11"/>
        <v>1197</v>
      </c>
      <c r="DH24" s="32"/>
      <c r="DI24" s="32"/>
      <c r="DJ24" s="32"/>
      <c r="DK24" s="32"/>
      <c r="DL24" s="32"/>
      <c r="DM24" s="32">
        <f t="shared" si="7"/>
        <v>1197</v>
      </c>
      <c r="DN24" s="32">
        <f t="shared" si="12"/>
        <v>261.81102362204723</v>
      </c>
      <c r="DO24" s="142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3</v>
      </c>
      <c r="G25" s="91">
        <v>75</v>
      </c>
      <c r="H25" s="44">
        <f t="shared" si="1"/>
        <v>52.816901408450704</v>
      </c>
      <c r="I25" s="44">
        <v>73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/>
      <c r="Y25" s="39" t="s">
        <v>156</v>
      </c>
      <c r="Z25" s="39"/>
      <c r="AA25" s="39"/>
      <c r="AB25" s="39"/>
      <c r="AC25" s="39"/>
      <c r="AD25" s="39"/>
      <c r="AE25" s="39">
        <v>6383655</v>
      </c>
      <c r="AF25" s="39"/>
      <c r="AG25" s="39"/>
      <c r="AH25" s="39"/>
      <c r="AI25" s="38">
        <f t="shared" si="8"/>
        <v>4359</v>
      </c>
      <c r="AJ25" s="38">
        <f t="shared" si="2"/>
        <v>4.359</v>
      </c>
      <c r="AK25" s="38">
        <f t="shared" si="3"/>
        <v>104.616</v>
      </c>
      <c r="AL25" s="38"/>
      <c r="AM25" s="38"/>
      <c r="AN25" s="38"/>
      <c r="AO25" s="38">
        <f t="shared" si="4"/>
        <v>104.616</v>
      </c>
      <c r="AP25" s="93">
        <v>4.8</v>
      </c>
      <c r="AQ25" s="93">
        <f t="shared" si="9"/>
        <v>4.8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0</v>
      </c>
      <c r="BM25" s="34">
        <v>1017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</v>
      </c>
      <c r="CK25" s="33">
        <f t="shared" si="6"/>
        <v>0.85462184873949576</v>
      </c>
      <c r="CL25" s="33"/>
      <c r="CM25" s="33"/>
      <c r="CN25" s="33"/>
      <c r="CO25" s="33"/>
      <c r="CP25" s="33"/>
      <c r="CQ25" s="33"/>
      <c r="CR25" s="33">
        <v>0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1603202</v>
      </c>
      <c r="DD25" s="32"/>
      <c r="DE25" s="32">
        <f t="shared" si="10"/>
        <v>1168</v>
      </c>
      <c r="DF25" s="32"/>
      <c r="DG25" s="32">
        <f t="shared" si="11"/>
        <v>1168</v>
      </c>
      <c r="DH25" s="32"/>
      <c r="DI25" s="32"/>
      <c r="DJ25" s="32"/>
      <c r="DK25" s="32"/>
      <c r="DL25" s="32"/>
      <c r="DM25" s="32">
        <f t="shared" si="7"/>
        <v>1168</v>
      </c>
      <c r="DN25" s="32">
        <f t="shared" si="12"/>
        <v>267.95136499197065</v>
      </c>
      <c r="DO25" s="143">
        <v>1.2</v>
      </c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2</v>
      </c>
      <c r="G26" s="91">
        <v>76</v>
      </c>
      <c r="H26" s="44">
        <f t="shared" si="1"/>
        <v>53.521126760563384</v>
      </c>
      <c r="I26" s="44">
        <v>74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/>
      <c r="Y26" s="39" t="s">
        <v>156</v>
      </c>
      <c r="Z26" s="39"/>
      <c r="AA26" s="39"/>
      <c r="AB26" s="39"/>
      <c r="AC26" s="39"/>
      <c r="AD26" s="39"/>
      <c r="AE26" s="39">
        <v>6387926</v>
      </c>
      <c r="AF26" s="39"/>
      <c r="AG26" s="39"/>
      <c r="AH26" s="39"/>
      <c r="AI26" s="38">
        <f t="shared" si="8"/>
        <v>4271</v>
      </c>
      <c r="AJ26" s="38">
        <f t="shared" si="2"/>
        <v>4.2709999999999999</v>
      </c>
      <c r="AK26" s="38">
        <f t="shared" si="3"/>
        <v>102.50399999999999</v>
      </c>
      <c r="AL26" s="38"/>
      <c r="AM26" s="38"/>
      <c r="AN26" s="38"/>
      <c r="AO26" s="38">
        <f t="shared" si="4"/>
        <v>102.50399999999999</v>
      </c>
      <c r="AP26" s="93">
        <v>4.4000000000000004</v>
      </c>
      <c r="AQ26" s="93">
        <f t="shared" si="9"/>
        <v>4.4000000000000004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0</v>
      </c>
      <c r="BM26" s="34">
        <v>1015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</v>
      </c>
      <c r="CK26" s="33">
        <f t="shared" si="6"/>
        <v>0.8529411764705882</v>
      </c>
      <c r="CL26" s="33"/>
      <c r="CM26" s="33"/>
      <c r="CN26" s="33"/>
      <c r="CO26" s="33"/>
      <c r="CP26" s="33"/>
      <c r="CQ26" s="33"/>
      <c r="CR26" s="33">
        <v>0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1604339</v>
      </c>
      <c r="DD26" s="32"/>
      <c r="DE26" s="32">
        <f t="shared" si="10"/>
        <v>1137</v>
      </c>
      <c r="DF26" s="32"/>
      <c r="DG26" s="32">
        <f t="shared" si="11"/>
        <v>1137</v>
      </c>
      <c r="DH26" s="32"/>
      <c r="DI26" s="32"/>
      <c r="DJ26" s="32"/>
      <c r="DK26" s="32"/>
      <c r="DL26" s="32"/>
      <c r="DM26" s="32">
        <f t="shared" si="7"/>
        <v>1137</v>
      </c>
      <c r="DN26" s="32">
        <f t="shared" si="12"/>
        <v>266.21400140482325</v>
      </c>
      <c r="DO26" s="142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2</v>
      </c>
      <c r="G27" s="91">
        <v>77</v>
      </c>
      <c r="H27" s="44">
        <f t="shared" si="1"/>
        <v>54.225352112676056</v>
      </c>
      <c r="I27" s="44">
        <v>75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/>
      <c r="Y27" s="39" t="s">
        <v>156</v>
      </c>
      <c r="Z27" s="39"/>
      <c r="AA27" s="39"/>
      <c r="AB27" s="39"/>
      <c r="AC27" s="39"/>
      <c r="AD27" s="39"/>
      <c r="AE27" s="39">
        <v>6392538</v>
      </c>
      <c r="AF27" s="39"/>
      <c r="AG27" s="39"/>
      <c r="AH27" s="39"/>
      <c r="AI27" s="38">
        <f t="shared" si="8"/>
        <v>4612</v>
      </c>
      <c r="AJ27" s="38">
        <f t="shared" si="2"/>
        <v>4.6120000000000001</v>
      </c>
      <c r="AK27" s="38">
        <f t="shared" si="3"/>
        <v>110.688</v>
      </c>
      <c r="AL27" s="38"/>
      <c r="AM27" s="38"/>
      <c r="AN27" s="38"/>
      <c r="AO27" s="38">
        <f t="shared" si="4"/>
        <v>110.688</v>
      </c>
      <c r="AP27" s="93">
        <v>3.9</v>
      </c>
      <c r="AQ27" s="93">
        <f t="shared" si="9"/>
        <v>3.9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0</v>
      </c>
      <c r="BM27" s="34">
        <v>1015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</v>
      </c>
      <c r="CK27" s="33">
        <f t="shared" si="6"/>
        <v>0.8529411764705882</v>
      </c>
      <c r="CL27" s="33"/>
      <c r="CM27" s="33"/>
      <c r="CN27" s="33"/>
      <c r="CO27" s="33"/>
      <c r="CP27" s="33"/>
      <c r="CQ27" s="33"/>
      <c r="CR27" s="33">
        <v>0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1605497</v>
      </c>
      <c r="DD27" s="32"/>
      <c r="DE27" s="32">
        <f t="shared" si="10"/>
        <v>1158</v>
      </c>
      <c r="DF27" s="32"/>
      <c r="DG27" s="32">
        <f t="shared" si="11"/>
        <v>1158</v>
      </c>
      <c r="DH27" s="32"/>
      <c r="DI27" s="32"/>
      <c r="DJ27" s="32"/>
      <c r="DK27" s="32"/>
      <c r="DL27" s="32"/>
      <c r="DM27" s="32">
        <f t="shared" si="7"/>
        <v>1158</v>
      </c>
      <c r="DN27" s="32">
        <f t="shared" si="12"/>
        <v>251.08412836079791</v>
      </c>
      <c r="DO27" s="142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1</v>
      </c>
      <c r="G28" s="91">
        <v>75</v>
      </c>
      <c r="H28" s="44">
        <f t="shared" si="1"/>
        <v>52.816901408450704</v>
      </c>
      <c r="I28" s="44">
        <v>73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/>
      <c r="Y28" s="39" t="s">
        <v>156</v>
      </c>
      <c r="Z28" s="39"/>
      <c r="AA28" s="39"/>
      <c r="AB28" s="39"/>
      <c r="AC28" s="39"/>
      <c r="AD28" s="39"/>
      <c r="AE28" s="39">
        <v>6398026</v>
      </c>
      <c r="AF28" s="39"/>
      <c r="AG28" s="39"/>
      <c r="AH28" s="39"/>
      <c r="AI28" s="38">
        <f t="shared" si="8"/>
        <v>5488</v>
      </c>
      <c r="AJ28" s="38">
        <f t="shared" si="2"/>
        <v>5.4880000000000004</v>
      </c>
      <c r="AK28" s="38">
        <f t="shared" si="3"/>
        <v>131.71200000000002</v>
      </c>
      <c r="AL28" s="38"/>
      <c r="AM28" s="38"/>
      <c r="AN28" s="38"/>
      <c r="AO28" s="38">
        <f t="shared" si="4"/>
        <v>131.71200000000002</v>
      </c>
      <c r="AP28" s="93">
        <v>3.5</v>
      </c>
      <c r="AQ28" s="93">
        <f t="shared" si="9"/>
        <v>3.5</v>
      </c>
      <c r="AR28" s="36"/>
      <c r="AS28" s="36"/>
      <c r="AT28" s="36"/>
      <c r="AU28" s="35" t="s">
        <v>164</v>
      </c>
      <c r="AV28" s="34">
        <v>1188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4">
        <v>1015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0.99831932773109244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</v>
      </c>
      <c r="CK28" s="33">
        <f t="shared" si="6"/>
        <v>0.8529411764705882</v>
      </c>
      <c r="CL28" s="33"/>
      <c r="CM28" s="33"/>
      <c r="CN28" s="33"/>
      <c r="CO28" s="33"/>
      <c r="CP28" s="33"/>
      <c r="CQ28" s="33"/>
      <c r="CR28" s="33">
        <v>0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1606679</v>
      </c>
      <c r="DD28" s="32"/>
      <c r="DE28" s="32">
        <f t="shared" si="10"/>
        <v>1182</v>
      </c>
      <c r="DF28" s="32"/>
      <c r="DG28" s="32">
        <f t="shared" si="11"/>
        <v>1182</v>
      </c>
      <c r="DH28" s="32"/>
      <c r="DI28" s="32"/>
      <c r="DJ28" s="32"/>
      <c r="DK28" s="32"/>
      <c r="DL28" s="32"/>
      <c r="DM28" s="32">
        <f t="shared" si="7"/>
        <v>1182</v>
      </c>
      <c r="DN28" s="32">
        <f t="shared" si="12"/>
        <v>215.37900874635568</v>
      </c>
      <c r="DO28" s="142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0</v>
      </c>
      <c r="G29" s="91">
        <v>74</v>
      </c>
      <c r="H29" s="44">
        <f t="shared" si="1"/>
        <v>52.112676056338032</v>
      </c>
      <c r="I29" s="44">
        <v>72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/>
      <c r="Y29" s="39" t="s">
        <v>156</v>
      </c>
      <c r="Z29" s="39"/>
      <c r="AA29" s="39"/>
      <c r="AB29" s="39"/>
      <c r="AC29" s="39"/>
      <c r="AD29" s="39"/>
      <c r="AE29" s="39">
        <v>6403192</v>
      </c>
      <c r="AF29" s="39"/>
      <c r="AG29" s="39"/>
      <c r="AH29" s="39"/>
      <c r="AI29" s="38">
        <f t="shared" si="8"/>
        <v>5166</v>
      </c>
      <c r="AJ29" s="38">
        <f t="shared" si="2"/>
        <v>5.1660000000000004</v>
      </c>
      <c r="AK29" s="38">
        <f t="shared" si="3"/>
        <v>123.98400000000001</v>
      </c>
      <c r="AL29" s="38"/>
      <c r="AM29" s="38"/>
      <c r="AN29" s="38"/>
      <c r="AO29" s="38">
        <f t="shared" si="4"/>
        <v>123.98400000000001</v>
      </c>
      <c r="AP29" s="93">
        <v>3.2</v>
      </c>
      <c r="AQ29" s="93">
        <f t="shared" si="9"/>
        <v>3.2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0</v>
      </c>
      <c r="BM29" s="34">
        <v>1006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</v>
      </c>
      <c r="CK29" s="33">
        <f t="shared" si="6"/>
        <v>0.8453781512605042</v>
      </c>
      <c r="CL29" s="33"/>
      <c r="CM29" s="33"/>
      <c r="CN29" s="33"/>
      <c r="CO29" s="33"/>
      <c r="CP29" s="33"/>
      <c r="CQ29" s="33"/>
      <c r="CR29" s="33">
        <v>0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1607840</v>
      </c>
      <c r="DD29" s="32"/>
      <c r="DE29" s="32">
        <f t="shared" si="10"/>
        <v>1161</v>
      </c>
      <c r="DF29" s="32"/>
      <c r="DG29" s="32">
        <f t="shared" si="11"/>
        <v>1161</v>
      </c>
      <c r="DH29" s="32"/>
      <c r="DI29" s="32"/>
      <c r="DJ29" s="32"/>
      <c r="DK29" s="32"/>
      <c r="DL29" s="32"/>
      <c r="DM29" s="32">
        <f t="shared" si="7"/>
        <v>1161</v>
      </c>
      <c r="DN29" s="32">
        <f t="shared" si="12"/>
        <v>224.73867595818814</v>
      </c>
      <c r="DO29" s="143">
        <v>1.23</v>
      </c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-2</v>
      </c>
      <c r="G30" s="91">
        <v>74</v>
      </c>
      <c r="H30" s="44">
        <f t="shared" si="1"/>
        <v>52.112676056338032</v>
      </c>
      <c r="I30" s="44">
        <v>72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/>
      <c r="Y30" s="39" t="s">
        <v>156</v>
      </c>
      <c r="Z30" s="39"/>
      <c r="AA30" s="39"/>
      <c r="AB30" s="39"/>
      <c r="AC30" s="39"/>
      <c r="AD30" s="39"/>
      <c r="AE30" s="39">
        <v>6408450</v>
      </c>
      <c r="AF30" s="39"/>
      <c r="AG30" s="39"/>
      <c r="AH30" s="39"/>
      <c r="AI30" s="38">
        <f t="shared" si="8"/>
        <v>5258</v>
      </c>
      <c r="AJ30" s="38">
        <f t="shared" si="2"/>
        <v>5.258</v>
      </c>
      <c r="AK30" s="38">
        <f t="shared" si="3"/>
        <v>126.19200000000001</v>
      </c>
      <c r="AL30" s="38"/>
      <c r="AM30" s="38"/>
      <c r="AN30" s="38"/>
      <c r="AO30" s="38">
        <f t="shared" si="4"/>
        <v>126.19200000000001</v>
      </c>
      <c r="AP30" s="93">
        <v>2.9</v>
      </c>
      <c r="AQ30" s="93">
        <f t="shared" si="9"/>
        <v>2.9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4">
        <v>1005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</v>
      </c>
      <c r="CK30" s="33">
        <f t="shared" si="6"/>
        <v>0.84453781512605042</v>
      </c>
      <c r="CL30" s="33"/>
      <c r="CM30" s="33"/>
      <c r="CN30" s="33"/>
      <c r="CO30" s="33"/>
      <c r="CP30" s="33"/>
      <c r="CQ30" s="33"/>
      <c r="CR30" s="33">
        <v>0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1609008</v>
      </c>
      <c r="DD30" s="32"/>
      <c r="DE30" s="32">
        <f t="shared" si="10"/>
        <v>1168</v>
      </c>
      <c r="DF30" s="32"/>
      <c r="DG30" s="32">
        <f t="shared" si="11"/>
        <v>1168</v>
      </c>
      <c r="DH30" s="32"/>
      <c r="DI30" s="32"/>
      <c r="DJ30" s="32"/>
      <c r="DK30" s="32"/>
      <c r="DL30" s="32"/>
      <c r="DM30" s="32">
        <f t="shared" si="7"/>
        <v>1168</v>
      </c>
      <c r="DN30" s="32">
        <f t="shared" si="12"/>
        <v>222.13769494104221</v>
      </c>
      <c r="DO30" s="142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-3</v>
      </c>
      <c r="G31" s="91">
        <v>74</v>
      </c>
      <c r="H31" s="44">
        <f t="shared" si="1"/>
        <v>52.112676056338032</v>
      </c>
      <c r="I31" s="44">
        <v>72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/>
      <c r="Y31" s="39" t="s">
        <v>156</v>
      </c>
      <c r="Z31" s="39"/>
      <c r="AA31" s="39"/>
      <c r="AB31" s="39"/>
      <c r="AC31" s="39"/>
      <c r="AD31" s="39"/>
      <c r="AE31" s="39">
        <v>6413406</v>
      </c>
      <c r="AF31" s="39"/>
      <c r="AG31" s="39"/>
      <c r="AH31" s="39"/>
      <c r="AI31" s="38">
        <f t="shared" si="8"/>
        <v>4956</v>
      </c>
      <c r="AJ31" s="38">
        <f t="shared" si="2"/>
        <v>4.9560000000000004</v>
      </c>
      <c r="AK31" s="38">
        <f t="shared" si="3"/>
        <v>118.94400000000002</v>
      </c>
      <c r="AL31" s="38"/>
      <c r="AM31" s="38"/>
      <c r="AN31" s="38"/>
      <c r="AO31" s="38">
        <f t="shared" si="4"/>
        <v>118.94400000000002</v>
      </c>
      <c r="AP31" s="93">
        <v>2.6</v>
      </c>
      <c r="AQ31" s="93">
        <f t="shared" si="9"/>
        <v>2.6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>
        <v>1005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</v>
      </c>
      <c r="CK31" s="33">
        <f t="shared" si="6"/>
        <v>0.84453781512605042</v>
      </c>
      <c r="CL31" s="33"/>
      <c r="CM31" s="33"/>
      <c r="CN31" s="33"/>
      <c r="CO31" s="33"/>
      <c r="CP31" s="33"/>
      <c r="CQ31" s="33"/>
      <c r="CR31" s="33">
        <v>0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1610127</v>
      </c>
      <c r="DD31" s="32"/>
      <c r="DE31" s="32">
        <f t="shared" si="10"/>
        <v>1119</v>
      </c>
      <c r="DF31" s="32"/>
      <c r="DG31" s="32">
        <f t="shared" si="11"/>
        <v>1119</v>
      </c>
      <c r="DH31" s="32"/>
      <c r="DI31" s="32"/>
      <c r="DJ31" s="32"/>
      <c r="DK31" s="32"/>
      <c r="DL31" s="32"/>
      <c r="DM31" s="32">
        <f t="shared" si="7"/>
        <v>1119</v>
      </c>
      <c r="DN31" s="32">
        <f t="shared" si="12"/>
        <v>225.7869249394673</v>
      </c>
      <c r="DO31" s="142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-4</v>
      </c>
      <c r="G32" s="91">
        <v>74</v>
      </c>
      <c r="H32" s="44">
        <f t="shared" si="1"/>
        <v>52.112676056338032</v>
      </c>
      <c r="I32" s="44">
        <v>71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/>
      <c r="Y32" s="39" t="s">
        <v>156</v>
      </c>
      <c r="Z32" s="39"/>
      <c r="AA32" s="39"/>
      <c r="AB32" s="39"/>
      <c r="AC32" s="39"/>
      <c r="AD32" s="39"/>
      <c r="AE32" s="39">
        <v>6418259</v>
      </c>
      <c r="AF32" s="39"/>
      <c r="AG32" s="39"/>
      <c r="AH32" s="39"/>
      <c r="AI32" s="38">
        <f t="shared" si="8"/>
        <v>4853</v>
      </c>
      <c r="AJ32" s="38">
        <f t="shared" si="2"/>
        <v>4.8529999999999998</v>
      </c>
      <c r="AK32" s="38">
        <f t="shared" si="3"/>
        <v>116.47199999999999</v>
      </c>
      <c r="AL32" s="38"/>
      <c r="AM32" s="38"/>
      <c r="AN32" s="38"/>
      <c r="AO32" s="38">
        <f t="shared" si="4"/>
        <v>116.47199999999999</v>
      </c>
      <c r="AP32" s="93">
        <v>2.4</v>
      </c>
      <c r="AQ32" s="93">
        <f t="shared" si="9"/>
        <v>2.4</v>
      </c>
      <c r="AR32" s="36"/>
      <c r="AS32" s="36"/>
      <c r="AT32" s="36"/>
      <c r="AU32" s="35" t="s">
        <v>164</v>
      </c>
      <c r="AV32" s="34">
        <v>1186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1006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0.99663865546218489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</v>
      </c>
      <c r="CK32" s="33">
        <f t="shared" si="6"/>
        <v>0.8453781512605042</v>
      </c>
      <c r="CL32" s="33"/>
      <c r="CM32" s="33"/>
      <c r="CN32" s="33"/>
      <c r="CO32" s="33"/>
      <c r="CP32" s="33"/>
      <c r="CQ32" s="33"/>
      <c r="CR32" s="33">
        <v>0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1611258</v>
      </c>
      <c r="DD32" s="32"/>
      <c r="DE32" s="32">
        <f t="shared" si="10"/>
        <v>1131</v>
      </c>
      <c r="DF32" s="32"/>
      <c r="DG32" s="32">
        <f t="shared" si="11"/>
        <v>1131</v>
      </c>
      <c r="DH32" s="32"/>
      <c r="DI32" s="32"/>
      <c r="DJ32" s="32"/>
      <c r="DK32" s="32"/>
      <c r="DL32" s="32"/>
      <c r="DM32" s="32">
        <f t="shared" si="7"/>
        <v>1131</v>
      </c>
      <c r="DN32" s="32">
        <f t="shared" si="12"/>
        <v>233.05172058520503</v>
      </c>
      <c r="DO32" s="142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-4</v>
      </c>
      <c r="G33" s="91">
        <v>76</v>
      </c>
      <c r="H33" s="44">
        <f t="shared" si="1"/>
        <v>53.521126760563384</v>
      </c>
      <c r="I33" s="44">
        <v>74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/>
      <c r="Y33" s="39" t="s">
        <v>156</v>
      </c>
      <c r="Z33" s="39"/>
      <c r="AA33" s="39"/>
      <c r="AB33" s="39"/>
      <c r="AC33" s="39"/>
      <c r="AD33" s="39"/>
      <c r="AE33" s="39">
        <v>6423165</v>
      </c>
      <c r="AF33" s="39"/>
      <c r="AG33" s="39"/>
      <c r="AH33" s="39"/>
      <c r="AI33" s="38">
        <f t="shared" si="8"/>
        <v>4906</v>
      </c>
      <c r="AJ33" s="38">
        <f t="shared" si="2"/>
        <v>4.9059999999999997</v>
      </c>
      <c r="AK33" s="38">
        <f t="shared" si="3"/>
        <v>117.744</v>
      </c>
      <c r="AL33" s="38"/>
      <c r="AM33" s="38"/>
      <c r="AN33" s="38"/>
      <c r="AO33" s="38">
        <f t="shared" si="4"/>
        <v>117.744</v>
      </c>
      <c r="AP33" s="93">
        <v>2.2000000000000002</v>
      </c>
      <c r="AQ33" s="93">
        <f t="shared" si="9"/>
        <v>2.2000000000000002</v>
      </c>
      <c r="AR33" s="36"/>
      <c r="AS33" s="36"/>
      <c r="AT33" s="36"/>
      <c r="AU33" s="35" t="s">
        <v>164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1004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</v>
      </c>
      <c r="CK33" s="33">
        <f t="shared" si="6"/>
        <v>0.84369747899159664</v>
      </c>
      <c r="CL33" s="33"/>
      <c r="CM33" s="33"/>
      <c r="CN33" s="33"/>
      <c r="CO33" s="33"/>
      <c r="CP33" s="33"/>
      <c r="CQ33" s="33"/>
      <c r="CR33" s="33">
        <v>0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1612397</v>
      </c>
      <c r="DD33" s="32"/>
      <c r="DE33" s="32">
        <f t="shared" si="10"/>
        <v>1139</v>
      </c>
      <c r="DF33" s="32"/>
      <c r="DG33" s="32">
        <f t="shared" si="11"/>
        <v>1139</v>
      </c>
      <c r="DH33" s="32"/>
      <c r="DI33" s="32"/>
      <c r="DJ33" s="32"/>
      <c r="DK33" s="32"/>
      <c r="DL33" s="32"/>
      <c r="DM33" s="32">
        <f t="shared" si="7"/>
        <v>1139</v>
      </c>
      <c r="DN33" s="32">
        <f t="shared" si="12"/>
        <v>232.16469629025684</v>
      </c>
      <c r="DO33" s="143">
        <v>1.08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-5</v>
      </c>
      <c r="G34" s="91">
        <v>72</v>
      </c>
      <c r="H34" s="44">
        <f t="shared" si="1"/>
        <v>50.70422535211268</v>
      </c>
      <c r="I34" s="44">
        <v>70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/>
      <c r="Y34" s="39" t="s">
        <v>156</v>
      </c>
      <c r="Z34" s="39"/>
      <c r="AA34" s="39"/>
      <c r="AB34" s="39"/>
      <c r="AC34" s="39"/>
      <c r="AD34" s="39"/>
      <c r="AE34" s="39">
        <v>6427890</v>
      </c>
      <c r="AF34" s="39"/>
      <c r="AG34" s="39"/>
      <c r="AH34" s="39"/>
      <c r="AI34" s="38">
        <f t="shared" si="8"/>
        <v>4725</v>
      </c>
      <c r="AJ34" s="38">
        <f t="shared" si="2"/>
        <v>4.7249999999999996</v>
      </c>
      <c r="AK34" s="38">
        <f t="shared" si="3"/>
        <v>113.39999999999999</v>
      </c>
      <c r="AL34" s="38"/>
      <c r="AM34" s="38"/>
      <c r="AN34" s="38"/>
      <c r="AO34" s="38">
        <f t="shared" si="4"/>
        <v>113.39999999999999</v>
      </c>
      <c r="AP34" s="93">
        <v>2.9</v>
      </c>
      <c r="AQ34" s="93">
        <f t="shared" si="9"/>
        <v>2.9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3">
        <v>0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1613529</v>
      </c>
      <c r="DD34" s="32"/>
      <c r="DE34" s="32">
        <f t="shared" si="10"/>
        <v>1132</v>
      </c>
      <c r="DF34" s="32"/>
      <c r="DG34" s="32">
        <f t="shared" si="11"/>
        <v>1132</v>
      </c>
      <c r="DH34" s="32"/>
      <c r="DI34" s="32"/>
      <c r="DJ34" s="32"/>
      <c r="DK34" s="32"/>
      <c r="DL34" s="32"/>
      <c r="DM34" s="32">
        <f t="shared" si="7"/>
        <v>1132</v>
      </c>
      <c r="DN34" s="32">
        <f t="shared" si="12"/>
        <v>239.5767195767196</v>
      </c>
      <c r="DO34" s="142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-3</v>
      </c>
      <c r="G35" s="91">
        <v>73</v>
      </c>
      <c r="H35" s="44">
        <f t="shared" si="1"/>
        <v>51.408450704225352</v>
      </c>
      <c r="I35" s="44">
        <v>71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/>
      <c r="Y35" s="39" t="s">
        <v>156</v>
      </c>
      <c r="Z35" s="39"/>
      <c r="AA35" s="39"/>
      <c r="AB35" s="39"/>
      <c r="AC35" s="39"/>
      <c r="AD35" s="39"/>
      <c r="AE35" s="39">
        <v>6432569</v>
      </c>
      <c r="AF35" s="39"/>
      <c r="AG35" s="39"/>
      <c r="AH35" s="39"/>
      <c r="AI35" s="38">
        <f t="shared" si="8"/>
        <v>4679</v>
      </c>
      <c r="AJ35" s="38">
        <f t="shared" si="2"/>
        <v>4.6790000000000003</v>
      </c>
      <c r="AK35" s="38">
        <f t="shared" si="3"/>
        <v>112.29600000000001</v>
      </c>
      <c r="AL35" s="38"/>
      <c r="AM35" s="38"/>
      <c r="AN35" s="38"/>
      <c r="AO35" s="38">
        <f t="shared" si="4"/>
        <v>112.29600000000001</v>
      </c>
      <c r="AP35" s="93">
        <v>3.7</v>
      </c>
      <c r="AQ35" s="93">
        <f t="shared" si="9"/>
        <v>3.7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3">
        <v>0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1614590</v>
      </c>
      <c r="DD35" s="32"/>
      <c r="DE35" s="32">
        <f t="shared" si="10"/>
        <v>1061</v>
      </c>
      <c r="DF35" s="32"/>
      <c r="DG35" s="32">
        <f t="shared" si="11"/>
        <v>1061</v>
      </c>
      <c r="DH35" s="32"/>
      <c r="DI35" s="32"/>
      <c r="DJ35" s="32"/>
      <c r="DK35" s="32"/>
      <c r="DL35" s="32"/>
      <c r="DM35" s="32">
        <f t="shared" si="7"/>
        <v>1061</v>
      </c>
      <c r="DN35" s="32">
        <f t="shared" si="12"/>
        <v>226.75785424235946</v>
      </c>
      <c r="DO35" s="142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2.2916666666666665</v>
      </c>
      <c r="G36" s="28">
        <f t="shared" si="13"/>
        <v>74.333333333333329</v>
      </c>
      <c r="H36" s="28">
        <f t="shared" si="13"/>
        <v>52.347417840375577</v>
      </c>
      <c r="I36" s="28">
        <f t="shared" si="13"/>
        <v>71.333333333333329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111332</v>
      </c>
      <c r="AJ36" s="28">
        <f>SUM(AJ12:AJ35)</f>
        <v>111.33199999999998</v>
      </c>
      <c r="AK36" s="28">
        <f>AVERAGE(AK12:AK35)</f>
        <v>111.33200000000001</v>
      </c>
      <c r="AL36" s="28"/>
      <c r="AM36" s="28"/>
      <c r="AN36" s="28"/>
      <c r="AO36" s="28"/>
      <c r="AP36" s="94">
        <f>AVERAGE(AP12:AP35)</f>
        <v>5.6375000000000002</v>
      </c>
      <c r="AQ36" s="94">
        <f>AVERAGE(AQ12:AQ35)</f>
        <v>5.6375000000000002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27445</v>
      </c>
      <c r="DF36" s="28"/>
      <c r="DG36" s="28">
        <f>SUM(DG12:DG35)</f>
        <v>27445</v>
      </c>
      <c r="DH36" s="28"/>
      <c r="DI36" s="28"/>
      <c r="DJ36" s="28"/>
      <c r="DK36" s="28"/>
      <c r="DL36" s="28"/>
      <c r="DM36" s="28">
        <f t="shared" si="7"/>
        <v>27445</v>
      </c>
      <c r="DN36" s="28">
        <f t="shared" si="12"/>
        <v>246.51492832249494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205</v>
      </c>
      <c r="D39" s="218"/>
      <c r="E39" s="218"/>
      <c r="F39" s="219"/>
    </row>
    <row r="40" spans="2:127" x14ac:dyDescent="0.35">
      <c r="B40" s="22" t="s">
        <v>2</v>
      </c>
      <c r="C40" s="217" t="s">
        <v>193</v>
      </c>
      <c r="D40" s="218"/>
      <c r="E40" s="218"/>
      <c r="F40" s="219"/>
    </row>
    <row r="41" spans="2:127" x14ac:dyDescent="0.35">
      <c r="B41" s="22" t="s">
        <v>1</v>
      </c>
      <c r="C41" s="217" t="s">
        <v>191</v>
      </c>
      <c r="D41" s="218"/>
      <c r="E41" s="218"/>
      <c r="F41" s="219"/>
    </row>
    <row r="43" spans="2:127" x14ac:dyDescent="0.35">
      <c r="B43" s="97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232</v>
      </c>
      <c r="C44" s="9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2:127" x14ac:dyDescent="0.35">
      <c r="B45" s="96" t="s">
        <v>231</v>
      </c>
      <c r="C45" s="11"/>
      <c r="D45" s="140"/>
      <c r="E45" s="140"/>
      <c r="F45" s="140"/>
      <c r="G45" s="140"/>
      <c r="H45" s="140"/>
      <c r="I45" s="140"/>
      <c r="J45" s="1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6" t="s">
        <v>158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290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9" t="s">
        <v>194</v>
      </c>
      <c r="C51" s="11"/>
      <c r="D51" s="15"/>
      <c r="E51" s="15"/>
      <c r="F51" s="15"/>
      <c r="G51" s="15"/>
      <c r="H51" s="15"/>
      <c r="I51" s="15"/>
      <c r="J51" s="14"/>
      <c r="K51" s="14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2"/>
      <c r="X51" s="4"/>
      <c r="Y51" s="4"/>
      <c r="Z51" s="4"/>
    </row>
    <row r="52" spans="2:26" x14ac:dyDescent="0.35">
      <c r="B52" s="115" t="s">
        <v>162</v>
      </c>
      <c r="C52" s="11"/>
      <c r="D52" s="15"/>
      <c r="E52" s="15"/>
      <c r="F52" s="15"/>
      <c r="G52" s="15"/>
      <c r="H52" s="15"/>
      <c r="I52" s="15"/>
      <c r="J52" s="14"/>
      <c r="K52" s="14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2"/>
      <c r="X52" s="4"/>
      <c r="Y52" s="4"/>
      <c r="Z52" s="4"/>
    </row>
    <row r="53" spans="2:26" x14ac:dyDescent="0.35">
      <c r="B53" s="118" t="s">
        <v>291</v>
      </c>
      <c r="C53" s="11"/>
      <c r="D53" s="15"/>
      <c r="E53" s="15"/>
      <c r="F53" s="15"/>
      <c r="G53" s="15"/>
      <c r="H53" s="15"/>
      <c r="I53" s="15"/>
      <c r="J53" s="14"/>
      <c r="K53" s="14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2"/>
      <c r="X53" s="4"/>
      <c r="Y53" s="4"/>
      <c r="Z53" s="4"/>
    </row>
    <row r="54" spans="2:26" x14ac:dyDescent="0.35">
      <c r="B54" s="118" t="s">
        <v>168</v>
      </c>
      <c r="C54" s="11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  <c r="Z54" s="4"/>
    </row>
    <row r="55" spans="2:26" x14ac:dyDescent="0.35">
      <c r="B55" s="206" t="s">
        <v>169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4"/>
    </row>
    <row r="56" spans="2:26" x14ac:dyDescent="0.35">
      <c r="B56" s="206" t="s">
        <v>170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4"/>
    </row>
    <row r="57" spans="2:26" x14ac:dyDescent="0.35">
      <c r="B57" s="207" t="s">
        <v>171</v>
      </c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</row>
    <row r="58" spans="2:26" x14ac:dyDescent="0.35">
      <c r="B58" s="208" t="s">
        <v>292</v>
      </c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</row>
    <row r="59" spans="2:26" x14ac:dyDescent="0.35">
      <c r="B59" s="108" t="s">
        <v>175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  <row r="60" spans="2:26" x14ac:dyDescent="0.35">
      <c r="B60" s="109" t="s">
        <v>226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</sheetData>
  <protectedRanges>
    <protectedRange sqref="AD10:AD11" name="Range1_11_1_1_1_2_2_1_2"/>
    <protectedRange sqref="AE10:AE11" name="Range1_11_1_1_1_2_2_1_2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4"/>
  </protectedRanges>
  <mergeCells count="51"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B55:Y55"/>
    <mergeCell ref="B56:Y56"/>
    <mergeCell ref="B57:Y57"/>
    <mergeCell ref="B58:Y58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U12:U35" xr:uid="{00000000-0002-0000-1900-000000000000}">
      <formula1>$DT$9:$DT$20</formula1>
    </dataValidation>
    <dataValidation type="list" allowBlank="1" showInputMessage="1" showErrorMessage="1" sqref="DT31:DU31" xr:uid="{00000000-0002-0000-1900-000001000000}">
      <formula1>$BA$25:$BA$29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B2:DW60"/>
  <sheetViews>
    <sheetView topLeftCell="A33" zoomScale="90" zoomScaleNormal="90" workbookViewId="0">
      <selection activeCell="B50" sqref="B50:B51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43370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'26'!AE35</f>
        <v>6432569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'26'!DC35</f>
        <v>1614590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2</v>
      </c>
      <c r="G12" s="91">
        <v>69</v>
      </c>
      <c r="H12" s="44">
        <f t="shared" ref="H12:H35" si="1">G12/1.42</f>
        <v>48.591549295774648</v>
      </c>
      <c r="I12" s="44">
        <v>67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/>
      <c r="Y12" s="39" t="s">
        <v>156</v>
      </c>
      <c r="Z12" s="39"/>
      <c r="AA12" s="39"/>
      <c r="AB12" s="39"/>
      <c r="AC12" s="39"/>
      <c r="AD12" s="39"/>
      <c r="AE12" s="39">
        <v>6437315</v>
      </c>
      <c r="AF12" s="39"/>
      <c r="AG12" s="39"/>
      <c r="AH12" s="39"/>
      <c r="AI12" s="38">
        <f>IF(ISBLANK(AE12),"-",AE12-AE10)</f>
        <v>4746</v>
      </c>
      <c r="AJ12" s="38">
        <f t="shared" ref="AJ12:AJ35" si="2">AI12/1000</f>
        <v>4.7460000000000004</v>
      </c>
      <c r="AK12" s="38">
        <f t="shared" ref="AK12:AK35" si="3">AJ12*24</f>
        <v>113.90400000000001</v>
      </c>
      <c r="AL12" s="38"/>
      <c r="AM12" s="38"/>
      <c r="AN12" s="38"/>
      <c r="AO12" s="38">
        <f t="shared" ref="AO12:AO35" si="4">AK12</f>
        <v>113.90400000000001</v>
      </c>
      <c r="AP12" s="37">
        <v>5.2</v>
      </c>
      <c r="AQ12" s="93">
        <f>AP12</f>
        <v>5.2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3">
        <v>0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1615722</v>
      </c>
      <c r="DD12" s="32"/>
      <c r="DE12" s="32">
        <f>IF(ISBLANK(DC12),"-",DC12-DC10)</f>
        <v>1132</v>
      </c>
      <c r="DF12" s="32"/>
      <c r="DG12" s="32">
        <f>DC12-DC10</f>
        <v>1132</v>
      </c>
      <c r="DH12" s="32"/>
      <c r="DI12" s="32"/>
      <c r="DJ12" s="32"/>
      <c r="DK12" s="32"/>
      <c r="DL12" s="32"/>
      <c r="DM12" s="32">
        <f t="shared" ref="DM12:DM36" si="7">DE12</f>
        <v>1132</v>
      </c>
      <c r="DN12" s="32">
        <f>DM12/AJ12</f>
        <v>238.5166455962916</v>
      </c>
      <c r="DO12" s="31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3</v>
      </c>
      <c r="G13" s="91">
        <v>72</v>
      </c>
      <c r="H13" s="44">
        <f t="shared" si="1"/>
        <v>50.70422535211268</v>
      </c>
      <c r="I13" s="44">
        <v>70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/>
      <c r="Y13" s="39" t="s">
        <v>156</v>
      </c>
      <c r="Z13" s="39"/>
      <c r="AA13" s="39"/>
      <c r="AB13" s="39"/>
      <c r="AC13" s="39"/>
      <c r="AD13" s="39"/>
      <c r="AE13" s="39">
        <v>6441988</v>
      </c>
      <c r="AF13" s="39"/>
      <c r="AG13" s="39"/>
      <c r="AH13" s="39"/>
      <c r="AI13" s="38">
        <f t="shared" ref="AI13:AI35" si="8">IF(ISBLANK(AE13),"-",AE13-AE12)</f>
        <v>4673</v>
      </c>
      <c r="AJ13" s="38">
        <f t="shared" si="2"/>
        <v>4.673</v>
      </c>
      <c r="AK13" s="38">
        <f t="shared" si="3"/>
        <v>112.152</v>
      </c>
      <c r="AL13" s="38"/>
      <c r="AM13" s="38"/>
      <c r="AN13" s="38"/>
      <c r="AO13" s="38">
        <f t="shared" si="4"/>
        <v>112.152</v>
      </c>
      <c r="AP13" s="37">
        <v>6.9</v>
      </c>
      <c r="AQ13" s="93">
        <f t="shared" ref="AQ13:AQ35" si="9">AP13</f>
        <v>6.9</v>
      </c>
      <c r="AR13" s="36"/>
      <c r="AS13" s="36"/>
      <c r="AT13" s="36"/>
      <c r="AU13" s="35" t="s">
        <v>157</v>
      </c>
      <c r="AV13" s="34">
        <v>1188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0.99831932773109244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3">
        <v>0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1616885</v>
      </c>
      <c r="DD13" s="32"/>
      <c r="DE13" s="32">
        <f t="shared" ref="DE13:DE35" si="10">IF(ISBLANK(DC13),"-",DC13-DC12)</f>
        <v>1163</v>
      </c>
      <c r="DF13" s="32"/>
      <c r="DG13" s="32">
        <f t="shared" ref="DG13:DG35" si="11">DC13-DC12</f>
        <v>1163</v>
      </c>
      <c r="DH13" s="32"/>
      <c r="DI13" s="32"/>
      <c r="DJ13" s="32"/>
      <c r="DK13" s="32"/>
      <c r="DL13" s="32"/>
      <c r="DM13" s="32">
        <f t="shared" si="7"/>
        <v>1163</v>
      </c>
      <c r="DN13" s="32">
        <f t="shared" ref="DN13:DN36" si="12">DM13/AJ13</f>
        <v>248.87652471645623</v>
      </c>
      <c r="DO13" s="92">
        <v>1.05</v>
      </c>
      <c r="DP13" s="31"/>
      <c r="DT13" s="54" t="s">
        <v>32</v>
      </c>
      <c r="DU13" s="54" t="s">
        <v>31</v>
      </c>
      <c r="DV13" s="24"/>
      <c r="DW13" s="57"/>
    </row>
    <row r="14" spans="2:127" ht="14.25" customHeight="1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4</v>
      </c>
      <c r="G14" s="91">
        <v>74</v>
      </c>
      <c r="H14" s="44">
        <f t="shared" si="1"/>
        <v>52.112676056338032</v>
      </c>
      <c r="I14" s="44">
        <v>72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/>
      <c r="Y14" s="39" t="s">
        <v>156</v>
      </c>
      <c r="Z14" s="39"/>
      <c r="AA14" s="39"/>
      <c r="AB14" s="39"/>
      <c r="AC14" s="39"/>
      <c r="AD14" s="39"/>
      <c r="AE14" s="39">
        <v>6446429</v>
      </c>
      <c r="AF14" s="39"/>
      <c r="AG14" s="39"/>
      <c r="AH14" s="39"/>
      <c r="AI14" s="38">
        <f t="shared" si="8"/>
        <v>4441</v>
      </c>
      <c r="AJ14" s="38">
        <f t="shared" si="2"/>
        <v>4.4409999999999998</v>
      </c>
      <c r="AK14" s="38">
        <f t="shared" si="3"/>
        <v>106.584</v>
      </c>
      <c r="AL14" s="38"/>
      <c r="AM14" s="38"/>
      <c r="AN14" s="38"/>
      <c r="AO14" s="38">
        <f t="shared" si="4"/>
        <v>106.584</v>
      </c>
      <c r="AP14" s="37">
        <v>8.3000000000000007</v>
      </c>
      <c r="AQ14" s="93">
        <f t="shared" si="9"/>
        <v>8.3000000000000007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3">
        <v>0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1618050</v>
      </c>
      <c r="DD14" s="32"/>
      <c r="DE14" s="32">
        <f t="shared" si="10"/>
        <v>1165</v>
      </c>
      <c r="DF14" s="32"/>
      <c r="DG14" s="32">
        <f t="shared" si="11"/>
        <v>1165</v>
      </c>
      <c r="DH14" s="32"/>
      <c r="DI14" s="32"/>
      <c r="DJ14" s="32"/>
      <c r="DK14" s="32"/>
      <c r="DL14" s="32"/>
      <c r="DM14" s="32">
        <f t="shared" si="7"/>
        <v>1165</v>
      </c>
      <c r="DN14" s="32">
        <f t="shared" si="12"/>
        <v>262.32830443593787</v>
      </c>
      <c r="DO14" s="31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5</v>
      </c>
      <c r="G15" s="91">
        <v>82</v>
      </c>
      <c r="H15" s="44">
        <f t="shared" si="1"/>
        <v>57.74647887323944</v>
      </c>
      <c r="I15" s="44">
        <v>80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/>
      <c r="Y15" s="39" t="s">
        <v>156</v>
      </c>
      <c r="Z15" s="39"/>
      <c r="AA15" s="39"/>
      <c r="AB15" s="39"/>
      <c r="AC15" s="39"/>
      <c r="AD15" s="39"/>
      <c r="AE15" s="39">
        <v>6451013</v>
      </c>
      <c r="AF15" s="39"/>
      <c r="AG15" s="39"/>
      <c r="AH15" s="39"/>
      <c r="AI15" s="38">
        <f t="shared" si="8"/>
        <v>4584</v>
      </c>
      <c r="AJ15" s="38">
        <f t="shared" si="2"/>
        <v>4.5839999999999996</v>
      </c>
      <c r="AK15" s="38">
        <f t="shared" si="3"/>
        <v>110.01599999999999</v>
      </c>
      <c r="AL15" s="38"/>
      <c r="AM15" s="38"/>
      <c r="AN15" s="38"/>
      <c r="AO15" s="38">
        <f t="shared" si="4"/>
        <v>110.01599999999999</v>
      </c>
      <c r="AP15" s="37">
        <v>9.5</v>
      </c>
      <c r="AQ15" s="93">
        <f t="shared" si="9"/>
        <v>9.5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3">
        <v>0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1619004</v>
      </c>
      <c r="DD15" s="32"/>
      <c r="DE15" s="32">
        <f t="shared" si="10"/>
        <v>954</v>
      </c>
      <c r="DF15" s="32"/>
      <c r="DG15" s="32">
        <f t="shared" si="11"/>
        <v>954</v>
      </c>
      <c r="DH15" s="32"/>
      <c r="DI15" s="32"/>
      <c r="DJ15" s="32"/>
      <c r="DK15" s="32"/>
      <c r="DL15" s="32"/>
      <c r="DM15" s="32">
        <f t="shared" si="7"/>
        <v>954</v>
      </c>
      <c r="DN15" s="32">
        <f t="shared" si="12"/>
        <v>208.11518324607331</v>
      </c>
      <c r="DO15" s="31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8</v>
      </c>
      <c r="G16" s="91">
        <v>78</v>
      </c>
      <c r="H16" s="44">
        <f t="shared" si="1"/>
        <v>54.929577464788736</v>
      </c>
      <c r="I16" s="44">
        <v>76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/>
      <c r="Y16" s="39" t="s">
        <v>156</v>
      </c>
      <c r="Z16" s="39"/>
      <c r="AA16" s="39"/>
      <c r="AB16" s="39"/>
      <c r="AC16" s="39"/>
      <c r="AD16" s="39"/>
      <c r="AE16" s="39">
        <v>6455490</v>
      </c>
      <c r="AF16" s="39"/>
      <c r="AG16" s="39"/>
      <c r="AH16" s="39"/>
      <c r="AI16" s="38">
        <f t="shared" si="8"/>
        <v>4477</v>
      </c>
      <c r="AJ16" s="38">
        <f t="shared" si="2"/>
        <v>4.4770000000000003</v>
      </c>
      <c r="AK16" s="38">
        <f t="shared" si="3"/>
        <v>107.44800000000001</v>
      </c>
      <c r="AL16" s="38"/>
      <c r="AM16" s="38"/>
      <c r="AN16" s="38"/>
      <c r="AO16" s="38">
        <f t="shared" si="4"/>
        <v>107.44800000000001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3">
        <v>0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1620083</v>
      </c>
      <c r="DD16" s="32"/>
      <c r="DE16" s="32">
        <f t="shared" si="10"/>
        <v>1079</v>
      </c>
      <c r="DF16" s="32"/>
      <c r="DG16" s="32">
        <f t="shared" si="11"/>
        <v>1079</v>
      </c>
      <c r="DH16" s="32"/>
      <c r="DI16" s="32"/>
      <c r="DJ16" s="32"/>
      <c r="DK16" s="32"/>
      <c r="DL16" s="32"/>
      <c r="DM16" s="32">
        <f t="shared" si="7"/>
        <v>1079</v>
      </c>
      <c r="DN16" s="32">
        <f t="shared" si="12"/>
        <v>241.00960464596827</v>
      </c>
      <c r="DO16" s="31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5</v>
      </c>
      <c r="E17" s="44">
        <f t="shared" si="0"/>
        <v>3.5211267605633805</v>
      </c>
      <c r="F17" s="44">
        <v>8</v>
      </c>
      <c r="G17" s="91">
        <v>73</v>
      </c>
      <c r="H17" s="44">
        <f t="shared" si="1"/>
        <v>51.408450704225352</v>
      </c>
      <c r="I17" s="44">
        <v>76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/>
      <c r="Y17" s="39" t="s">
        <v>156</v>
      </c>
      <c r="Z17" s="39"/>
      <c r="AA17" s="39"/>
      <c r="AB17" s="39"/>
      <c r="AC17" s="39"/>
      <c r="AD17" s="39"/>
      <c r="AE17" s="39">
        <v>6460624</v>
      </c>
      <c r="AF17" s="39"/>
      <c r="AG17" s="39"/>
      <c r="AH17" s="39"/>
      <c r="AI17" s="38">
        <f t="shared" si="8"/>
        <v>5134</v>
      </c>
      <c r="AJ17" s="38">
        <f t="shared" si="2"/>
        <v>5.1340000000000003</v>
      </c>
      <c r="AK17" s="38">
        <f t="shared" si="3"/>
        <v>123.21600000000001</v>
      </c>
      <c r="AL17" s="38"/>
      <c r="AM17" s="38"/>
      <c r="AN17" s="38"/>
      <c r="AO17" s="38">
        <f t="shared" si="4"/>
        <v>123.21600000000001</v>
      </c>
      <c r="AP17" s="37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1188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0.99831932773109244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3">
        <v>0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1621150</v>
      </c>
      <c r="DD17" s="32"/>
      <c r="DE17" s="32">
        <f t="shared" si="10"/>
        <v>1067</v>
      </c>
      <c r="DF17" s="32"/>
      <c r="DG17" s="32">
        <f t="shared" si="11"/>
        <v>1067</v>
      </c>
      <c r="DH17" s="32"/>
      <c r="DI17" s="32"/>
      <c r="DJ17" s="32"/>
      <c r="DK17" s="32"/>
      <c r="DL17" s="32"/>
      <c r="DM17" s="32">
        <f t="shared" si="7"/>
        <v>1067</v>
      </c>
      <c r="DN17" s="32">
        <f t="shared" si="12"/>
        <v>207.83015192832099</v>
      </c>
      <c r="DO17" s="154">
        <v>1.1200000000000001</v>
      </c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8</v>
      </c>
      <c r="G18" s="91">
        <v>77</v>
      </c>
      <c r="H18" s="44">
        <f t="shared" si="1"/>
        <v>54.225352112676056</v>
      </c>
      <c r="I18" s="44">
        <v>74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/>
      <c r="Y18" s="39" t="s">
        <v>156</v>
      </c>
      <c r="Z18" s="39"/>
      <c r="AA18" s="39"/>
      <c r="AB18" s="39"/>
      <c r="AC18" s="39"/>
      <c r="AD18" s="39"/>
      <c r="AE18" s="39">
        <v>6465896</v>
      </c>
      <c r="AF18" s="39"/>
      <c r="AG18" s="39"/>
      <c r="AH18" s="39"/>
      <c r="AI18" s="38">
        <f t="shared" si="8"/>
        <v>5272</v>
      </c>
      <c r="AJ18" s="38">
        <f t="shared" si="2"/>
        <v>5.2720000000000002</v>
      </c>
      <c r="AK18" s="38">
        <f t="shared" si="3"/>
        <v>126.52800000000001</v>
      </c>
      <c r="AL18" s="38"/>
      <c r="AM18" s="38"/>
      <c r="AN18" s="38"/>
      <c r="AO18" s="38">
        <f t="shared" si="4"/>
        <v>126.52800000000001</v>
      </c>
      <c r="AP18" s="37">
        <v>9</v>
      </c>
      <c r="AQ18" s="93">
        <f t="shared" si="9"/>
        <v>9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1027</v>
      </c>
      <c r="BM18" s="34">
        <v>0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0.86302521008403366</v>
      </c>
      <c r="CK18" s="33">
        <f t="shared" si="6"/>
        <v>0</v>
      </c>
      <c r="CL18" s="33"/>
      <c r="CM18" s="33"/>
      <c r="CN18" s="33"/>
      <c r="CO18" s="33"/>
      <c r="CP18" s="33"/>
      <c r="CQ18" s="33"/>
      <c r="CR18" s="33">
        <v>0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1622376</v>
      </c>
      <c r="DD18" s="32"/>
      <c r="DE18" s="32">
        <f t="shared" si="10"/>
        <v>1226</v>
      </c>
      <c r="DF18" s="32"/>
      <c r="DG18" s="32">
        <f t="shared" si="11"/>
        <v>1226</v>
      </c>
      <c r="DH18" s="32"/>
      <c r="DI18" s="32"/>
      <c r="DJ18" s="32"/>
      <c r="DK18" s="32"/>
      <c r="DL18" s="32"/>
      <c r="DM18" s="32">
        <f t="shared" si="7"/>
        <v>1226</v>
      </c>
      <c r="DN18" s="32">
        <f t="shared" si="12"/>
        <v>232.54931714719271</v>
      </c>
      <c r="DO18" s="31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7</v>
      </c>
      <c r="G19" s="91">
        <v>76</v>
      </c>
      <c r="H19" s="44">
        <f t="shared" si="1"/>
        <v>53.521126760563384</v>
      </c>
      <c r="I19" s="44">
        <v>72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/>
      <c r="Y19" s="39" t="s">
        <v>156</v>
      </c>
      <c r="Z19" s="39"/>
      <c r="AA19" s="39"/>
      <c r="AB19" s="39"/>
      <c r="AC19" s="39"/>
      <c r="AD19" s="39"/>
      <c r="AE19" s="39">
        <v>6471734</v>
      </c>
      <c r="AF19" s="39"/>
      <c r="AG19" s="39"/>
      <c r="AH19" s="39"/>
      <c r="AI19" s="38">
        <f t="shared" si="8"/>
        <v>5838</v>
      </c>
      <c r="AJ19" s="38">
        <f t="shared" si="2"/>
        <v>5.8380000000000001</v>
      </c>
      <c r="AK19" s="38">
        <f t="shared" si="3"/>
        <v>140.11199999999999</v>
      </c>
      <c r="AL19" s="38"/>
      <c r="AM19" s="38"/>
      <c r="AN19" s="38"/>
      <c r="AO19" s="38">
        <f t="shared" si="4"/>
        <v>140.11199999999999</v>
      </c>
      <c r="AP19" s="37">
        <v>8.1999999999999993</v>
      </c>
      <c r="AQ19" s="93">
        <f t="shared" si="9"/>
        <v>8.1999999999999993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1027</v>
      </c>
      <c r="BM19" s="34">
        <v>0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0.86302521008403366</v>
      </c>
      <c r="CK19" s="33">
        <f t="shared" si="6"/>
        <v>0</v>
      </c>
      <c r="CL19" s="33"/>
      <c r="CM19" s="33"/>
      <c r="CN19" s="33"/>
      <c r="CO19" s="33"/>
      <c r="CP19" s="33"/>
      <c r="CQ19" s="33"/>
      <c r="CR19" s="33">
        <v>0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1623662</v>
      </c>
      <c r="DD19" s="32"/>
      <c r="DE19" s="32">
        <f t="shared" si="10"/>
        <v>1286</v>
      </c>
      <c r="DF19" s="32"/>
      <c r="DG19" s="32">
        <f t="shared" si="11"/>
        <v>1286</v>
      </c>
      <c r="DH19" s="32"/>
      <c r="DI19" s="32"/>
      <c r="DJ19" s="32"/>
      <c r="DK19" s="32"/>
      <c r="DL19" s="32"/>
      <c r="DM19" s="32">
        <f t="shared" si="7"/>
        <v>1286</v>
      </c>
      <c r="DN19" s="32">
        <f t="shared" si="12"/>
        <v>220.28091812264475</v>
      </c>
      <c r="DO19" s="31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6</v>
      </c>
      <c r="G20" s="91">
        <v>75</v>
      </c>
      <c r="H20" s="44">
        <f t="shared" si="1"/>
        <v>52.816901408450704</v>
      </c>
      <c r="I20" s="44">
        <v>71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/>
      <c r="Y20" s="39" t="s">
        <v>156</v>
      </c>
      <c r="Z20" s="39"/>
      <c r="AA20" s="39"/>
      <c r="AB20" s="39"/>
      <c r="AC20" s="39"/>
      <c r="AD20" s="39"/>
      <c r="AE20" s="39">
        <v>6476204</v>
      </c>
      <c r="AF20" s="39"/>
      <c r="AG20" s="39"/>
      <c r="AH20" s="39"/>
      <c r="AI20" s="38">
        <f t="shared" si="8"/>
        <v>4470</v>
      </c>
      <c r="AJ20" s="38">
        <f t="shared" si="2"/>
        <v>4.47</v>
      </c>
      <c r="AK20" s="38">
        <f t="shared" si="3"/>
        <v>107.28</v>
      </c>
      <c r="AL20" s="38"/>
      <c r="AM20" s="38"/>
      <c r="AN20" s="38"/>
      <c r="AO20" s="38">
        <f t="shared" si="4"/>
        <v>107.28</v>
      </c>
      <c r="AP20" s="37">
        <v>7.7</v>
      </c>
      <c r="AQ20" s="93">
        <f t="shared" si="9"/>
        <v>7.7</v>
      </c>
      <c r="AR20" s="36"/>
      <c r="AS20" s="36"/>
      <c r="AT20" s="36"/>
      <c r="AU20" s="35" t="s">
        <v>164</v>
      </c>
      <c r="AV20" s="34">
        <v>1188</v>
      </c>
      <c r="AW20" s="34">
        <v>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1028</v>
      </c>
      <c r="BM20" s="34">
        <v>0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0.99831932773109244</v>
      </c>
      <c r="CC20" s="33">
        <f t="shared" si="5"/>
        <v>0.15546218487394958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0.86386554621848743</v>
      </c>
      <c r="CK20" s="33">
        <f t="shared" si="6"/>
        <v>0</v>
      </c>
      <c r="CL20" s="33"/>
      <c r="CM20" s="33"/>
      <c r="CN20" s="33"/>
      <c r="CO20" s="33"/>
      <c r="CP20" s="33"/>
      <c r="CQ20" s="33"/>
      <c r="CR20" s="33">
        <v>0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1624775</v>
      </c>
      <c r="DD20" s="32"/>
      <c r="DE20" s="32">
        <f t="shared" si="10"/>
        <v>1113</v>
      </c>
      <c r="DF20" s="32"/>
      <c r="DG20" s="32">
        <f t="shared" si="11"/>
        <v>1113</v>
      </c>
      <c r="DH20" s="32"/>
      <c r="DI20" s="32"/>
      <c r="DJ20" s="32"/>
      <c r="DK20" s="32"/>
      <c r="DL20" s="32"/>
      <c r="DM20" s="32">
        <f t="shared" si="7"/>
        <v>1113</v>
      </c>
      <c r="DN20" s="32">
        <f t="shared" si="12"/>
        <v>248.99328859060404</v>
      </c>
      <c r="DO20" s="31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5</v>
      </c>
      <c r="G21" s="91">
        <v>75</v>
      </c>
      <c r="H21" s="44">
        <f t="shared" si="1"/>
        <v>52.816901408450704</v>
      </c>
      <c r="I21" s="44">
        <v>71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/>
      <c r="Y21" s="39" t="s">
        <v>156</v>
      </c>
      <c r="Z21" s="39"/>
      <c r="AA21" s="39"/>
      <c r="AB21" s="39"/>
      <c r="AC21" s="39"/>
      <c r="AD21" s="39"/>
      <c r="AE21" s="39">
        <v>6480488</v>
      </c>
      <c r="AF21" s="39"/>
      <c r="AG21" s="39"/>
      <c r="AH21" s="39"/>
      <c r="AI21" s="38">
        <f t="shared" si="8"/>
        <v>4284</v>
      </c>
      <c r="AJ21" s="38">
        <f t="shared" si="2"/>
        <v>4.2839999999999998</v>
      </c>
      <c r="AK21" s="38">
        <f t="shared" si="3"/>
        <v>102.816</v>
      </c>
      <c r="AL21" s="38"/>
      <c r="AM21" s="38"/>
      <c r="AN21" s="38"/>
      <c r="AO21" s="38">
        <f t="shared" si="4"/>
        <v>102.816</v>
      </c>
      <c r="AP21" s="37">
        <v>7.1</v>
      </c>
      <c r="AQ21" s="93">
        <f t="shared" si="9"/>
        <v>7.1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1027</v>
      </c>
      <c r="BM21" s="34">
        <v>0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0.86302521008403366</v>
      </c>
      <c r="CK21" s="33">
        <f t="shared" si="6"/>
        <v>0</v>
      </c>
      <c r="CL21" s="33"/>
      <c r="CM21" s="33"/>
      <c r="CN21" s="33"/>
      <c r="CO21" s="33"/>
      <c r="CP21" s="33"/>
      <c r="CQ21" s="33"/>
      <c r="CR21" s="33">
        <v>0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1625910</v>
      </c>
      <c r="DD21" s="32"/>
      <c r="DE21" s="32">
        <f t="shared" si="10"/>
        <v>1135</v>
      </c>
      <c r="DF21" s="32"/>
      <c r="DG21" s="32">
        <f t="shared" si="11"/>
        <v>1135</v>
      </c>
      <c r="DH21" s="32"/>
      <c r="DI21" s="32"/>
      <c r="DJ21" s="32"/>
      <c r="DK21" s="32"/>
      <c r="DL21" s="32"/>
      <c r="DM21" s="32">
        <f t="shared" si="7"/>
        <v>1135</v>
      </c>
      <c r="DN21" s="32">
        <f t="shared" si="12"/>
        <v>264.93930905695612</v>
      </c>
      <c r="DO21" s="154">
        <v>1.24</v>
      </c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5</v>
      </c>
      <c r="E22" s="44">
        <f t="shared" si="0"/>
        <v>3.5211267605633805</v>
      </c>
      <c r="F22" s="44">
        <v>5</v>
      </c>
      <c r="G22" s="91">
        <v>75</v>
      </c>
      <c r="H22" s="44">
        <f t="shared" si="1"/>
        <v>52.816901408450704</v>
      </c>
      <c r="I22" s="44">
        <v>70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/>
      <c r="Y22" s="39" t="s">
        <v>156</v>
      </c>
      <c r="Z22" s="39"/>
      <c r="AA22" s="39"/>
      <c r="AB22" s="39"/>
      <c r="AC22" s="39"/>
      <c r="AD22" s="39"/>
      <c r="AE22" s="39">
        <v>6484932</v>
      </c>
      <c r="AF22" s="39"/>
      <c r="AG22" s="39"/>
      <c r="AH22" s="39"/>
      <c r="AI22" s="38">
        <f t="shared" si="8"/>
        <v>4444</v>
      </c>
      <c r="AJ22" s="38">
        <f t="shared" si="2"/>
        <v>4.444</v>
      </c>
      <c r="AK22" s="38">
        <f t="shared" si="3"/>
        <v>106.65600000000001</v>
      </c>
      <c r="AL22" s="38"/>
      <c r="AM22" s="38"/>
      <c r="AN22" s="38"/>
      <c r="AO22" s="38">
        <f t="shared" si="4"/>
        <v>106.65600000000001</v>
      </c>
      <c r="AP22" s="37">
        <v>6.5</v>
      </c>
      <c r="AQ22" s="93">
        <f t="shared" si="9"/>
        <v>6.5</v>
      </c>
      <c r="AR22" s="36"/>
      <c r="AS22" s="36"/>
      <c r="AT22" s="36"/>
      <c r="AU22" s="35" t="s">
        <v>164</v>
      </c>
      <c r="AV22" s="34">
        <v>1186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1027</v>
      </c>
      <c r="BM22" s="34">
        <v>0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0.99663865546218489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0.86302521008403366</v>
      </c>
      <c r="CK22" s="33">
        <f t="shared" si="6"/>
        <v>0</v>
      </c>
      <c r="CL22" s="33"/>
      <c r="CM22" s="33"/>
      <c r="CN22" s="33"/>
      <c r="CO22" s="33"/>
      <c r="CP22" s="33"/>
      <c r="CQ22" s="33"/>
      <c r="CR22" s="33">
        <v>0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1627102</v>
      </c>
      <c r="DD22" s="32"/>
      <c r="DE22" s="32">
        <f t="shared" si="10"/>
        <v>1192</v>
      </c>
      <c r="DF22" s="32"/>
      <c r="DG22" s="32">
        <f t="shared" si="11"/>
        <v>1192</v>
      </c>
      <c r="DH22" s="32"/>
      <c r="DI22" s="32"/>
      <c r="DJ22" s="32"/>
      <c r="DK22" s="32"/>
      <c r="DL22" s="32"/>
      <c r="DM22" s="32">
        <f t="shared" si="7"/>
        <v>1192</v>
      </c>
      <c r="DN22" s="32">
        <f t="shared" si="12"/>
        <v>268.22682268226822</v>
      </c>
      <c r="DO22" s="31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5</v>
      </c>
      <c r="E23" s="44">
        <f t="shared" si="0"/>
        <v>3.5211267605633805</v>
      </c>
      <c r="F23" s="44">
        <v>4</v>
      </c>
      <c r="G23" s="91">
        <v>75</v>
      </c>
      <c r="H23" s="44">
        <f t="shared" si="1"/>
        <v>52.816901408450704</v>
      </c>
      <c r="I23" s="44">
        <v>68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/>
      <c r="Y23" s="39" t="s">
        <v>156</v>
      </c>
      <c r="Z23" s="39"/>
      <c r="AA23" s="39"/>
      <c r="AB23" s="39"/>
      <c r="AC23" s="39"/>
      <c r="AD23" s="39"/>
      <c r="AE23" s="39">
        <v>6489294</v>
      </c>
      <c r="AF23" s="39"/>
      <c r="AG23" s="39"/>
      <c r="AH23" s="39"/>
      <c r="AI23" s="38">
        <f t="shared" si="8"/>
        <v>4362</v>
      </c>
      <c r="AJ23" s="38">
        <f t="shared" si="2"/>
        <v>4.3620000000000001</v>
      </c>
      <c r="AK23" s="38">
        <f t="shared" si="3"/>
        <v>104.688</v>
      </c>
      <c r="AL23" s="38"/>
      <c r="AM23" s="38"/>
      <c r="AN23" s="38"/>
      <c r="AO23" s="38">
        <f t="shared" si="4"/>
        <v>104.688</v>
      </c>
      <c r="AP23" s="37">
        <v>5.9</v>
      </c>
      <c r="AQ23" s="93">
        <f t="shared" si="9"/>
        <v>5.9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1027</v>
      </c>
      <c r="BM23" s="34">
        <v>0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0.86302521008403366</v>
      </c>
      <c r="CK23" s="33">
        <f t="shared" si="6"/>
        <v>0</v>
      </c>
      <c r="CL23" s="33"/>
      <c r="CM23" s="33"/>
      <c r="CN23" s="33"/>
      <c r="CO23" s="33"/>
      <c r="CP23" s="33"/>
      <c r="CQ23" s="33"/>
      <c r="CR23" s="33">
        <v>0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1628268</v>
      </c>
      <c r="DD23" s="32"/>
      <c r="DE23" s="32">
        <f t="shared" si="10"/>
        <v>1166</v>
      </c>
      <c r="DF23" s="32"/>
      <c r="DG23" s="32">
        <f t="shared" si="11"/>
        <v>1166</v>
      </c>
      <c r="DH23" s="32"/>
      <c r="DI23" s="32"/>
      <c r="DJ23" s="32"/>
      <c r="DK23" s="32"/>
      <c r="DL23" s="32"/>
      <c r="DM23" s="32">
        <f t="shared" si="7"/>
        <v>1166</v>
      </c>
      <c r="DN23" s="32">
        <f t="shared" si="12"/>
        <v>267.30857404860154</v>
      </c>
      <c r="DO23" s="31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5</v>
      </c>
      <c r="E24" s="44">
        <f t="shared" si="0"/>
        <v>3.5211267605633805</v>
      </c>
      <c r="F24" s="44">
        <v>4</v>
      </c>
      <c r="G24" s="91">
        <v>75</v>
      </c>
      <c r="H24" s="44">
        <f t="shared" si="1"/>
        <v>52.816901408450704</v>
      </c>
      <c r="I24" s="44">
        <v>68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/>
      <c r="Y24" s="39" t="s">
        <v>156</v>
      </c>
      <c r="Z24" s="39"/>
      <c r="AA24" s="39"/>
      <c r="AB24" s="39"/>
      <c r="AC24" s="39"/>
      <c r="AD24" s="39"/>
      <c r="AE24" s="39">
        <v>6493658</v>
      </c>
      <c r="AF24" s="39"/>
      <c r="AG24" s="39"/>
      <c r="AH24" s="39"/>
      <c r="AI24" s="38">
        <f t="shared" si="8"/>
        <v>4364</v>
      </c>
      <c r="AJ24" s="38">
        <f t="shared" si="2"/>
        <v>4.3639999999999999</v>
      </c>
      <c r="AK24" s="38">
        <f t="shared" si="3"/>
        <v>104.73599999999999</v>
      </c>
      <c r="AL24" s="38"/>
      <c r="AM24" s="38"/>
      <c r="AN24" s="38"/>
      <c r="AO24" s="38">
        <f t="shared" si="4"/>
        <v>104.73599999999999</v>
      </c>
      <c r="AP24" s="37">
        <v>5.4</v>
      </c>
      <c r="AQ24" s="93">
        <f t="shared" si="9"/>
        <v>5.4</v>
      </c>
      <c r="AR24" s="36"/>
      <c r="AS24" s="36"/>
      <c r="AT24" s="36"/>
      <c r="AU24" s="35" t="s">
        <v>164</v>
      </c>
      <c r="AV24" s="34">
        <v>1188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1026</v>
      </c>
      <c r="BM24" s="34">
        <v>0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0.99831932773109244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0.86218487394957988</v>
      </c>
      <c r="CK24" s="33">
        <f t="shared" si="6"/>
        <v>0</v>
      </c>
      <c r="CL24" s="33"/>
      <c r="CM24" s="33"/>
      <c r="CN24" s="33"/>
      <c r="CO24" s="33"/>
      <c r="CP24" s="33"/>
      <c r="CQ24" s="33"/>
      <c r="CR24" s="33">
        <v>0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1629460</v>
      </c>
      <c r="DD24" s="32"/>
      <c r="DE24" s="32">
        <f t="shared" si="10"/>
        <v>1192</v>
      </c>
      <c r="DF24" s="32"/>
      <c r="DG24" s="32">
        <f t="shared" si="11"/>
        <v>1192</v>
      </c>
      <c r="DH24" s="32"/>
      <c r="DI24" s="32"/>
      <c r="DJ24" s="32"/>
      <c r="DK24" s="32"/>
      <c r="DL24" s="32"/>
      <c r="DM24" s="32">
        <f t="shared" si="7"/>
        <v>1192</v>
      </c>
      <c r="DN24" s="32">
        <f t="shared" si="12"/>
        <v>273.14390467461044</v>
      </c>
      <c r="DO24" s="31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3</v>
      </c>
      <c r="G25" s="91">
        <v>76</v>
      </c>
      <c r="H25" s="44">
        <f t="shared" si="1"/>
        <v>53.521126760563384</v>
      </c>
      <c r="I25" s="44">
        <v>67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/>
      <c r="Y25" s="39" t="s">
        <v>156</v>
      </c>
      <c r="Z25" s="39"/>
      <c r="AA25" s="39"/>
      <c r="AB25" s="39"/>
      <c r="AC25" s="39"/>
      <c r="AD25" s="39"/>
      <c r="AE25" s="39">
        <v>6498242</v>
      </c>
      <c r="AF25" s="39"/>
      <c r="AG25" s="39"/>
      <c r="AH25" s="39"/>
      <c r="AI25" s="38">
        <f t="shared" si="8"/>
        <v>4584</v>
      </c>
      <c r="AJ25" s="38">
        <f t="shared" si="2"/>
        <v>4.5839999999999996</v>
      </c>
      <c r="AK25" s="38">
        <f t="shared" si="3"/>
        <v>110.01599999999999</v>
      </c>
      <c r="AL25" s="38"/>
      <c r="AM25" s="38"/>
      <c r="AN25" s="38"/>
      <c r="AO25" s="38">
        <f t="shared" si="4"/>
        <v>110.01599999999999</v>
      </c>
      <c r="AP25" s="37">
        <v>4.9000000000000004</v>
      </c>
      <c r="AQ25" s="93">
        <f t="shared" si="9"/>
        <v>4.9000000000000004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1026</v>
      </c>
      <c r="BM25" s="34">
        <v>0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0.86218487394957988</v>
      </c>
      <c r="CK25" s="33">
        <f t="shared" si="6"/>
        <v>0</v>
      </c>
      <c r="CL25" s="33"/>
      <c r="CM25" s="33"/>
      <c r="CN25" s="33"/>
      <c r="CO25" s="33"/>
      <c r="CP25" s="33"/>
      <c r="CQ25" s="33"/>
      <c r="CR25" s="33">
        <v>0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1630675</v>
      </c>
      <c r="DD25" s="32"/>
      <c r="DE25" s="32">
        <f t="shared" si="10"/>
        <v>1215</v>
      </c>
      <c r="DF25" s="32"/>
      <c r="DG25" s="32">
        <f t="shared" si="11"/>
        <v>1215</v>
      </c>
      <c r="DH25" s="32"/>
      <c r="DI25" s="32"/>
      <c r="DJ25" s="32"/>
      <c r="DK25" s="32"/>
      <c r="DL25" s="32"/>
      <c r="DM25" s="32">
        <f t="shared" si="7"/>
        <v>1215</v>
      </c>
      <c r="DN25" s="32">
        <f t="shared" si="12"/>
        <v>265.05235602094245</v>
      </c>
      <c r="DO25" s="92">
        <v>1.1499999999999999</v>
      </c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3</v>
      </c>
      <c r="G26" s="91">
        <v>76</v>
      </c>
      <c r="H26" s="44">
        <f t="shared" si="1"/>
        <v>53.521126760563384</v>
      </c>
      <c r="I26" s="44">
        <v>67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/>
      <c r="Y26" s="39" t="s">
        <v>156</v>
      </c>
      <c r="Z26" s="39"/>
      <c r="AA26" s="39"/>
      <c r="AB26" s="39"/>
      <c r="AC26" s="39"/>
      <c r="AD26" s="39"/>
      <c r="AE26" s="39">
        <v>6503011</v>
      </c>
      <c r="AF26" s="39"/>
      <c r="AG26" s="39"/>
      <c r="AH26" s="39"/>
      <c r="AI26" s="38">
        <f t="shared" si="8"/>
        <v>4769</v>
      </c>
      <c r="AJ26" s="38">
        <f t="shared" si="2"/>
        <v>4.7690000000000001</v>
      </c>
      <c r="AK26" s="38">
        <f t="shared" si="3"/>
        <v>114.456</v>
      </c>
      <c r="AL26" s="38"/>
      <c r="AM26" s="38"/>
      <c r="AN26" s="38"/>
      <c r="AO26" s="38">
        <f t="shared" si="4"/>
        <v>114.456</v>
      </c>
      <c r="AP26" s="37">
        <v>4.4000000000000004</v>
      </c>
      <c r="AQ26" s="93">
        <f t="shared" si="9"/>
        <v>4.4000000000000004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1026</v>
      </c>
      <c r="BM26" s="34">
        <v>0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0.86218487394957988</v>
      </c>
      <c r="CK26" s="33">
        <f t="shared" si="6"/>
        <v>0</v>
      </c>
      <c r="CL26" s="33"/>
      <c r="CM26" s="33"/>
      <c r="CN26" s="33"/>
      <c r="CO26" s="33"/>
      <c r="CP26" s="33"/>
      <c r="CQ26" s="33"/>
      <c r="CR26" s="33">
        <v>0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1631839</v>
      </c>
      <c r="DD26" s="32"/>
      <c r="DE26" s="32">
        <f t="shared" si="10"/>
        <v>1164</v>
      </c>
      <c r="DF26" s="32"/>
      <c r="DG26" s="32">
        <f t="shared" si="11"/>
        <v>1164</v>
      </c>
      <c r="DH26" s="32"/>
      <c r="DI26" s="32"/>
      <c r="DJ26" s="32"/>
      <c r="DK26" s="32"/>
      <c r="DL26" s="32"/>
      <c r="DM26" s="32">
        <f t="shared" si="7"/>
        <v>1164</v>
      </c>
      <c r="DN26" s="32">
        <f t="shared" si="12"/>
        <v>244.07632627385195</v>
      </c>
      <c r="DO26" s="31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3</v>
      </c>
      <c r="G27" s="91">
        <v>77</v>
      </c>
      <c r="H27" s="44">
        <f t="shared" si="1"/>
        <v>54.225352112676056</v>
      </c>
      <c r="I27" s="44">
        <v>66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/>
      <c r="Y27" s="39" t="s">
        <v>156</v>
      </c>
      <c r="Z27" s="39"/>
      <c r="AA27" s="39"/>
      <c r="AB27" s="39"/>
      <c r="AC27" s="39"/>
      <c r="AD27" s="39"/>
      <c r="AE27" s="39">
        <v>6507981</v>
      </c>
      <c r="AF27" s="39"/>
      <c r="AG27" s="39"/>
      <c r="AH27" s="39"/>
      <c r="AI27" s="38">
        <f t="shared" si="8"/>
        <v>4970</v>
      </c>
      <c r="AJ27" s="38">
        <f t="shared" si="2"/>
        <v>4.97</v>
      </c>
      <c r="AK27" s="38">
        <f t="shared" si="3"/>
        <v>119.28</v>
      </c>
      <c r="AL27" s="38"/>
      <c r="AM27" s="38"/>
      <c r="AN27" s="38"/>
      <c r="AO27" s="38">
        <f t="shared" si="4"/>
        <v>119.28</v>
      </c>
      <c r="AP27" s="37">
        <v>3.9</v>
      </c>
      <c r="AQ27" s="93">
        <f t="shared" si="9"/>
        <v>3.9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1026</v>
      </c>
      <c r="BM27" s="34">
        <v>0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0.86218487394957988</v>
      </c>
      <c r="CK27" s="33">
        <f t="shared" si="6"/>
        <v>0</v>
      </c>
      <c r="CL27" s="33"/>
      <c r="CM27" s="33"/>
      <c r="CN27" s="33"/>
      <c r="CO27" s="33"/>
      <c r="CP27" s="33"/>
      <c r="CQ27" s="33"/>
      <c r="CR27" s="33">
        <v>0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1633011</v>
      </c>
      <c r="DD27" s="32"/>
      <c r="DE27" s="32">
        <f t="shared" si="10"/>
        <v>1172</v>
      </c>
      <c r="DF27" s="32"/>
      <c r="DG27" s="32">
        <f t="shared" si="11"/>
        <v>1172</v>
      </c>
      <c r="DH27" s="32"/>
      <c r="DI27" s="32"/>
      <c r="DJ27" s="32"/>
      <c r="DK27" s="32"/>
      <c r="DL27" s="32"/>
      <c r="DM27" s="32">
        <f t="shared" si="7"/>
        <v>1172</v>
      </c>
      <c r="DN27" s="32">
        <f t="shared" si="12"/>
        <v>235.81488933601611</v>
      </c>
      <c r="DO27" s="31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2</v>
      </c>
      <c r="G28" s="91">
        <v>74</v>
      </c>
      <c r="H28" s="44">
        <f t="shared" si="1"/>
        <v>52.112676056338032</v>
      </c>
      <c r="I28" s="44">
        <v>66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/>
      <c r="Y28" s="39" t="s">
        <v>156</v>
      </c>
      <c r="Z28" s="39"/>
      <c r="AA28" s="39"/>
      <c r="AB28" s="39"/>
      <c r="AC28" s="39"/>
      <c r="AD28" s="39"/>
      <c r="AE28" s="39">
        <v>6513082</v>
      </c>
      <c r="AF28" s="39"/>
      <c r="AG28" s="39"/>
      <c r="AH28" s="39"/>
      <c r="AI28" s="38">
        <f t="shared" si="8"/>
        <v>5101</v>
      </c>
      <c r="AJ28" s="38">
        <f t="shared" si="2"/>
        <v>5.101</v>
      </c>
      <c r="AK28" s="38">
        <f t="shared" si="3"/>
        <v>122.42400000000001</v>
      </c>
      <c r="AL28" s="38"/>
      <c r="AM28" s="38"/>
      <c r="AN28" s="38"/>
      <c r="AO28" s="38">
        <f t="shared" si="4"/>
        <v>122.42400000000001</v>
      </c>
      <c r="AP28" s="37">
        <v>3.5</v>
      </c>
      <c r="AQ28" s="93">
        <f t="shared" si="9"/>
        <v>3.5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1026</v>
      </c>
      <c r="BM28" s="34">
        <v>0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0.86218487394957988</v>
      </c>
      <c r="CK28" s="33">
        <f t="shared" si="6"/>
        <v>0</v>
      </c>
      <c r="CL28" s="33"/>
      <c r="CM28" s="33"/>
      <c r="CN28" s="33"/>
      <c r="CO28" s="33"/>
      <c r="CP28" s="33"/>
      <c r="CQ28" s="33"/>
      <c r="CR28" s="33">
        <v>0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1634173</v>
      </c>
      <c r="DD28" s="32"/>
      <c r="DE28" s="32">
        <f t="shared" si="10"/>
        <v>1162</v>
      </c>
      <c r="DF28" s="32"/>
      <c r="DG28" s="32">
        <f t="shared" si="11"/>
        <v>1162</v>
      </c>
      <c r="DH28" s="32"/>
      <c r="DI28" s="32"/>
      <c r="DJ28" s="32"/>
      <c r="DK28" s="32"/>
      <c r="DL28" s="32"/>
      <c r="DM28" s="32">
        <f t="shared" si="7"/>
        <v>1162</v>
      </c>
      <c r="DN28" s="32">
        <f t="shared" si="12"/>
        <v>227.79847088806116</v>
      </c>
      <c r="DO28" s="31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2</v>
      </c>
      <c r="G29" s="91">
        <v>73</v>
      </c>
      <c r="H29" s="44">
        <f t="shared" si="1"/>
        <v>51.408450704225352</v>
      </c>
      <c r="I29" s="44">
        <v>65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/>
      <c r="Y29" s="39" t="s">
        <v>156</v>
      </c>
      <c r="Z29" s="39"/>
      <c r="AA29" s="39"/>
      <c r="AB29" s="39"/>
      <c r="AC29" s="39"/>
      <c r="AD29" s="39"/>
      <c r="AE29" s="39">
        <v>6518005</v>
      </c>
      <c r="AF29" s="39"/>
      <c r="AG29" s="39"/>
      <c r="AH29" s="39"/>
      <c r="AI29" s="38">
        <f t="shared" si="8"/>
        <v>4923</v>
      </c>
      <c r="AJ29" s="38">
        <f t="shared" si="2"/>
        <v>4.923</v>
      </c>
      <c r="AK29" s="38">
        <f t="shared" si="3"/>
        <v>118.152</v>
      </c>
      <c r="AL29" s="38"/>
      <c r="AM29" s="38"/>
      <c r="AN29" s="38"/>
      <c r="AO29" s="38">
        <f t="shared" si="4"/>
        <v>118.152</v>
      </c>
      <c r="AP29" s="37">
        <v>3.1</v>
      </c>
      <c r="AQ29" s="93">
        <f t="shared" si="9"/>
        <v>3.1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1026</v>
      </c>
      <c r="BM29" s="34">
        <v>0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0.86218487394957988</v>
      </c>
      <c r="CK29" s="33">
        <f t="shared" si="6"/>
        <v>0</v>
      </c>
      <c r="CL29" s="33"/>
      <c r="CM29" s="33"/>
      <c r="CN29" s="33"/>
      <c r="CO29" s="33"/>
      <c r="CP29" s="33"/>
      <c r="CQ29" s="33"/>
      <c r="CR29" s="33">
        <v>0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1635355</v>
      </c>
      <c r="DD29" s="32"/>
      <c r="DE29" s="32">
        <f t="shared" si="10"/>
        <v>1182</v>
      </c>
      <c r="DF29" s="32"/>
      <c r="DG29" s="32">
        <f t="shared" si="11"/>
        <v>1182</v>
      </c>
      <c r="DH29" s="32"/>
      <c r="DI29" s="32"/>
      <c r="DJ29" s="32"/>
      <c r="DK29" s="32"/>
      <c r="DL29" s="32"/>
      <c r="DM29" s="32">
        <f t="shared" si="7"/>
        <v>1182</v>
      </c>
      <c r="DN29" s="32">
        <f t="shared" si="12"/>
        <v>240.09750152346129</v>
      </c>
      <c r="DO29" s="92">
        <v>1.18</v>
      </c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2</v>
      </c>
      <c r="G30" s="91">
        <v>73</v>
      </c>
      <c r="H30" s="44">
        <f t="shared" si="1"/>
        <v>51.408450704225352</v>
      </c>
      <c r="I30" s="44">
        <v>65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/>
      <c r="Y30" s="39" t="s">
        <v>156</v>
      </c>
      <c r="Z30" s="39"/>
      <c r="AA30" s="39"/>
      <c r="AB30" s="39"/>
      <c r="AC30" s="39"/>
      <c r="AD30" s="39"/>
      <c r="AE30" s="39">
        <v>6522734</v>
      </c>
      <c r="AF30" s="39"/>
      <c r="AG30" s="39"/>
      <c r="AH30" s="39"/>
      <c r="AI30" s="38">
        <f t="shared" si="8"/>
        <v>4729</v>
      </c>
      <c r="AJ30" s="38">
        <f t="shared" si="2"/>
        <v>4.7290000000000001</v>
      </c>
      <c r="AK30" s="38">
        <f t="shared" si="3"/>
        <v>113.49600000000001</v>
      </c>
      <c r="AL30" s="38"/>
      <c r="AM30" s="38"/>
      <c r="AN30" s="38"/>
      <c r="AO30" s="38">
        <f t="shared" si="4"/>
        <v>113.49600000000001</v>
      </c>
      <c r="AP30" s="37">
        <v>2.6</v>
      </c>
      <c r="AQ30" s="93">
        <f t="shared" si="9"/>
        <v>2.6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1026</v>
      </c>
      <c r="BM30" s="34">
        <v>0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0.86218487394957988</v>
      </c>
      <c r="CK30" s="33">
        <f t="shared" si="6"/>
        <v>0</v>
      </c>
      <c r="CL30" s="33"/>
      <c r="CM30" s="33"/>
      <c r="CN30" s="33"/>
      <c r="CO30" s="33"/>
      <c r="CP30" s="33"/>
      <c r="CQ30" s="33"/>
      <c r="CR30" s="33">
        <v>0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1636500</v>
      </c>
      <c r="DD30" s="32"/>
      <c r="DE30" s="32">
        <f t="shared" si="10"/>
        <v>1145</v>
      </c>
      <c r="DF30" s="32"/>
      <c r="DG30" s="32">
        <f t="shared" si="11"/>
        <v>1145</v>
      </c>
      <c r="DH30" s="32"/>
      <c r="DI30" s="32"/>
      <c r="DJ30" s="32"/>
      <c r="DK30" s="32"/>
      <c r="DL30" s="32"/>
      <c r="DM30" s="32">
        <f t="shared" si="7"/>
        <v>1145</v>
      </c>
      <c r="DN30" s="32">
        <f t="shared" si="12"/>
        <v>242.12307041657854</v>
      </c>
      <c r="DO30" s="31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1</v>
      </c>
      <c r="G31" s="91">
        <v>74</v>
      </c>
      <c r="H31" s="44">
        <f t="shared" si="1"/>
        <v>52.112676056338032</v>
      </c>
      <c r="I31" s="44">
        <v>64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/>
      <c r="Y31" s="39" t="s">
        <v>156</v>
      </c>
      <c r="Z31" s="39"/>
      <c r="AA31" s="39"/>
      <c r="AB31" s="39"/>
      <c r="AC31" s="39"/>
      <c r="AD31" s="39"/>
      <c r="AE31" s="39">
        <v>6527987</v>
      </c>
      <c r="AF31" s="39"/>
      <c r="AG31" s="39"/>
      <c r="AH31" s="39"/>
      <c r="AI31" s="38">
        <f t="shared" si="8"/>
        <v>5253</v>
      </c>
      <c r="AJ31" s="38">
        <f t="shared" si="2"/>
        <v>5.2530000000000001</v>
      </c>
      <c r="AK31" s="38">
        <f t="shared" si="3"/>
        <v>126.072</v>
      </c>
      <c r="AL31" s="38"/>
      <c r="AM31" s="38"/>
      <c r="AN31" s="38"/>
      <c r="AO31" s="38">
        <f t="shared" si="4"/>
        <v>126.072</v>
      </c>
      <c r="AP31" s="37">
        <v>2.2000000000000002</v>
      </c>
      <c r="AQ31" s="93">
        <f t="shared" si="9"/>
        <v>2.2000000000000002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1026</v>
      </c>
      <c r="BM31" s="34">
        <v>0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0.86218487394957988</v>
      </c>
      <c r="CK31" s="33">
        <f t="shared" si="6"/>
        <v>0</v>
      </c>
      <c r="CL31" s="33"/>
      <c r="CM31" s="33"/>
      <c r="CN31" s="33"/>
      <c r="CO31" s="33"/>
      <c r="CP31" s="33"/>
      <c r="CQ31" s="33"/>
      <c r="CR31" s="33">
        <v>0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1637669</v>
      </c>
      <c r="DD31" s="32"/>
      <c r="DE31" s="32">
        <f t="shared" si="10"/>
        <v>1169</v>
      </c>
      <c r="DF31" s="32"/>
      <c r="DG31" s="32">
        <f t="shared" si="11"/>
        <v>1169</v>
      </c>
      <c r="DH31" s="32"/>
      <c r="DI31" s="32"/>
      <c r="DJ31" s="32"/>
      <c r="DK31" s="32"/>
      <c r="DL31" s="32"/>
      <c r="DM31" s="32">
        <f t="shared" si="7"/>
        <v>1169</v>
      </c>
      <c r="DN31" s="32">
        <f t="shared" si="12"/>
        <v>222.53950123738815</v>
      </c>
      <c r="DO31" s="31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1</v>
      </c>
      <c r="G32" s="91">
        <v>74</v>
      </c>
      <c r="H32" s="44">
        <f t="shared" si="1"/>
        <v>52.112676056338032</v>
      </c>
      <c r="I32" s="44">
        <v>64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/>
      <c r="Y32" s="39" t="s">
        <v>156</v>
      </c>
      <c r="Z32" s="39"/>
      <c r="AA32" s="39"/>
      <c r="AB32" s="39"/>
      <c r="AC32" s="39"/>
      <c r="AD32" s="39"/>
      <c r="AE32" s="39">
        <v>6533154</v>
      </c>
      <c r="AF32" s="39"/>
      <c r="AG32" s="39"/>
      <c r="AH32" s="39"/>
      <c r="AI32" s="38">
        <f t="shared" si="8"/>
        <v>5167</v>
      </c>
      <c r="AJ32" s="38">
        <f t="shared" si="2"/>
        <v>5.1669999999999998</v>
      </c>
      <c r="AK32" s="38">
        <f t="shared" si="3"/>
        <v>124.008</v>
      </c>
      <c r="AL32" s="38"/>
      <c r="AM32" s="38"/>
      <c r="AN32" s="38"/>
      <c r="AO32" s="38">
        <f t="shared" si="4"/>
        <v>124.008</v>
      </c>
      <c r="AP32" s="37">
        <v>1.9</v>
      </c>
      <c r="AQ32" s="93">
        <f t="shared" si="9"/>
        <v>1.9</v>
      </c>
      <c r="AR32" s="36"/>
      <c r="AS32" s="36"/>
      <c r="AT32" s="36"/>
      <c r="AU32" s="35" t="s">
        <v>164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1026</v>
      </c>
      <c r="BM32" s="34">
        <v>0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0.86218487394957988</v>
      </c>
      <c r="CK32" s="33">
        <f t="shared" si="6"/>
        <v>0</v>
      </c>
      <c r="CL32" s="33"/>
      <c r="CM32" s="33"/>
      <c r="CN32" s="33"/>
      <c r="CO32" s="33"/>
      <c r="CP32" s="33"/>
      <c r="CQ32" s="33"/>
      <c r="CR32" s="33">
        <v>0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1638824</v>
      </c>
      <c r="DD32" s="32"/>
      <c r="DE32" s="32">
        <f t="shared" si="10"/>
        <v>1155</v>
      </c>
      <c r="DF32" s="32"/>
      <c r="DG32" s="32">
        <f t="shared" si="11"/>
        <v>1155</v>
      </c>
      <c r="DH32" s="32"/>
      <c r="DI32" s="32"/>
      <c r="DJ32" s="32"/>
      <c r="DK32" s="32"/>
      <c r="DL32" s="32"/>
      <c r="DM32" s="32">
        <f t="shared" si="7"/>
        <v>1155</v>
      </c>
      <c r="DN32" s="32">
        <f t="shared" si="12"/>
        <v>223.53396555060965</v>
      </c>
      <c r="DO32" s="31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0</v>
      </c>
      <c r="G33" s="91">
        <v>76</v>
      </c>
      <c r="H33" s="44">
        <f t="shared" si="1"/>
        <v>53.521126760563384</v>
      </c>
      <c r="I33" s="44">
        <v>63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/>
      <c r="Y33" s="39" t="s">
        <v>156</v>
      </c>
      <c r="Z33" s="39"/>
      <c r="AA33" s="39"/>
      <c r="AB33" s="39"/>
      <c r="AC33" s="39"/>
      <c r="AD33" s="39"/>
      <c r="AE33" s="39">
        <v>6538252</v>
      </c>
      <c r="AF33" s="39"/>
      <c r="AG33" s="39"/>
      <c r="AH33" s="39"/>
      <c r="AI33" s="38">
        <f t="shared" si="8"/>
        <v>5098</v>
      </c>
      <c r="AJ33" s="38">
        <f t="shared" si="2"/>
        <v>5.0979999999999999</v>
      </c>
      <c r="AK33" s="38">
        <f t="shared" si="3"/>
        <v>122.352</v>
      </c>
      <c r="AL33" s="38"/>
      <c r="AM33" s="38"/>
      <c r="AN33" s="38"/>
      <c r="AO33" s="38">
        <f t="shared" si="4"/>
        <v>122.352</v>
      </c>
      <c r="AP33" s="37">
        <v>1.6</v>
      </c>
      <c r="AQ33" s="93">
        <f t="shared" si="9"/>
        <v>1.6</v>
      </c>
      <c r="AR33" s="36"/>
      <c r="AS33" s="36"/>
      <c r="AT33" s="36"/>
      <c r="AU33" s="35" t="s">
        <v>164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1026</v>
      </c>
      <c r="BM33" s="34">
        <v>0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0.86218487394957988</v>
      </c>
      <c r="CK33" s="33">
        <f t="shared" si="6"/>
        <v>0</v>
      </c>
      <c r="CL33" s="33"/>
      <c r="CM33" s="33"/>
      <c r="CN33" s="33"/>
      <c r="CO33" s="33"/>
      <c r="CP33" s="33"/>
      <c r="CQ33" s="33"/>
      <c r="CR33" s="33">
        <v>0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1639991</v>
      </c>
      <c r="DD33" s="32"/>
      <c r="DE33" s="32">
        <f t="shared" si="10"/>
        <v>1167</v>
      </c>
      <c r="DF33" s="32"/>
      <c r="DG33" s="32">
        <f t="shared" si="11"/>
        <v>1167</v>
      </c>
      <c r="DH33" s="32"/>
      <c r="DI33" s="32"/>
      <c r="DJ33" s="32"/>
      <c r="DK33" s="32"/>
      <c r="DL33" s="32"/>
      <c r="DM33" s="32">
        <f t="shared" si="7"/>
        <v>1167</v>
      </c>
      <c r="DN33" s="32">
        <f t="shared" si="12"/>
        <v>228.91329933307179</v>
      </c>
      <c r="DO33" s="162">
        <v>1.2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-2</v>
      </c>
      <c r="G34" s="91">
        <v>72</v>
      </c>
      <c r="H34" s="44">
        <f t="shared" si="1"/>
        <v>50.70422535211268</v>
      </c>
      <c r="I34" s="44">
        <v>70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/>
      <c r="Y34" s="39" t="s">
        <v>156</v>
      </c>
      <c r="Z34" s="39"/>
      <c r="AA34" s="39"/>
      <c r="AB34" s="39"/>
      <c r="AC34" s="39"/>
      <c r="AD34" s="39"/>
      <c r="AE34" s="39">
        <v>6542815</v>
      </c>
      <c r="AF34" s="39"/>
      <c r="AG34" s="39"/>
      <c r="AH34" s="39"/>
      <c r="AI34" s="38">
        <f t="shared" si="8"/>
        <v>4563</v>
      </c>
      <c r="AJ34" s="38">
        <f t="shared" si="2"/>
        <v>4.5629999999999997</v>
      </c>
      <c r="AK34" s="38">
        <f t="shared" si="3"/>
        <v>109.512</v>
      </c>
      <c r="AL34" s="38"/>
      <c r="AM34" s="38"/>
      <c r="AN34" s="38"/>
      <c r="AO34" s="38">
        <f t="shared" si="4"/>
        <v>109.512</v>
      </c>
      <c r="AP34" s="37">
        <v>2.1</v>
      </c>
      <c r="AQ34" s="93">
        <f t="shared" si="9"/>
        <v>2.1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3">
        <v>0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1641005</v>
      </c>
      <c r="DD34" s="32"/>
      <c r="DE34" s="32">
        <f t="shared" si="10"/>
        <v>1014</v>
      </c>
      <c r="DF34" s="32"/>
      <c r="DG34" s="32">
        <f t="shared" si="11"/>
        <v>1014</v>
      </c>
      <c r="DH34" s="32"/>
      <c r="DI34" s="32"/>
      <c r="DJ34" s="32"/>
      <c r="DK34" s="32"/>
      <c r="DL34" s="32"/>
      <c r="DM34" s="32">
        <f t="shared" si="7"/>
        <v>1014</v>
      </c>
      <c r="DN34" s="32">
        <f t="shared" si="12"/>
        <v>222.22222222222223</v>
      </c>
      <c r="DO34" s="31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-4</v>
      </c>
      <c r="G35" s="91">
        <v>75</v>
      </c>
      <c r="H35" s="44">
        <f t="shared" si="1"/>
        <v>52.816901408450704</v>
      </c>
      <c r="I35" s="44">
        <v>73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/>
      <c r="Y35" s="39" t="s">
        <v>156</v>
      </c>
      <c r="Z35" s="39"/>
      <c r="AA35" s="39"/>
      <c r="AB35" s="39"/>
      <c r="AC35" s="39"/>
      <c r="AD35" s="39"/>
      <c r="AE35" s="39">
        <v>6547482</v>
      </c>
      <c r="AF35" s="39"/>
      <c r="AG35" s="39"/>
      <c r="AH35" s="39"/>
      <c r="AI35" s="38">
        <f t="shared" si="8"/>
        <v>4667</v>
      </c>
      <c r="AJ35" s="38">
        <f t="shared" si="2"/>
        <v>4.6669999999999998</v>
      </c>
      <c r="AK35" s="38">
        <f t="shared" si="3"/>
        <v>112.008</v>
      </c>
      <c r="AL35" s="38"/>
      <c r="AM35" s="38"/>
      <c r="AN35" s="38"/>
      <c r="AO35" s="38">
        <f t="shared" si="4"/>
        <v>112.008</v>
      </c>
      <c r="AP35" s="37">
        <v>2.9</v>
      </c>
      <c r="AQ35" s="93">
        <f t="shared" si="9"/>
        <v>2.9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3">
        <v>0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1642077</v>
      </c>
      <c r="DD35" s="32"/>
      <c r="DE35" s="32">
        <f t="shared" si="10"/>
        <v>1072</v>
      </c>
      <c r="DF35" s="32"/>
      <c r="DG35" s="32">
        <f t="shared" si="11"/>
        <v>1072</v>
      </c>
      <c r="DH35" s="32"/>
      <c r="DI35" s="32"/>
      <c r="DJ35" s="32"/>
      <c r="DK35" s="32"/>
      <c r="DL35" s="32"/>
      <c r="DM35" s="32">
        <f t="shared" si="7"/>
        <v>1072</v>
      </c>
      <c r="DN35" s="32">
        <f t="shared" si="12"/>
        <v>229.69787872294836</v>
      </c>
      <c r="DO35" s="31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4.166666666666667</v>
      </c>
      <c r="E36" s="28">
        <f t="shared" si="13"/>
        <v>2.934272300469484</v>
      </c>
      <c r="F36" s="28">
        <f t="shared" si="13"/>
        <v>3.3333333333333335</v>
      </c>
      <c r="G36" s="28">
        <f t="shared" si="13"/>
        <v>74.833333333333329</v>
      </c>
      <c r="H36" s="28">
        <f t="shared" si="13"/>
        <v>52.699530516431928</v>
      </c>
      <c r="I36" s="28">
        <f t="shared" si="13"/>
        <v>69.375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114913</v>
      </c>
      <c r="AJ36" s="28">
        <f>SUM(AJ12:AJ35)</f>
        <v>114.91300000000001</v>
      </c>
      <c r="AK36" s="28">
        <f>AVERAGE(AK12:AK35)</f>
        <v>114.913</v>
      </c>
      <c r="AL36" s="28"/>
      <c r="AM36" s="28"/>
      <c r="AN36" s="28"/>
      <c r="AO36" s="28"/>
      <c r="AP36" s="28">
        <f>AVERAGE(AP12:AP35)</f>
        <v>5.491666666666668</v>
      </c>
      <c r="AQ36" s="94">
        <f>AVERAGE(AQ12:AQ35)</f>
        <v>5.491666666666668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27487</v>
      </c>
      <c r="DF36" s="28"/>
      <c r="DG36" s="28">
        <f>SUM(DG12:DG35)</f>
        <v>27487</v>
      </c>
      <c r="DH36" s="28"/>
      <c r="DI36" s="28"/>
      <c r="DJ36" s="28"/>
      <c r="DK36" s="28"/>
      <c r="DL36" s="28"/>
      <c r="DM36" s="28">
        <f t="shared" si="7"/>
        <v>27487</v>
      </c>
      <c r="DN36" s="28">
        <f t="shared" si="12"/>
        <v>239.19835005612939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205</v>
      </c>
      <c r="D39" s="218"/>
      <c r="E39" s="218"/>
      <c r="F39" s="219"/>
    </row>
    <row r="40" spans="2:127" x14ac:dyDescent="0.35">
      <c r="B40" s="22" t="s">
        <v>2</v>
      </c>
      <c r="C40" s="217" t="s">
        <v>271</v>
      </c>
      <c r="D40" s="218"/>
      <c r="E40" s="218"/>
      <c r="F40" s="219"/>
    </row>
    <row r="41" spans="2:127" x14ac:dyDescent="0.35">
      <c r="B41" s="22" t="s">
        <v>1</v>
      </c>
      <c r="C41" s="217" t="s">
        <v>193</v>
      </c>
      <c r="D41" s="218"/>
      <c r="E41" s="218"/>
      <c r="F41" s="219"/>
    </row>
    <row r="43" spans="2:127" x14ac:dyDescent="0.35">
      <c r="B43" s="21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232</v>
      </c>
      <c r="C44" s="9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2:127" x14ac:dyDescent="0.35">
      <c r="B45" s="96" t="s">
        <v>231</v>
      </c>
      <c r="C45" s="11"/>
      <c r="D45" s="140"/>
      <c r="E45" s="140"/>
      <c r="F45" s="140"/>
      <c r="G45" s="140"/>
      <c r="H45" s="140"/>
      <c r="I45" s="140"/>
      <c r="J45" s="1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6" t="s">
        <v>158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293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6" t="s">
        <v>163</v>
      </c>
      <c r="C51" s="11"/>
      <c r="D51" s="15"/>
      <c r="E51" s="15"/>
      <c r="F51" s="15"/>
      <c r="G51" s="15"/>
      <c r="H51" s="15"/>
      <c r="I51" s="15"/>
      <c r="J51" s="14"/>
      <c r="K51" s="14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2"/>
      <c r="X51" s="4"/>
      <c r="Y51" s="4"/>
      <c r="Z51" s="4"/>
    </row>
    <row r="52" spans="2:26" x14ac:dyDescent="0.35">
      <c r="B52" s="115" t="s">
        <v>162</v>
      </c>
      <c r="C52" s="11"/>
      <c r="D52" s="15"/>
      <c r="E52" s="15"/>
      <c r="F52" s="15"/>
      <c r="G52" s="15"/>
      <c r="H52" s="15"/>
      <c r="I52" s="15"/>
      <c r="J52" s="14"/>
      <c r="K52" s="14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2"/>
      <c r="X52" s="4"/>
      <c r="Y52" s="4"/>
      <c r="Z52" s="4"/>
    </row>
    <row r="53" spans="2:26" x14ac:dyDescent="0.35">
      <c r="B53" s="118" t="s">
        <v>294</v>
      </c>
      <c r="C53" s="11"/>
      <c r="D53" s="15"/>
      <c r="E53" s="15"/>
      <c r="F53" s="15"/>
      <c r="G53" s="15"/>
      <c r="H53" s="15"/>
      <c r="I53" s="15"/>
      <c r="J53" s="14"/>
      <c r="K53" s="14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2"/>
      <c r="X53" s="4"/>
      <c r="Y53" s="4"/>
      <c r="Z53" s="4"/>
    </row>
    <row r="54" spans="2:26" x14ac:dyDescent="0.35">
      <c r="B54" s="118" t="s">
        <v>168</v>
      </c>
      <c r="C54" s="11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  <c r="Z54" s="4"/>
    </row>
    <row r="55" spans="2:26" ht="15" customHeight="1" x14ac:dyDescent="0.35">
      <c r="B55" s="206" t="s">
        <v>169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4"/>
    </row>
    <row r="56" spans="2:26" ht="15" customHeight="1" x14ac:dyDescent="0.35">
      <c r="B56" s="206" t="s">
        <v>170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4"/>
    </row>
    <row r="57" spans="2:26" x14ac:dyDescent="0.35">
      <c r="B57" s="207" t="s">
        <v>171</v>
      </c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</row>
    <row r="58" spans="2:26" x14ac:dyDescent="0.35">
      <c r="B58" s="208" t="s">
        <v>295</v>
      </c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</row>
    <row r="59" spans="2:26" x14ac:dyDescent="0.35">
      <c r="B59" s="108" t="s">
        <v>175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  <row r="60" spans="2:26" x14ac:dyDescent="0.35">
      <c r="B60" s="109" t="s">
        <v>226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</sheetData>
  <protectedRanges>
    <protectedRange sqref="AD10:AD11" name="Range1_11_1_1_1_2_2_1_2"/>
    <protectedRange sqref="AE10:AE11" name="Range1_11_1_1_1_2_2_1_2_1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4"/>
  </protectedRanges>
  <mergeCells count="51"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B55:Y55"/>
    <mergeCell ref="B56:Y56"/>
    <mergeCell ref="B57:Y57"/>
    <mergeCell ref="B58:Y58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DT31:DU31" xr:uid="{00000000-0002-0000-1A00-000000000000}">
      <formula1>$BA$25:$BA$29</formula1>
    </dataValidation>
    <dataValidation type="list" allowBlank="1" showInputMessage="1" showErrorMessage="1" sqref="U12:U35" xr:uid="{00000000-0002-0000-1A00-000001000000}">
      <formula1>$DT$9:$DT$20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B2:DW60"/>
  <sheetViews>
    <sheetView topLeftCell="A31" zoomScale="90" zoomScaleNormal="90" workbookViewId="0">
      <selection activeCell="B50" sqref="B50:B51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43371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'27'!AE35</f>
        <v>6547482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'27'!DC35</f>
        <v>1642077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2</v>
      </c>
      <c r="G12" s="91">
        <v>69</v>
      </c>
      <c r="H12" s="44">
        <f t="shared" ref="H12:H35" si="1">G12/1.42</f>
        <v>48.591549295774648</v>
      </c>
      <c r="I12" s="44">
        <v>67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/>
      <c r="Y12" s="39" t="s">
        <v>156</v>
      </c>
      <c r="Z12" s="39"/>
      <c r="AA12" s="39"/>
      <c r="AB12" s="39"/>
      <c r="AC12" s="39"/>
      <c r="AD12" s="39"/>
      <c r="AE12" s="39">
        <v>6552012</v>
      </c>
      <c r="AF12" s="39"/>
      <c r="AG12" s="39"/>
      <c r="AH12" s="39"/>
      <c r="AI12" s="38">
        <f>IF(ISBLANK(AE12),"-",AE12-AE10)</f>
        <v>4530</v>
      </c>
      <c r="AJ12" s="38">
        <f t="shared" ref="AJ12:AJ35" si="2">AI12/1000</f>
        <v>4.53</v>
      </c>
      <c r="AK12" s="38">
        <f t="shared" ref="AK12:AK35" si="3">AJ12*24</f>
        <v>108.72</v>
      </c>
      <c r="AL12" s="38"/>
      <c r="AM12" s="38"/>
      <c r="AN12" s="38"/>
      <c r="AO12" s="38">
        <f t="shared" ref="AO12:AO35" si="4">AK12</f>
        <v>108.72</v>
      </c>
      <c r="AP12" s="37">
        <v>4.4000000000000004</v>
      </c>
      <c r="AQ12" s="93">
        <f>AP12</f>
        <v>4.4000000000000004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3">
        <v>0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1643204</v>
      </c>
      <c r="DD12" s="32"/>
      <c r="DE12" s="32">
        <f>IF(ISBLANK(DC12),"-",DC12-DC10)</f>
        <v>1127</v>
      </c>
      <c r="DF12" s="32"/>
      <c r="DG12" s="32">
        <f>DC12-DC10</f>
        <v>1127</v>
      </c>
      <c r="DH12" s="32"/>
      <c r="DI12" s="32"/>
      <c r="DJ12" s="32"/>
      <c r="DK12" s="32"/>
      <c r="DL12" s="32"/>
      <c r="DM12" s="32">
        <f t="shared" ref="DM12:DM36" si="7">DE12</f>
        <v>1127</v>
      </c>
      <c r="DN12" s="32">
        <f>DM12/AJ12</f>
        <v>248.7858719646799</v>
      </c>
      <c r="DO12" s="31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4</v>
      </c>
      <c r="G13" s="91">
        <v>71</v>
      </c>
      <c r="H13" s="44">
        <f t="shared" si="1"/>
        <v>50</v>
      </c>
      <c r="I13" s="44">
        <v>69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/>
      <c r="Y13" s="39" t="s">
        <v>156</v>
      </c>
      <c r="Z13" s="39"/>
      <c r="AA13" s="39"/>
      <c r="AB13" s="39"/>
      <c r="AC13" s="39"/>
      <c r="AD13" s="39"/>
      <c r="AE13" s="39">
        <v>6556158</v>
      </c>
      <c r="AF13" s="39"/>
      <c r="AG13" s="39"/>
      <c r="AH13" s="39"/>
      <c r="AI13" s="38">
        <f t="shared" ref="AI13:AI35" si="8">IF(ISBLANK(AE13),"-",AE13-AE12)</f>
        <v>4146</v>
      </c>
      <c r="AJ13" s="38">
        <f t="shared" si="2"/>
        <v>4.1459999999999999</v>
      </c>
      <c r="AK13" s="38">
        <f t="shared" si="3"/>
        <v>99.503999999999991</v>
      </c>
      <c r="AL13" s="38"/>
      <c r="AM13" s="38"/>
      <c r="AN13" s="38"/>
      <c r="AO13" s="38">
        <f t="shared" si="4"/>
        <v>99.503999999999991</v>
      </c>
      <c r="AP13" s="37">
        <v>6</v>
      </c>
      <c r="AQ13" s="93">
        <f t="shared" ref="AQ13:AQ35" si="9">AP13</f>
        <v>6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3">
        <v>0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1644301</v>
      </c>
      <c r="DD13" s="32"/>
      <c r="DE13" s="32">
        <f t="shared" ref="DE13:DE35" si="10">IF(ISBLANK(DC13),"-",DC13-DC12)</f>
        <v>1097</v>
      </c>
      <c r="DF13" s="32"/>
      <c r="DG13" s="32">
        <f t="shared" ref="DG13:DG35" si="11">DC13-DC12</f>
        <v>1097</v>
      </c>
      <c r="DH13" s="32"/>
      <c r="DI13" s="32"/>
      <c r="DJ13" s="32"/>
      <c r="DK13" s="32"/>
      <c r="DL13" s="32"/>
      <c r="DM13" s="32">
        <f t="shared" si="7"/>
        <v>1097</v>
      </c>
      <c r="DN13" s="32">
        <f t="shared" ref="DN13:DN36" si="12">DM13/AJ13</f>
        <v>264.59237819585144</v>
      </c>
      <c r="DO13" s="92">
        <v>1.21</v>
      </c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5</v>
      </c>
      <c r="G14" s="91">
        <v>71</v>
      </c>
      <c r="H14" s="44">
        <f t="shared" si="1"/>
        <v>50</v>
      </c>
      <c r="I14" s="44">
        <v>69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/>
      <c r="Y14" s="39" t="s">
        <v>156</v>
      </c>
      <c r="Z14" s="39"/>
      <c r="AA14" s="39"/>
      <c r="AB14" s="39"/>
      <c r="AC14" s="39"/>
      <c r="AD14" s="39"/>
      <c r="AE14" s="39">
        <v>6560599</v>
      </c>
      <c r="AF14" s="39"/>
      <c r="AG14" s="39"/>
      <c r="AH14" s="39"/>
      <c r="AI14" s="38">
        <f t="shared" si="8"/>
        <v>4441</v>
      </c>
      <c r="AJ14" s="38">
        <f t="shared" si="2"/>
        <v>4.4409999999999998</v>
      </c>
      <c r="AK14" s="38">
        <f t="shared" si="3"/>
        <v>106.584</v>
      </c>
      <c r="AL14" s="38"/>
      <c r="AM14" s="38"/>
      <c r="AN14" s="38"/>
      <c r="AO14" s="38">
        <f t="shared" si="4"/>
        <v>106.584</v>
      </c>
      <c r="AP14" s="37">
        <v>7.9</v>
      </c>
      <c r="AQ14" s="93">
        <f t="shared" si="9"/>
        <v>7.9</v>
      </c>
      <c r="AR14" s="36"/>
      <c r="AS14" s="36"/>
      <c r="AT14" s="36"/>
      <c r="AU14" s="35" t="s">
        <v>157</v>
      </c>
      <c r="AV14" s="34">
        <v>1188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0.99831932773109244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3">
        <v>0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1645420</v>
      </c>
      <c r="DD14" s="32"/>
      <c r="DE14" s="32">
        <f t="shared" si="10"/>
        <v>1119</v>
      </c>
      <c r="DF14" s="32"/>
      <c r="DG14" s="32">
        <f t="shared" si="11"/>
        <v>1119</v>
      </c>
      <c r="DH14" s="32"/>
      <c r="DI14" s="32"/>
      <c r="DJ14" s="32"/>
      <c r="DK14" s="32"/>
      <c r="DL14" s="32"/>
      <c r="DM14" s="32">
        <f t="shared" si="7"/>
        <v>1119</v>
      </c>
      <c r="DN14" s="32">
        <f t="shared" si="12"/>
        <v>251.97027696464761</v>
      </c>
      <c r="DO14" s="31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6</v>
      </c>
      <c r="G15" s="91">
        <v>81</v>
      </c>
      <c r="H15" s="44">
        <f t="shared" si="1"/>
        <v>57.04225352112676</v>
      </c>
      <c r="I15" s="44">
        <v>79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/>
      <c r="Y15" s="39" t="s">
        <v>156</v>
      </c>
      <c r="Z15" s="39"/>
      <c r="AA15" s="39"/>
      <c r="AB15" s="39"/>
      <c r="AC15" s="39"/>
      <c r="AD15" s="39"/>
      <c r="AE15" s="39">
        <v>6565107</v>
      </c>
      <c r="AF15" s="39"/>
      <c r="AG15" s="39"/>
      <c r="AH15" s="39"/>
      <c r="AI15" s="38">
        <f t="shared" si="8"/>
        <v>4508</v>
      </c>
      <c r="AJ15" s="38">
        <f t="shared" si="2"/>
        <v>4.508</v>
      </c>
      <c r="AK15" s="38">
        <f t="shared" si="3"/>
        <v>108.19200000000001</v>
      </c>
      <c r="AL15" s="38"/>
      <c r="AM15" s="38"/>
      <c r="AN15" s="38"/>
      <c r="AO15" s="38">
        <f t="shared" si="4"/>
        <v>108.19200000000001</v>
      </c>
      <c r="AP15" s="37">
        <v>9.5</v>
      </c>
      <c r="AQ15" s="93">
        <f t="shared" si="9"/>
        <v>9.5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3">
        <v>0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1646548</v>
      </c>
      <c r="DD15" s="32"/>
      <c r="DE15" s="32">
        <f t="shared" si="10"/>
        <v>1128</v>
      </c>
      <c r="DF15" s="32"/>
      <c r="DG15" s="32">
        <f t="shared" si="11"/>
        <v>1128</v>
      </c>
      <c r="DH15" s="32"/>
      <c r="DI15" s="32"/>
      <c r="DJ15" s="32"/>
      <c r="DK15" s="32"/>
      <c r="DL15" s="32"/>
      <c r="DM15" s="32">
        <f t="shared" si="7"/>
        <v>1128</v>
      </c>
      <c r="DN15" s="32">
        <f t="shared" si="12"/>
        <v>250.22182786157941</v>
      </c>
      <c r="DO15" s="31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7</v>
      </c>
      <c r="G16" s="91">
        <v>78</v>
      </c>
      <c r="H16" s="44">
        <f t="shared" si="1"/>
        <v>54.929577464788736</v>
      </c>
      <c r="I16" s="44">
        <v>76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/>
      <c r="Y16" s="39" t="s">
        <v>156</v>
      </c>
      <c r="Z16" s="39"/>
      <c r="AA16" s="39"/>
      <c r="AB16" s="39"/>
      <c r="AC16" s="39"/>
      <c r="AD16" s="39"/>
      <c r="AE16" s="39">
        <v>6570158</v>
      </c>
      <c r="AF16" s="39"/>
      <c r="AG16" s="39"/>
      <c r="AH16" s="39"/>
      <c r="AI16" s="38">
        <f t="shared" si="8"/>
        <v>5051</v>
      </c>
      <c r="AJ16" s="38">
        <f t="shared" si="2"/>
        <v>5.0510000000000002</v>
      </c>
      <c r="AK16" s="38">
        <f t="shared" si="3"/>
        <v>121.224</v>
      </c>
      <c r="AL16" s="38"/>
      <c r="AM16" s="38"/>
      <c r="AN16" s="38"/>
      <c r="AO16" s="38">
        <f t="shared" si="4"/>
        <v>121.224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3">
        <v>0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1647635</v>
      </c>
      <c r="DD16" s="32"/>
      <c r="DE16" s="32">
        <f t="shared" si="10"/>
        <v>1087</v>
      </c>
      <c r="DF16" s="32"/>
      <c r="DG16" s="32">
        <f t="shared" si="11"/>
        <v>1087</v>
      </c>
      <c r="DH16" s="32"/>
      <c r="DI16" s="32"/>
      <c r="DJ16" s="32"/>
      <c r="DK16" s="32"/>
      <c r="DL16" s="32"/>
      <c r="DM16" s="32">
        <f t="shared" si="7"/>
        <v>1087</v>
      </c>
      <c r="DN16" s="32">
        <f t="shared" si="12"/>
        <v>215.20490991882795</v>
      </c>
      <c r="DO16" s="31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7</v>
      </c>
      <c r="G17" s="91">
        <v>75</v>
      </c>
      <c r="H17" s="44">
        <f t="shared" si="1"/>
        <v>52.816901408450704</v>
      </c>
      <c r="I17" s="44">
        <v>76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/>
      <c r="Y17" s="39" t="s">
        <v>156</v>
      </c>
      <c r="Z17" s="39"/>
      <c r="AA17" s="39"/>
      <c r="AB17" s="39"/>
      <c r="AC17" s="39"/>
      <c r="AD17" s="39"/>
      <c r="AE17" s="39">
        <v>6575350</v>
      </c>
      <c r="AF17" s="39"/>
      <c r="AG17" s="39"/>
      <c r="AH17" s="39"/>
      <c r="AI17" s="38">
        <f t="shared" si="8"/>
        <v>5192</v>
      </c>
      <c r="AJ17" s="38">
        <f t="shared" si="2"/>
        <v>5.1920000000000002</v>
      </c>
      <c r="AK17" s="38">
        <f t="shared" si="3"/>
        <v>124.608</v>
      </c>
      <c r="AL17" s="38"/>
      <c r="AM17" s="38"/>
      <c r="AN17" s="38"/>
      <c r="AO17" s="38">
        <f t="shared" si="4"/>
        <v>124.608</v>
      </c>
      <c r="AP17" s="37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1188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0.99831932773109244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3">
        <v>0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1648710</v>
      </c>
      <c r="DD17" s="32"/>
      <c r="DE17" s="32">
        <f t="shared" si="10"/>
        <v>1075</v>
      </c>
      <c r="DF17" s="32"/>
      <c r="DG17" s="32">
        <f t="shared" si="11"/>
        <v>1075</v>
      </c>
      <c r="DH17" s="32"/>
      <c r="DI17" s="32"/>
      <c r="DJ17" s="32"/>
      <c r="DK17" s="32"/>
      <c r="DL17" s="32"/>
      <c r="DM17" s="32">
        <f t="shared" si="7"/>
        <v>1075</v>
      </c>
      <c r="DN17" s="32">
        <f t="shared" si="12"/>
        <v>207.0493066255778</v>
      </c>
      <c r="DO17" s="154">
        <v>1.18</v>
      </c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6</v>
      </c>
      <c r="G18" s="91">
        <v>77</v>
      </c>
      <c r="H18" s="44">
        <f t="shared" si="1"/>
        <v>54.225352112676056</v>
      </c>
      <c r="I18" s="44">
        <v>73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/>
      <c r="Y18" s="39" t="s">
        <v>156</v>
      </c>
      <c r="Z18" s="39"/>
      <c r="AA18" s="39"/>
      <c r="AB18" s="39"/>
      <c r="AC18" s="39"/>
      <c r="AD18" s="39"/>
      <c r="AE18" s="39">
        <v>6580466</v>
      </c>
      <c r="AF18" s="39"/>
      <c r="AG18" s="39"/>
      <c r="AH18" s="39"/>
      <c r="AI18" s="38">
        <f t="shared" si="8"/>
        <v>5116</v>
      </c>
      <c r="AJ18" s="38">
        <f t="shared" si="2"/>
        <v>5.1159999999999997</v>
      </c>
      <c r="AK18" s="38">
        <f t="shared" si="3"/>
        <v>122.78399999999999</v>
      </c>
      <c r="AL18" s="38"/>
      <c r="AM18" s="38"/>
      <c r="AN18" s="38"/>
      <c r="AO18" s="38">
        <f t="shared" si="4"/>
        <v>122.78399999999999</v>
      </c>
      <c r="AP18" s="37">
        <v>9</v>
      </c>
      <c r="AQ18" s="93">
        <f t="shared" si="9"/>
        <v>9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0</v>
      </c>
      <c r="BM18" s="34">
        <v>1027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</v>
      </c>
      <c r="CK18" s="33">
        <f t="shared" si="6"/>
        <v>0.86302521008403366</v>
      </c>
      <c r="CL18" s="33"/>
      <c r="CM18" s="33"/>
      <c r="CN18" s="33"/>
      <c r="CO18" s="33"/>
      <c r="CP18" s="33"/>
      <c r="CQ18" s="33"/>
      <c r="CR18" s="33">
        <v>0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1649888</v>
      </c>
      <c r="DD18" s="32"/>
      <c r="DE18" s="32">
        <f t="shared" si="10"/>
        <v>1178</v>
      </c>
      <c r="DF18" s="32"/>
      <c r="DG18" s="32">
        <f t="shared" si="11"/>
        <v>1178</v>
      </c>
      <c r="DH18" s="32"/>
      <c r="DI18" s="32"/>
      <c r="DJ18" s="32"/>
      <c r="DK18" s="32"/>
      <c r="DL18" s="32"/>
      <c r="DM18" s="32">
        <f t="shared" si="7"/>
        <v>1178</v>
      </c>
      <c r="DN18" s="32">
        <f t="shared" si="12"/>
        <v>230.25801407349493</v>
      </c>
      <c r="DO18" s="31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6</v>
      </c>
      <c r="G19" s="91">
        <v>75</v>
      </c>
      <c r="H19" s="44">
        <f t="shared" si="1"/>
        <v>52.816901408450704</v>
      </c>
      <c r="I19" s="44">
        <v>70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/>
      <c r="Y19" s="39" t="s">
        <v>156</v>
      </c>
      <c r="Z19" s="39"/>
      <c r="AA19" s="39"/>
      <c r="AB19" s="39"/>
      <c r="AC19" s="39"/>
      <c r="AD19" s="39"/>
      <c r="AE19" s="39">
        <v>6585862</v>
      </c>
      <c r="AF19" s="39"/>
      <c r="AG19" s="39"/>
      <c r="AH19" s="39"/>
      <c r="AI19" s="38">
        <f t="shared" si="8"/>
        <v>5396</v>
      </c>
      <c r="AJ19" s="38">
        <f t="shared" si="2"/>
        <v>5.3959999999999999</v>
      </c>
      <c r="AK19" s="38">
        <f t="shared" si="3"/>
        <v>129.50399999999999</v>
      </c>
      <c r="AL19" s="38"/>
      <c r="AM19" s="38"/>
      <c r="AN19" s="38"/>
      <c r="AO19" s="38">
        <f t="shared" si="4"/>
        <v>129.50399999999999</v>
      </c>
      <c r="AP19" s="37">
        <v>8.4</v>
      </c>
      <c r="AQ19" s="93">
        <f t="shared" si="9"/>
        <v>8.4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0</v>
      </c>
      <c r="BM19" s="34">
        <v>1027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</v>
      </c>
      <c r="CK19" s="33">
        <f t="shared" si="6"/>
        <v>0.86302521008403366</v>
      </c>
      <c r="CL19" s="33"/>
      <c r="CM19" s="33"/>
      <c r="CN19" s="33"/>
      <c r="CO19" s="33"/>
      <c r="CP19" s="33"/>
      <c r="CQ19" s="33"/>
      <c r="CR19" s="33">
        <v>0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1651066</v>
      </c>
      <c r="DD19" s="32"/>
      <c r="DE19" s="32">
        <f t="shared" si="10"/>
        <v>1178</v>
      </c>
      <c r="DF19" s="32"/>
      <c r="DG19" s="32">
        <f t="shared" si="11"/>
        <v>1178</v>
      </c>
      <c r="DH19" s="32"/>
      <c r="DI19" s="32"/>
      <c r="DJ19" s="32"/>
      <c r="DK19" s="32"/>
      <c r="DL19" s="32"/>
      <c r="DM19" s="32">
        <f t="shared" si="7"/>
        <v>1178</v>
      </c>
      <c r="DN19" s="32">
        <f t="shared" si="12"/>
        <v>218.30985915492957</v>
      </c>
      <c r="DO19" s="31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5</v>
      </c>
      <c r="G20" s="91">
        <v>75</v>
      </c>
      <c r="H20" s="44">
        <f t="shared" si="1"/>
        <v>52.816901408450704</v>
      </c>
      <c r="I20" s="44">
        <v>70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/>
      <c r="Y20" s="39" t="s">
        <v>156</v>
      </c>
      <c r="Z20" s="39"/>
      <c r="AA20" s="39"/>
      <c r="AB20" s="39"/>
      <c r="AC20" s="39"/>
      <c r="AD20" s="39"/>
      <c r="AE20" s="39">
        <v>6590884</v>
      </c>
      <c r="AF20" s="39"/>
      <c r="AG20" s="39"/>
      <c r="AH20" s="39"/>
      <c r="AI20" s="38">
        <f t="shared" si="8"/>
        <v>5022</v>
      </c>
      <c r="AJ20" s="38">
        <f t="shared" si="2"/>
        <v>5.0220000000000002</v>
      </c>
      <c r="AK20" s="38">
        <f t="shared" si="3"/>
        <v>120.52800000000001</v>
      </c>
      <c r="AL20" s="38"/>
      <c r="AM20" s="38"/>
      <c r="AN20" s="38"/>
      <c r="AO20" s="38">
        <f t="shared" si="4"/>
        <v>120.52800000000001</v>
      </c>
      <c r="AP20" s="37">
        <v>7.7</v>
      </c>
      <c r="AQ20" s="93">
        <f t="shared" si="9"/>
        <v>7.7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4">
        <v>1026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</v>
      </c>
      <c r="CK20" s="33">
        <f t="shared" si="6"/>
        <v>0.86218487394957988</v>
      </c>
      <c r="CL20" s="33"/>
      <c r="CM20" s="33"/>
      <c r="CN20" s="33"/>
      <c r="CO20" s="33"/>
      <c r="CP20" s="33"/>
      <c r="CQ20" s="33"/>
      <c r="CR20" s="33">
        <v>0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1652314</v>
      </c>
      <c r="DD20" s="32"/>
      <c r="DE20" s="32">
        <f t="shared" si="10"/>
        <v>1248</v>
      </c>
      <c r="DF20" s="32"/>
      <c r="DG20" s="32">
        <f t="shared" si="11"/>
        <v>1248</v>
      </c>
      <c r="DH20" s="32"/>
      <c r="DI20" s="32"/>
      <c r="DJ20" s="32"/>
      <c r="DK20" s="32"/>
      <c r="DL20" s="32"/>
      <c r="DM20" s="32">
        <f t="shared" si="7"/>
        <v>1248</v>
      </c>
      <c r="DN20" s="32">
        <f t="shared" si="12"/>
        <v>248.50657108721623</v>
      </c>
      <c r="DO20" s="31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5</v>
      </c>
      <c r="G21" s="91">
        <v>76</v>
      </c>
      <c r="H21" s="44">
        <f t="shared" si="1"/>
        <v>53.521126760563384</v>
      </c>
      <c r="I21" s="44">
        <v>71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/>
      <c r="Y21" s="39" t="s">
        <v>156</v>
      </c>
      <c r="Z21" s="39"/>
      <c r="AA21" s="39"/>
      <c r="AB21" s="39"/>
      <c r="AC21" s="39"/>
      <c r="AD21" s="39"/>
      <c r="AE21" s="39">
        <v>6595574</v>
      </c>
      <c r="AF21" s="39"/>
      <c r="AG21" s="39"/>
      <c r="AH21" s="39"/>
      <c r="AI21" s="38">
        <f t="shared" si="8"/>
        <v>4690</v>
      </c>
      <c r="AJ21" s="38">
        <f t="shared" si="2"/>
        <v>4.6900000000000004</v>
      </c>
      <c r="AK21" s="38">
        <f t="shared" si="3"/>
        <v>112.56</v>
      </c>
      <c r="AL21" s="38"/>
      <c r="AM21" s="38"/>
      <c r="AN21" s="38"/>
      <c r="AO21" s="38">
        <f t="shared" si="4"/>
        <v>112.56</v>
      </c>
      <c r="AP21" s="37">
        <v>7.1</v>
      </c>
      <c r="AQ21" s="93">
        <f t="shared" si="9"/>
        <v>7.1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0</v>
      </c>
      <c r="BM21" s="34">
        <v>1027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</v>
      </c>
      <c r="CK21" s="33">
        <f t="shared" si="6"/>
        <v>0.86302521008403366</v>
      </c>
      <c r="CL21" s="33"/>
      <c r="CM21" s="33"/>
      <c r="CN21" s="33"/>
      <c r="CO21" s="33"/>
      <c r="CP21" s="33"/>
      <c r="CQ21" s="33"/>
      <c r="CR21" s="33">
        <v>0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1653444</v>
      </c>
      <c r="DD21" s="32"/>
      <c r="DE21" s="32">
        <f t="shared" si="10"/>
        <v>1130</v>
      </c>
      <c r="DF21" s="32"/>
      <c r="DG21" s="32">
        <f t="shared" si="11"/>
        <v>1130</v>
      </c>
      <c r="DH21" s="32"/>
      <c r="DI21" s="32"/>
      <c r="DJ21" s="32"/>
      <c r="DK21" s="32"/>
      <c r="DL21" s="32"/>
      <c r="DM21" s="32">
        <f t="shared" si="7"/>
        <v>1130</v>
      </c>
      <c r="DN21" s="32">
        <f t="shared" si="12"/>
        <v>240.93816631130062</v>
      </c>
      <c r="DO21" s="154">
        <v>1.23</v>
      </c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4</v>
      </c>
      <c r="G22" s="91">
        <v>75</v>
      </c>
      <c r="H22" s="44">
        <f t="shared" si="1"/>
        <v>52.816901408450704</v>
      </c>
      <c r="I22" s="44">
        <v>71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/>
      <c r="Y22" s="39" t="s">
        <v>156</v>
      </c>
      <c r="Z22" s="39"/>
      <c r="AA22" s="39"/>
      <c r="AB22" s="39"/>
      <c r="AC22" s="39"/>
      <c r="AD22" s="39"/>
      <c r="AE22" s="39">
        <v>6600500</v>
      </c>
      <c r="AF22" s="39"/>
      <c r="AG22" s="39"/>
      <c r="AH22" s="39"/>
      <c r="AI22" s="38">
        <f t="shared" si="8"/>
        <v>4926</v>
      </c>
      <c r="AJ22" s="38">
        <f t="shared" si="2"/>
        <v>4.9260000000000002</v>
      </c>
      <c r="AK22" s="38">
        <f t="shared" si="3"/>
        <v>118.224</v>
      </c>
      <c r="AL22" s="38"/>
      <c r="AM22" s="38"/>
      <c r="AN22" s="38"/>
      <c r="AO22" s="38">
        <f t="shared" si="4"/>
        <v>118.224</v>
      </c>
      <c r="AP22" s="37">
        <v>6.5</v>
      </c>
      <c r="AQ22" s="93">
        <f t="shared" si="9"/>
        <v>6.5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0</v>
      </c>
      <c r="BM22" s="34">
        <v>1027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</v>
      </c>
      <c r="CK22" s="33">
        <f t="shared" si="6"/>
        <v>0.86302521008403366</v>
      </c>
      <c r="CL22" s="33"/>
      <c r="CM22" s="33"/>
      <c r="CN22" s="33"/>
      <c r="CO22" s="33"/>
      <c r="CP22" s="33"/>
      <c r="CQ22" s="33"/>
      <c r="CR22" s="33">
        <v>0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1654688</v>
      </c>
      <c r="DD22" s="32"/>
      <c r="DE22" s="32">
        <f t="shared" si="10"/>
        <v>1244</v>
      </c>
      <c r="DF22" s="32"/>
      <c r="DG22" s="32">
        <f t="shared" si="11"/>
        <v>1244</v>
      </c>
      <c r="DH22" s="32"/>
      <c r="DI22" s="32"/>
      <c r="DJ22" s="32"/>
      <c r="DK22" s="32"/>
      <c r="DL22" s="32"/>
      <c r="DM22" s="32">
        <f t="shared" si="7"/>
        <v>1244</v>
      </c>
      <c r="DN22" s="32">
        <f t="shared" si="12"/>
        <v>252.53755582622816</v>
      </c>
      <c r="DO22" s="31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4</v>
      </c>
      <c r="G23" s="91">
        <v>76</v>
      </c>
      <c r="H23" s="44">
        <f t="shared" si="1"/>
        <v>53.521126760563384</v>
      </c>
      <c r="I23" s="44">
        <v>70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/>
      <c r="Y23" s="39" t="s">
        <v>156</v>
      </c>
      <c r="Z23" s="39"/>
      <c r="AA23" s="39"/>
      <c r="AB23" s="39"/>
      <c r="AC23" s="39"/>
      <c r="AD23" s="39"/>
      <c r="AE23" s="39">
        <v>6605036</v>
      </c>
      <c r="AF23" s="39"/>
      <c r="AG23" s="39"/>
      <c r="AH23" s="39"/>
      <c r="AI23" s="38">
        <f t="shared" si="8"/>
        <v>4536</v>
      </c>
      <c r="AJ23" s="38">
        <f t="shared" si="2"/>
        <v>4.5359999999999996</v>
      </c>
      <c r="AK23" s="38">
        <f t="shared" si="3"/>
        <v>108.86399999999999</v>
      </c>
      <c r="AL23" s="38"/>
      <c r="AM23" s="38"/>
      <c r="AN23" s="38"/>
      <c r="AO23" s="38">
        <f t="shared" si="4"/>
        <v>108.86399999999999</v>
      </c>
      <c r="AP23" s="37">
        <v>5.9</v>
      </c>
      <c r="AQ23" s="93">
        <f t="shared" si="9"/>
        <v>5.9</v>
      </c>
      <c r="AR23" s="36"/>
      <c r="AS23" s="36"/>
      <c r="AT23" s="36"/>
      <c r="AU23" s="35" t="s">
        <v>164</v>
      </c>
      <c r="AV23" s="34">
        <v>1188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0</v>
      </c>
      <c r="BM23" s="34">
        <v>1027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0.99831932773109244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</v>
      </c>
      <c r="CK23" s="33">
        <f t="shared" si="6"/>
        <v>0.86302521008403366</v>
      </c>
      <c r="CL23" s="33"/>
      <c r="CM23" s="33"/>
      <c r="CN23" s="33"/>
      <c r="CO23" s="33"/>
      <c r="CP23" s="33"/>
      <c r="CQ23" s="33"/>
      <c r="CR23" s="33">
        <v>0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1655842</v>
      </c>
      <c r="DD23" s="32"/>
      <c r="DE23" s="32">
        <f t="shared" si="10"/>
        <v>1154</v>
      </c>
      <c r="DF23" s="32"/>
      <c r="DG23" s="32">
        <f t="shared" si="11"/>
        <v>1154</v>
      </c>
      <c r="DH23" s="32"/>
      <c r="DI23" s="32"/>
      <c r="DJ23" s="32"/>
      <c r="DK23" s="32"/>
      <c r="DL23" s="32"/>
      <c r="DM23" s="32">
        <f t="shared" si="7"/>
        <v>1154</v>
      </c>
      <c r="DN23" s="32">
        <f t="shared" si="12"/>
        <v>254.40917107583778</v>
      </c>
      <c r="DO23" s="31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4</v>
      </c>
      <c r="G24" s="91">
        <v>76</v>
      </c>
      <c r="H24" s="44">
        <f t="shared" si="1"/>
        <v>53.521126760563384</v>
      </c>
      <c r="I24" s="44">
        <v>68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/>
      <c r="Y24" s="39" t="s">
        <v>156</v>
      </c>
      <c r="Z24" s="39"/>
      <c r="AA24" s="39"/>
      <c r="AB24" s="39"/>
      <c r="AC24" s="39"/>
      <c r="AD24" s="39"/>
      <c r="AE24" s="39">
        <v>6609424</v>
      </c>
      <c r="AF24" s="39"/>
      <c r="AG24" s="39"/>
      <c r="AH24" s="39"/>
      <c r="AI24" s="38">
        <f t="shared" si="8"/>
        <v>4388</v>
      </c>
      <c r="AJ24" s="38">
        <f t="shared" si="2"/>
        <v>4.3879999999999999</v>
      </c>
      <c r="AK24" s="38">
        <f t="shared" si="3"/>
        <v>105.312</v>
      </c>
      <c r="AL24" s="38"/>
      <c r="AM24" s="38"/>
      <c r="AN24" s="38"/>
      <c r="AO24" s="38">
        <f t="shared" si="4"/>
        <v>105.312</v>
      </c>
      <c r="AP24" s="37">
        <v>5.4</v>
      </c>
      <c r="AQ24" s="93">
        <f t="shared" si="9"/>
        <v>5.4</v>
      </c>
      <c r="AR24" s="36"/>
      <c r="AS24" s="36"/>
      <c r="AT24" s="36"/>
      <c r="AU24" s="35" t="s">
        <v>164</v>
      </c>
      <c r="AV24" s="34">
        <v>1187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0</v>
      </c>
      <c r="BM24" s="34">
        <v>1026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0.99747899159663866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</v>
      </c>
      <c r="CK24" s="33">
        <f t="shared" si="6"/>
        <v>0.86218487394957988</v>
      </c>
      <c r="CL24" s="33"/>
      <c r="CM24" s="33"/>
      <c r="CN24" s="33"/>
      <c r="CO24" s="33"/>
      <c r="CP24" s="33"/>
      <c r="CQ24" s="33"/>
      <c r="CR24" s="33">
        <v>0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1657010</v>
      </c>
      <c r="DD24" s="32"/>
      <c r="DE24" s="32">
        <f t="shared" si="10"/>
        <v>1168</v>
      </c>
      <c r="DF24" s="32"/>
      <c r="DG24" s="32">
        <f t="shared" si="11"/>
        <v>1168</v>
      </c>
      <c r="DH24" s="32"/>
      <c r="DI24" s="32"/>
      <c r="DJ24" s="32"/>
      <c r="DK24" s="32"/>
      <c r="DL24" s="32"/>
      <c r="DM24" s="32">
        <f t="shared" si="7"/>
        <v>1168</v>
      </c>
      <c r="DN24" s="32">
        <f t="shared" si="12"/>
        <v>266.18049225159524</v>
      </c>
      <c r="DO24" s="31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0</v>
      </c>
      <c r="G25" s="91">
        <v>77</v>
      </c>
      <c r="H25" s="44">
        <f t="shared" si="1"/>
        <v>54.225352112676056</v>
      </c>
      <c r="I25" s="44">
        <v>74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/>
      <c r="Y25" s="39" t="s">
        <v>156</v>
      </c>
      <c r="Z25" s="39"/>
      <c r="AA25" s="39"/>
      <c r="AB25" s="39"/>
      <c r="AC25" s="39"/>
      <c r="AD25" s="39"/>
      <c r="AE25" s="39">
        <v>6614188</v>
      </c>
      <c r="AF25" s="39"/>
      <c r="AG25" s="39"/>
      <c r="AH25" s="39"/>
      <c r="AI25" s="38">
        <f t="shared" si="8"/>
        <v>4764</v>
      </c>
      <c r="AJ25" s="38">
        <f t="shared" si="2"/>
        <v>4.7640000000000002</v>
      </c>
      <c r="AK25" s="38">
        <f t="shared" si="3"/>
        <v>114.33600000000001</v>
      </c>
      <c r="AL25" s="38"/>
      <c r="AM25" s="38"/>
      <c r="AN25" s="38"/>
      <c r="AO25" s="38">
        <f t="shared" si="4"/>
        <v>114.33600000000001</v>
      </c>
      <c r="AP25" s="37">
        <v>4.8</v>
      </c>
      <c r="AQ25" s="93">
        <f t="shared" si="9"/>
        <v>4.8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0</v>
      </c>
      <c r="BM25" s="34">
        <v>1025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</v>
      </c>
      <c r="CK25" s="33">
        <f t="shared" si="6"/>
        <v>0.8613445378151261</v>
      </c>
      <c r="CL25" s="33"/>
      <c r="CM25" s="33"/>
      <c r="CN25" s="33"/>
      <c r="CO25" s="33"/>
      <c r="CP25" s="33"/>
      <c r="CQ25" s="33"/>
      <c r="CR25" s="33">
        <v>0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1658235</v>
      </c>
      <c r="DD25" s="32"/>
      <c r="DE25" s="32">
        <f t="shared" si="10"/>
        <v>1225</v>
      </c>
      <c r="DF25" s="32"/>
      <c r="DG25" s="32">
        <f t="shared" si="11"/>
        <v>1225</v>
      </c>
      <c r="DH25" s="32"/>
      <c r="DI25" s="32"/>
      <c r="DJ25" s="32"/>
      <c r="DK25" s="32"/>
      <c r="DL25" s="32"/>
      <c r="DM25" s="32">
        <f t="shared" si="7"/>
        <v>1225</v>
      </c>
      <c r="DN25" s="32">
        <f t="shared" si="12"/>
        <v>257.13685978169605</v>
      </c>
      <c r="DO25" s="143">
        <v>1.02</v>
      </c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0</v>
      </c>
      <c r="G26" s="91">
        <v>76</v>
      </c>
      <c r="H26" s="44">
        <f t="shared" si="1"/>
        <v>53.521126760563384</v>
      </c>
      <c r="I26" s="44">
        <v>74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/>
      <c r="Y26" s="39" t="s">
        <v>156</v>
      </c>
      <c r="Z26" s="39"/>
      <c r="AA26" s="39"/>
      <c r="AB26" s="39"/>
      <c r="AC26" s="39"/>
      <c r="AD26" s="39"/>
      <c r="AE26" s="39">
        <v>6618800</v>
      </c>
      <c r="AF26" s="39"/>
      <c r="AG26" s="39"/>
      <c r="AH26" s="39"/>
      <c r="AI26" s="38">
        <f t="shared" si="8"/>
        <v>4612</v>
      </c>
      <c r="AJ26" s="38">
        <f t="shared" si="2"/>
        <v>4.6120000000000001</v>
      </c>
      <c r="AK26" s="38">
        <f t="shared" si="3"/>
        <v>110.688</v>
      </c>
      <c r="AL26" s="38"/>
      <c r="AM26" s="38"/>
      <c r="AN26" s="38"/>
      <c r="AO26" s="38">
        <f t="shared" si="4"/>
        <v>110.688</v>
      </c>
      <c r="AP26" s="37">
        <v>4.5</v>
      </c>
      <c r="AQ26" s="93">
        <f t="shared" si="9"/>
        <v>4.5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0</v>
      </c>
      <c r="BM26" s="34">
        <v>1006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</v>
      </c>
      <c r="CK26" s="33">
        <f t="shared" si="6"/>
        <v>0.8453781512605042</v>
      </c>
      <c r="CL26" s="33"/>
      <c r="CM26" s="33"/>
      <c r="CN26" s="33"/>
      <c r="CO26" s="33"/>
      <c r="CP26" s="33"/>
      <c r="CQ26" s="33"/>
      <c r="CR26" s="33">
        <v>0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1659392</v>
      </c>
      <c r="DD26" s="32"/>
      <c r="DE26" s="32">
        <f t="shared" si="10"/>
        <v>1157</v>
      </c>
      <c r="DF26" s="32"/>
      <c r="DG26" s="32">
        <f t="shared" si="11"/>
        <v>1157</v>
      </c>
      <c r="DH26" s="32"/>
      <c r="DI26" s="32"/>
      <c r="DJ26" s="32"/>
      <c r="DK26" s="32"/>
      <c r="DL26" s="32"/>
      <c r="DM26" s="32">
        <f t="shared" si="7"/>
        <v>1157</v>
      </c>
      <c r="DN26" s="32">
        <f t="shared" si="12"/>
        <v>250.86730268863832</v>
      </c>
      <c r="DO26" s="31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0</v>
      </c>
      <c r="G27" s="91">
        <v>78</v>
      </c>
      <c r="H27" s="44">
        <f t="shared" si="1"/>
        <v>54.929577464788736</v>
      </c>
      <c r="I27" s="44">
        <v>75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/>
      <c r="Y27" s="39" t="s">
        <v>156</v>
      </c>
      <c r="Z27" s="39"/>
      <c r="AA27" s="39"/>
      <c r="AB27" s="39"/>
      <c r="AC27" s="39"/>
      <c r="AD27" s="39"/>
      <c r="AE27" s="39">
        <v>6623510</v>
      </c>
      <c r="AF27" s="39"/>
      <c r="AG27" s="39"/>
      <c r="AH27" s="39"/>
      <c r="AI27" s="38">
        <f t="shared" si="8"/>
        <v>4710</v>
      </c>
      <c r="AJ27" s="38">
        <f t="shared" si="2"/>
        <v>4.71</v>
      </c>
      <c r="AK27" s="38">
        <f t="shared" si="3"/>
        <v>113.03999999999999</v>
      </c>
      <c r="AL27" s="38"/>
      <c r="AM27" s="38"/>
      <c r="AN27" s="38"/>
      <c r="AO27" s="38">
        <f t="shared" si="4"/>
        <v>113.03999999999999</v>
      </c>
      <c r="AP27" s="37">
        <v>4.2</v>
      </c>
      <c r="AQ27" s="93">
        <f t="shared" si="9"/>
        <v>4.2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0</v>
      </c>
      <c r="BM27" s="34">
        <v>1005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</v>
      </c>
      <c r="CK27" s="33">
        <f t="shared" si="6"/>
        <v>0.84453781512605042</v>
      </c>
      <c r="CL27" s="33"/>
      <c r="CM27" s="33"/>
      <c r="CN27" s="33"/>
      <c r="CO27" s="33"/>
      <c r="CP27" s="33"/>
      <c r="CQ27" s="33"/>
      <c r="CR27" s="33">
        <v>0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1660540</v>
      </c>
      <c r="DD27" s="32"/>
      <c r="DE27" s="32">
        <f t="shared" si="10"/>
        <v>1148</v>
      </c>
      <c r="DF27" s="32"/>
      <c r="DG27" s="32">
        <f t="shared" si="11"/>
        <v>1148</v>
      </c>
      <c r="DH27" s="32"/>
      <c r="DI27" s="32"/>
      <c r="DJ27" s="32"/>
      <c r="DK27" s="32"/>
      <c r="DL27" s="32"/>
      <c r="DM27" s="32">
        <f t="shared" si="7"/>
        <v>1148</v>
      </c>
      <c r="DN27" s="32">
        <f t="shared" si="12"/>
        <v>243.73673036093419</v>
      </c>
      <c r="DO27" s="31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-1</v>
      </c>
      <c r="G28" s="91">
        <v>76</v>
      </c>
      <c r="H28" s="44">
        <f t="shared" si="1"/>
        <v>53.521126760563384</v>
      </c>
      <c r="I28" s="44">
        <v>74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/>
      <c r="Y28" s="39" t="s">
        <v>156</v>
      </c>
      <c r="Z28" s="39"/>
      <c r="AA28" s="39"/>
      <c r="AB28" s="39"/>
      <c r="AC28" s="39"/>
      <c r="AD28" s="39"/>
      <c r="AE28" s="39">
        <v>6628180</v>
      </c>
      <c r="AF28" s="39"/>
      <c r="AG28" s="39"/>
      <c r="AH28" s="39"/>
      <c r="AI28" s="38">
        <f t="shared" si="8"/>
        <v>4670</v>
      </c>
      <c r="AJ28" s="38">
        <f t="shared" si="2"/>
        <v>4.67</v>
      </c>
      <c r="AK28" s="38">
        <f t="shared" si="3"/>
        <v>112.08</v>
      </c>
      <c r="AL28" s="38"/>
      <c r="AM28" s="38"/>
      <c r="AN28" s="38"/>
      <c r="AO28" s="38">
        <f t="shared" si="4"/>
        <v>112.08</v>
      </c>
      <c r="AP28" s="37">
        <v>3.8</v>
      </c>
      <c r="AQ28" s="93">
        <f t="shared" si="9"/>
        <v>3.8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4">
        <v>1005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</v>
      </c>
      <c r="CK28" s="33">
        <f t="shared" si="6"/>
        <v>0.84453781512605042</v>
      </c>
      <c r="CL28" s="33"/>
      <c r="CM28" s="33"/>
      <c r="CN28" s="33"/>
      <c r="CO28" s="33"/>
      <c r="CP28" s="33"/>
      <c r="CQ28" s="33"/>
      <c r="CR28" s="33">
        <v>0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1661663</v>
      </c>
      <c r="DD28" s="32"/>
      <c r="DE28" s="32">
        <f t="shared" si="10"/>
        <v>1123</v>
      </c>
      <c r="DF28" s="32"/>
      <c r="DG28" s="32">
        <f t="shared" si="11"/>
        <v>1123</v>
      </c>
      <c r="DH28" s="32"/>
      <c r="DI28" s="32"/>
      <c r="DJ28" s="32"/>
      <c r="DK28" s="32"/>
      <c r="DL28" s="32"/>
      <c r="DM28" s="32">
        <f t="shared" si="7"/>
        <v>1123</v>
      </c>
      <c r="DN28" s="32">
        <f t="shared" si="12"/>
        <v>240.4710920770878</v>
      </c>
      <c r="DO28" s="31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-1</v>
      </c>
      <c r="G29" s="91">
        <v>73</v>
      </c>
      <c r="H29" s="44">
        <f t="shared" si="1"/>
        <v>51.408450704225352</v>
      </c>
      <c r="I29" s="44">
        <v>71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/>
      <c r="Y29" s="39" t="s">
        <v>156</v>
      </c>
      <c r="Z29" s="39"/>
      <c r="AA29" s="39"/>
      <c r="AB29" s="39"/>
      <c r="AC29" s="39"/>
      <c r="AD29" s="39"/>
      <c r="AE29" s="39">
        <v>6633140</v>
      </c>
      <c r="AF29" s="39"/>
      <c r="AG29" s="39"/>
      <c r="AH29" s="39"/>
      <c r="AI29" s="38">
        <f t="shared" si="8"/>
        <v>4960</v>
      </c>
      <c r="AJ29" s="38">
        <f t="shared" si="2"/>
        <v>4.96</v>
      </c>
      <c r="AK29" s="38">
        <f t="shared" si="3"/>
        <v>119.03999999999999</v>
      </c>
      <c r="AL29" s="38"/>
      <c r="AM29" s="38"/>
      <c r="AN29" s="38"/>
      <c r="AO29" s="38">
        <f t="shared" si="4"/>
        <v>119.03999999999999</v>
      </c>
      <c r="AP29" s="37">
        <v>3.5</v>
      </c>
      <c r="AQ29" s="93">
        <f t="shared" si="9"/>
        <v>3.5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0</v>
      </c>
      <c r="BM29" s="34">
        <v>1006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</v>
      </c>
      <c r="CK29" s="33">
        <f t="shared" si="6"/>
        <v>0.8453781512605042</v>
      </c>
      <c r="CL29" s="33"/>
      <c r="CM29" s="33"/>
      <c r="CN29" s="33"/>
      <c r="CO29" s="33"/>
      <c r="CP29" s="33"/>
      <c r="CQ29" s="33"/>
      <c r="CR29" s="33">
        <v>0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1662824</v>
      </c>
      <c r="DD29" s="32"/>
      <c r="DE29" s="32">
        <f t="shared" si="10"/>
        <v>1161</v>
      </c>
      <c r="DF29" s="32"/>
      <c r="DG29" s="32">
        <f t="shared" si="11"/>
        <v>1161</v>
      </c>
      <c r="DH29" s="32"/>
      <c r="DI29" s="32"/>
      <c r="DJ29" s="32"/>
      <c r="DK29" s="32"/>
      <c r="DL29" s="32"/>
      <c r="DM29" s="32">
        <f t="shared" si="7"/>
        <v>1161</v>
      </c>
      <c r="DN29" s="32">
        <f t="shared" si="12"/>
        <v>234.07258064516128</v>
      </c>
      <c r="DO29" s="143">
        <v>0.84</v>
      </c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-4</v>
      </c>
      <c r="G30" s="91">
        <v>74</v>
      </c>
      <c r="H30" s="44">
        <f t="shared" si="1"/>
        <v>52.112676056338032</v>
      </c>
      <c r="I30" s="44">
        <v>73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/>
      <c r="Y30" s="39" t="s">
        <v>156</v>
      </c>
      <c r="Z30" s="39"/>
      <c r="AA30" s="39"/>
      <c r="AB30" s="39"/>
      <c r="AC30" s="39"/>
      <c r="AD30" s="39"/>
      <c r="AE30" s="39">
        <v>6638130</v>
      </c>
      <c r="AF30" s="39"/>
      <c r="AG30" s="39"/>
      <c r="AH30" s="39"/>
      <c r="AI30" s="38">
        <f t="shared" si="8"/>
        <v>4990</v>
      </c>
      <c r="AJ30" s="38">
        <f t="shared" si="2"/>
        <v>4.99</v>
      </c>
      <c r="AK30" s="38">
        <f t="shared" si="3"/>
        <v>119.76</v>
      </c>
      <c r="AL30" s="38"/>
      <c r="AM30" s="38"/>
      <c r="AN30" s="38"/>
      <c r="AO30" s="38">
        <f t="shared" si="4"/>
        <v>119.76</v>
      </c>
      <c r="AP30" s="37">
        <v>3.2</v>
      </c>
      <c r="AQ30" s="93">
        <f t="shared" si="9"/>
        <v>3.2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4">
        <v>1005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</v>
      </c>
      <c r="CK30" s="33">
        <f t="shared" si="6"/>
        <v>0.84453781512605042</v>
      </c>
      <c r="CL30" s="33"/>
      <c r="CM30" s="33"/>
      <c r="CN30" s="33"/>
      <c r="CO30" s="33"/>
      <c r="CP30" s="33"/>
      <c r="CQ30" s="33"/>
      <c r="CR30" s="33">
        <v>0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1663969</v>
      </c>
      <c r="DD30" s="32"/>
      <c r="DE30" s="32">
        <f t="shared" si="10"/>
        <v>1145</v>
      </c>
      <c r="DF30" s="32"/>
      <c r="DG30" s="32">
        <f t="shared" si="11"/>
        <v>1145</v>
      </c>
      <c r="DH30" s="32"/>
      <c r="DI30" s="32"/>
      <c r="DJ30" s="32"/>
      <c r="DK30" s="32"/>
      <c r="DL30" s="32"/>
      <c r="DM30" s="32">
        <f t="shared" si="7"/>
        <v>1145</v>
      </c>
      <c r="DN30" s="32">
        <f t="shared" si="12"/>
        <v>229.45891783567134</v>
      </c>
      <c r="DO30" s="31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-5</v>
      </c>
      <c r="G31" s="91">
        <v>74</v>
      </c>
      <c r="H31" s="44">
        <f t="shared" si="1"/>
        <v>52.112676056338032</v>
      </c>
      <c r="I31" s="44">
        <v>73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/>
      <c r="Y31" s="39" t="s">
        <v>156</v>
      </c>
      <c r="Z31" s="39"/>
      <c r="AA31" s="39"/>
      <c r="AB31" s="39"/>
      <c r="AC31" s="39"/>
      <c r="AD31" s="39"/>
      <c r="AE31" s="39">
        <v>6643240</v>
      </c>
      <c r="AF31" s="39"/>
      <c r="AG31" s="39"/>
      <c r="AH31" s="39"/>
      <c r="AI31" s="38">
        <f t="shared" si="8"/>
        <v>5110</v>
      </c>
      <c r="AJ31" s="38">
        <f t="shared" si="2"/>
        <v>5.1100000000000003</v>
      </c>
      <c r="AK31" s="38">
        <f t="shared" si="3"/>
        <v>122.64000000000001</v>
      </c>
      <c r="AL31" s="38"/>
      <c r="AM31" s="38"/>
      <c r="AN31" s="38"/>
      <c r="AO31" s="38">
        <f t="shared" si="4"/>
        <v>122.64000000000001</v>
      </c>
      <c r="AP31" s="37">
        <v>2.9</v>
      </c>
      <c r="AQ31" s="93">
        <f t="shared" si="9"/>
        <v>2.9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>
        <v>1006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</v>
      </c>
      <c r="CK31" s="33">
        <f t="shared" si="6"/>
        <v>0.8453781512605042</v>
      </c>
      <c r="CL31" s="33"/>
      <c r="CM31" s="33"/>
      <c r="CN31" s="33"/>
      <c r="CO31" s="33"/>
      <c r="CP31" s="33"/>
      <c r="CQ31" s="33"/>
      <c r="CR31" s="33">
        <v>0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1665115</v>
      </c>
      <c r="DD31" s="32"/>
      <c r="DE31" s="32">
        <f t="shared" si="10"/>
        <v>1146</v>
      </c>
      <c r="DF31" s="32"/>
      <c r="DG31" s="32">
        <f t="shared" si="11"/>
        <v>1146</v>
      </c>
      <c r="DH31" s="32"/>
      <c r="DI31" s="32"/>
      <c r="DJ31" s="32"/>
      <c r="DK31" s="32"/>
      <c r="DL31" s="32"/>
      <c r="DM31" s="32">
        <f t="shared" si="7"/>
        <v>1146</v>
      </c>
      <c r="DN31" s="32">
        <f t="shared" si="12"/>
        <v>224.26614481409001</v>
      </c>
      <c r="DO31" s="31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-5</v>
      </c>
      <c r="G32" s="91">
        <v>74</v>
      </c>
      <c r="H32" s="44">
        <f t="shared" si="1"/>
        <v>52.112676056338032</v>
      </c>
      <c r="I32" s="44">
        <v>73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/>
      <c r="Y32" s="39" t="s">
        <v>156</v>
      </c>
      <c r="Z32" s="39"/>
      <c r="AA32" s="39"/>
      <c r="AB32" s="39"/>
      <c r="AC32" s="39"/>
      <c r="AD32" s="39"/>
      <c r="AE32" s="39">
        <v>6648330</v>
      </c>
      <c r="AF32" s="39"/>
      <c r="AG32" s="39"/>
      <c r="AH32" s="39"/>
      <c r="AI32" s="38">
        <f t="shared" si="8"/>
        <v>5090</v>
      </c>
      <c r="AJ32" s="38">
        <f t="shared" si="2"/>
        <v>5.09</v>
      </c>
      <c r="AK32" s="38">
        <f t="shared" si="3"/>
        <v>122.16</v>
      </c>
      <c r="AL32" s="38"/>
      <c r="AM32" s="38"/>
      <c r="AN32" s="38"/>
      <c r="AO32" s="38">
        <f t="shared" si="4"/>
        <v>122.16</v>
      </c>
      <c r="AP32" s="37">
        <v>2.6</v>
      </c>
      <c r="AQ32" s="93">
        <f t="shared" si="9"/>
        <v>2.6</v>
      </c>
      <c r="AR32" s="36"/>
      <c r="AS32" s="36"/>
      <c r="AT32" s="36"/>
      <c r="AU32" s="35" t="s">
        <v>164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1006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</v>
      </c>
      <c r="CK32" s="33">
        <f t="shared" si="6"/>
        <v>0.8453781512605042</v>
      </c>
      <c r="CL32" s="33"/>
      <c r="CM32" s="33"/>
      <c r="CN32" s="33"/>
      <c r="CO32" s="33"/>
      <c r="CP32" s="33"/>
      <c r="CQ32" s="33"/>
      <c r="CR32" s="33">
        <v>0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1666263</v>
      </c>
      <c r="DD32" s="32"/>
      <c r="DE32" s="32">
        <f t="shared" si="10"/>
        <v>1148</v>
      </c>
      <c r="DF32" s="32"/>
      <c r="DG32" s="32">
        <f t="shared" si="11"/>
        <v>1148</v>
      </c>
      <c r="DH32" s="32"/>
      <c r="DI32" s="32"/>
      <c r="DJ32" s="32"/>
      <c r="DK32" s="32"/>
      <c r="DL32" s="32"/>
      <c r="DM32" s="32">
        <f t="shared" si="7"/>
        <v>1148</v>
      </c>
      <c r="DN32" s="32">
        <f t="shared" si="12"/>
        <v>225.54027504911593</v>
      </c>
      <c r="DO32" s="31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-5</v>
      </c>
      <c r="G33" s="91">
        <v>75</v>
      </c>
      <c r="H33" s="44">
        <f t="shared" si="1"/>
        <v>52.816901408450704</v>
      </c>
      <c r="I33" s="44">
        <v>74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/>
      <c r="Y33" s="39" t="s">
        <v>156</v>
      </c>
      <c r="Z33" s="39"/>
      <c r="AA33" s="39"/>
      <c r="AB33" s="39"/>
      <c r="AC33" s="39"/>
      <c r="AD33" s="39"/>
      <c r="AE33" s="39">
        <v>6653825</v>
      </c>
      <c r="AF33" s="39"/>
      <c r="AG33" s="39"/>
      <c r="AH33" s="39"/>
      <c r="AI33" s="38">
        <f t="shared" si="8"/>
        <v>5495</v>
      </c>
      <c r="AJ33" s="38">
        <f t="shared" si="2"/>
        <v>5.4950000000000001</v>
      </c>
      <c r="AK33" s="38">
        <f t="shared" si="3"/>
        <v>131.88</v>
      </c>
      <c r="AL33" s="38"/>
      <c r="AM33" s="38"/>
      <c r="AN33" s="38"/>
      <c r="AO33" s="38">
        <f t="shared" si="4"/>
        <v>131.88</v>
      </c>
      <c r="AP33" s="37">
        <v>2.2999999999999998</v>
      </c>
      <c r="AQ33" s="93">
        <f t="shared" si="9"/>
        <v>2.2999999999999998</v>
      </c>
      <c r="AR33" s="36"/>
      <c r="AS33" s="36"/>
      <c r="AT33" s="36"/>
      <c r="AU33" s="35" t="s">
        <v>164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1006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</v>
      </c>
      <c r="CK33" s="33">
        <f t="shared" si="6"/>
        <v>0.8453781512605042</v>
      </c>
      <c r="CL33" s="33"/>
      <c r="CM33" s="33"/>
      <c r="CN33" s="33"/>
      <c r="CO33" s="33"/>
      <c r="CP33" s="33"/>
      <c r="CQ33" s="33"/>
      <c r="CR33" s="33">
        <v>0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1667446</v>
      </c>
      <c r="DD33" s="32"/>
      <c r="DE33" s="32">
        <f t="shared" si="10"/>
        <v>1183</v>
      </c>
      <c r="DF33" s="32"/>
      <c r="DG33" s="32">
        <f t="shared" si="11"/>
        <v>1183</v>
      </c>
      <c r="DH33" s="32"/>
      <c r="DI33" s="32"/>
      <c r="DJ33" s="32"/>
      <c r="DK33" s="32"/>
      <c r="DL33" s="32"/>
      <c r="DM33" s="32">
        <f t="shared" si="7"/>
        <v>1183</v>
      </c>
      <c r="DN33" s="32">
        <f t="shared" si="12"/>
        <v>215.28662420382165</v>
      </c>
      <c r="DO33" s="143">
        <v>1.03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-5</v>
      </c>
      <c r="G34" s="91">
        <v>72</v>
      </c>
      <c r="H34" s="44">
        <f t="shared" si="1"/>
        <v>50.70422535211268</v>
      </c>
      <c r="I34" s="44">
        <v>70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/>
      <c r="Y34" s="39" t="s">
        <v>156</v>
      </c>
      <c r="Z34" s="39"/>
      <c r="AA34" s="39"/>
      <c r="AB34" s="39"/>
      <c r="AC34" s="39"/>
      <c r="AD34" s="39"/>
      <c r="AE34" s="39">
        <v>6658390</v>
      </c>
      <c r="AF34" s="39"/>
      <c r="AG34" s="39"/>
      <c r="AH34" s="39"/>
      <c r="AI34" s="38">
        <f t="shared" si="8"/>
        <v>4565</v>
      </c>
      <c r="AJ34" s="38">
        <f t="shared" si="2"/>
        <v>4.5650000000000004</v>
      </c>
      <c r="AK34" s="38">
        <f t="shared" si="3"/>
        <v>109.56</v>
      </c>
      <c r="AL34" s="38"/>
      <c r="AM34" s="38"/>
      <c r="AN34" s="38"/>
      <c r="AO34" s="38">
        <f t="shared" si="4"/>
        <v>109.56</v>
      </c>
      <c r="AP34" s="37">
        <v>2.8</v>
      </c>
      <c r="AQ34" s="93">
        <f t="shared" si="9"/>
        <v>2.8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3">
        <v>0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1668490</v>
      </c>
      <c r="DD34" s="32"/>
      <c r="DE34" s="32">
        <f t="shared" si="10"/>
        <v>1044</v>
      </c>
      <c r="DF34" s="32"/>
      <c r="DG34" s="32">
        <f t="shared" si="11"/>
        <v>1044</v>
      </c>
      <c r="DH34" s="32"/>
      <c r="DI34" s="32"/>
      <c r="DJ34" s="32"/>
      <c r="DK34" s="32"/>
      <c r="DL34" s="32"/>
      <c r="DM34" s="32">
        <f t="shared" si="7"/>
        <v>1044</v>
      </c>
      <c r="DN34" s="32">
        <f t="shared" si="12"/>
        <v>228.69660460021905</v>
      </c>
      <c r="DO34" s="31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-3</v>
      </c>
      <c r="G35" s="91">
        <v>73</v>
      </c>
      <c r="H35" s="44">
        <f t="shared" si="1"/>
        <v>51.408450704225352</v>
      </c>
      <c r="I35" s="44">
        <v>71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/>
      <c r="Y35" s="39" t="s">
        <v>156</v>
      </c>
      <c r="Z35" s="39"/>
      <c r="AA35" s="39"/>
      <c r="AB35" s="39"/>
      <c r="AC35" s="39"/>
      <c r="AD35" s="39"/>
      <c r="AE35" s="39">
        <v>6662995</v>
      </c>
      <c r="AF35" s="39"/>
      <c r="AG35" s="39"/>
      <c r="AH35" s="39"/>
      <c r="AI35" s="38">
        <f t="shared" si="8"/>
        <v>4605</v>
      </c>
      <c r="AJ35" s="38">
        <f t="shared" si="2"/>
        <v>4.6050000000000004</v>
      </c>
      <c r="AK35" s="38">
        <f t="shared" si="3"/>
        <v>110.52000000000001</v>
      </c>
      <c r="AL35" s="38"/>
      <c r="AM35" s="38"/>
      <c r="AN35" s="38"/>
      <c r="AO35" s="38">
        <f t="shared" si="4"/>
        <v>110.52000000000001</v>
      </c>
      <c r="AP35" s="37">
        <v>3.6</v>
      </c>
      <c r="AQ35" s="93">
        <f t="shared" si="9"/>
        <v>3.6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3">
        <v>0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1669563</v>
      </c>
      <c r="DD35" s="32"/>
      <c r="DE35" s="32">
        <f t="shared" si="10"/>
        <v>1073</v>
      </c>
      <c r="DF35" s="32"/>
      <c r="DG35" s="32">
        <f t="shared" si="11"/>
        <v>1073</v>
      </c>
      <c r="DH35" s="32"/>
      <c r="DI35" s="32"/>
      <c r="DJ35" s="32"/>
      <c r="DK35" s="32"/>
      <c r="DL35" s="32"/>
      <c r="DM35" s="32">
        <f t="shared" si="7"/>
        <v>1073</v>
      </c>
      <c r="DN35" s="32">
        <f t="shared" si="12"/>
        <v>233.00760043431052</v>
      </c>
      <c r="DO35" s="31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1.5</v>
      </c>
      <c r="G36" s="28">
        <f t="shared" si="13"/>
        <v>74.875</v>
      </c>
      <c r="H36" s="28">
        <f t="shared" si="13"/>
        <v>52.728873239436609</v>
      </c>
      <c r="I36" s="28">
        <f t="shared" si="13"/>
        <v>72.125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115513</v>
      </c>
      <c r="AJ36" s="28">
        <f>SUM(AJ12:AJ35)</f>
        <v>115.51299999999999</v>
      </c>
      <c r="AK36" s="28">
        <f>AVERAGE(AK12:AK35)</f>
        <v>115.51299999999999</v>
      </c>
      <c r="AL36" s="28"/>
      <c r="AM36" s="28"/>
      <c r="AN36" s="28"/>
      <c r="AO36" s="28"/>
      <c r="AP36" s="28">
        <f>AVERAGE(AP12:AP35)</f>
        <v>5.6250000000000009</v>
      </c>
      <c r="AQ36" s="94">
        <f>AVERAGE(AQ12:AQ35)</f>
        <v>5.6250000000000009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27486</v>
      </c>
      <c r="DF36" s="28"/>
      <c r="DG36" s="28">
        <f>SUM(DG12:DG35)</f>
        <v>27486</v>
      </c>
      <c r="DH36" s="28"/>
      <c r="DI36" s="28"/>
      <c r="DJ36" s="28"/>
      <c r="DK36" s="28"/>
      <c r="DL36" s="28"/>
      <c r="DM36" s="28">
        <f t="shared" si="7"/>
        <v>27486</v>
      </c>
      <c r="DN36" s="28">
        <f t="shared" si="12"/>
        <v>237.94724403313916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205</v>
      </c>
      <c r="D39" s="218"/>
      <c r="E39" s="218"/>
      <c r="F39" s="219"/>
    </row>
    <row r="40" spans="2:127" x14ac:dyDescent="0.35">
      <c r="B40" s="22" t="s">
        <v>2</v>
      </c>
      <c r="C40" s="217" t="s">
        <v>167</v>
      </c>
      <c r="D40" s="218"/>
      <c r="E40" s="218"/>
      <c r="F40" s="219"/>
    </row>
    <row r="41" spans="2:127" x14ac:dyDescent="0.35">
      <c r="B41" s="22" t="s">
        <v>1</v>
      </c>
      <c r="C41" s="217" t="s">
        <v>193</v>
      </c>
      <c r="D41" s="218"/>
      <c r="E41" s="218"/>
      <c r="F41" s="219"/>
    </row>
    <row r="43" spans="2:127" x14ac:dyDescent="0.35">
      <c r="B43" s="21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232</v>
      </c>
      <c r="C44" s="9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2:127" x14ac:dyDescent="0.35">
      <c r="B45" s="96" t="s">
        <v>231</v>
      </c>
      <c r="C45" s="11"/>
      <c r="D45" s="140"/>
      <c r="E45" s="140"/>
      <c r="F45" s="140"/>
      <c r="G45" s="140"/>
      <c r="H45" s="140"/>
      <c r="I45" s="140"/>
      <c r="J45" s="1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6" t="s">
        <v>158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185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9" t="s">
        <v>194</v>
      </c>
      <c r="C51" s="11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35">
      <c r="B52" s="115" t="s">
        <v>162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35">
      <c r="B53" s="118" t="s">
        <v>296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35">
      <c r="B54" s="118" t="s">
        <v>168</v>
      </c>
      <c r="C54" s="9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  <c r="Z54" s="4"/>
    </row>
    <row r="55" spans="2:26" x14ac:dyDescent="0.35">
      <c r="B55" s="206" t="s">
        <v>169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4"/>
    </row>
    <row r="56" spans="2:26" x14ac:dyDescent="0.35">
      <c r="B56" s="206" t="s">
        <v>170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4"/>
    </row>
    <row r="57" spans="2:26" x14ac:dyDescent="0.35">
      <c r="B57" s="207" t="s">
        <v>171</v>
      </c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</row>
    <row r="58" spans="2:26" x14ac:dyDescent="0.35">
      <c r="B58" s="208" t="s">
        <v>297</v>
      </c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</row>
    <row r="59" spans="2:26" x14ac:dyDescent="0.35">
      <c r="B59" s="108" t="s">
        <v>175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  <row r="60" spans="2:26" x14ac:dyDescent="0.35">
      <c r="B60" s="109" t="s">
        <v>226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</sheetData>
  <protectedRanges>
    <protectedRange sqref="AD10:AD11" name="Range1_11_1_1_1_2_2_1_2"/>
    <protectedRange sqref="AE10:AE11" name="Range1_11_1_1_1_2_2_1_2_1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4"/>
  </protectedRanges>
  <mergeCells count="51"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B55:Y55"/>
    <mergeCell ref="B56:Y56"/>
    <mergeCell ref="B57:Y57"/>
    <mergeCell ref="B58:Y58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U12:U35" xr:uid="{00000000-0002-0000-1B00-000000000000}">
      <formula1>$DT$9:$DT$20</formula1>
    </dataValidation>
    <dataValidation type="list" allowBlank="1" showInputMessage="1" showErrorMessage="1" sqref="DT31:DU31" xr:uid="{00000000-0002-0000-1B00-000001000000}">
      <formula1>$BA$25:$BA$29</formula1>
    </dataValidation>
  </dataValidation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B2:DW61"/>
  <sheetViews>
    <sheetView topLeftCell="A40" zoomScale="90" zoomScaleNormal="90" workbookViewId="0">
      <selection activeCell="B57" sqref="B57:Y59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43372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'28'!AE35</f>
        <v>6662995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'28'!DC35</f>
        <v>1669563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1</v>
      </c>
      <c r="G12" s="91">
        <v>70</v>
      </c>
      <c r="H12" s="44">
        <f t="shared" ref="H12:H35" si="1">G12/1.42</f>
        <v>49.295774647887328</v>
      </c>
      <c r="I12" s="44">
        <v>68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/>
      <c r="Y12" s="39" t="s">
        <v>156</v>
      </c>
      <c r="Z12" s="39"/>
      <c r="AA12" s="39"/>
      <c r="AB12" s="39"/>
      <c r="AC12" s="39"/>
      <c r="AD12" s="39"/>
      <c r="AE12" s="39">
        <v>6667633</v>
      </c>
      <c r="AF12" s="39"/>
      <c r="AG12" s="39"/>
      <c r="AH12" s="39"/>
      <c r="AI12" s="38">
        <f>IF(ISBLANK(AE12),"-",AE12-AE10)</f>
        <v>4638</v>
      </c>
      <c r="AJ12" s="38">
        <f t="shared" ref="AJ12:AJ35" si="2">AI12/1000</f>
        <v>4.6379999999999999</v>
      </c>
      <c r="AK12" s="38">
        <f t="shared" ref="AK12:AK35" si="3">AJ12*24</f>
        <v>111.312</v>
      </c>
      <c r="AL12" s="38"/>
      <c r="AM12" s="38"/>
      <c r="AN12" s="38"/>
      <c r="AO12" s="38">
        <f t="shared" ref="AO12:AO35" si="4">AK12</f>
        <v>111.312</v>
      </c>
      <c r="AP12" s="37">
        <v>5</v>
      </c>
      <c r="AQ12" s="93">
        <f>AP12</f>
        <v>5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3">
        <v>0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1670701</v>
      </c>
      <c r="DD12" s="32"/>
      <c r="DE12" s="32">
        <f>IF(ISBLANK(DC12),"-",DC12-DC10)</f>
        <v>1138</v>
      </c>
      <c r="DF12" s="32"/>
      <c r="DG12" s="32">
        <f>DC12-DC10</f>
        <v>1138</v>
      </c>
      <c r="DH12" s="32"/>
      <c r="DI12" s="32"/>
      <c r="DJ12" s="32"/>
      <c r="DK12" s="32"/>
      <c r="DL12" s="32"/>
      <c r="DM12" s="32">
        <f t="shared" ref="DM12:DM36" si="7">DE12</f>
        <v>1138</v>
      </c>
      <c r="DN12" s="32">
        <f>DM12/AJ12</f>
        <v>245.36438119879259</v>
      </c>
      <c r="DO12" s="142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3</v>
      </c>
      <c r="G13" s="91">
        <v>71</v>
      </c>
      <c r="H13" s="44">
        <f t="shared" si="1"/>
        <v>50</v>
      </c>
      <c r="I13" s="44">
        <v>69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/>
      <c r="Y13" s="39" t="s">
        <v>156</v>
      </c>
      <c r="Z13" s="39"/>
      <c r="AA13" s="39"/>
      <c r="AB13" s="39"/>
      <c r="AC13" s="39"/>
      <c r="AD13" s="39"/>
      <c r="AE13" s="39">
        <v>6671915</v>
      </c>
      <c r="AF13" s="39"/>
      <c r="AG13" s="39"/>
      <c r="AH13" s="39"/>
      <c r="AI13" s="38">
        <f t="shared" ref="AI13:AI35" si="8">IF(ISBLANK(AE13),"-",AE13-AE12)</f>
        <v>4282</v>
      </c>
      <c r="AJ13" s="38">
        <f t="shared" si="2"/>
        <v>4.282</v>
      </c>
      <c r="AK13" s="38">
        <f t="shared" si="3"/>
        <v>102.768</v>
      </c>
      <c r="AL13" s="38"/>
      <c r="AM13" s="38"/>
      <c r="AN13" s="38"/>
      <c r="AO13" s="38">
        <f t="shared" si="4"/>
        <v>102.768</v>
      </c>
      <c r="AP13" s="37">
        <v>6.4</v>
      </c>
      <c r="AQ13" s="93">
        <f t="shared" ref="AQ13:AQ35" si="9">AP13</f>
        <v>6.4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3">
        <v>0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1671732</v>
      </c>
      <c r="DD13" s="32"/>
      <c r="DE13" s="32">
        <f t="shared" ref="DE13:DE35" si="10">IF(ISBLANK(DC13),"-",DC13-DC12)</f>
        <v>1031</v>
      </c>
      <c r="DF13" s="32"/>
      <c r="DG13" s="32">
        <f t="shared" ref="DG13:DG35" si="11">DC13-DC12</f>
        <v>1031</v>
      </c>
      <c r="DH13" s="32"/>
      <c r="DI13" s="32"/>
      <c r="DJ13" s="32"/>
      <c r="DK13" s="32"/>
      <c r="DL13" s="32"/>
      <c r="DM13" s="32">
        <f t="shared" si="7"/>
        <v>1031</v>
      </c>
      <c r="DN13" s="32">
        <f t="shared" ref="DN13:DN36" si="12">DM13/AJ13</f>
        <v>240.77533862680991</v>
      </c>
      <c r="DO13" s="143">
        <v>1.08</v>
      </c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4</v>
      </c>
      <c r="G14" s="91">
        <v>72</v>
      </c>
      <c r="H14" s="44">
        <f t="shared" si="1"/>
        <v>50.70422535211268</v>
      </c>
      <c r="I14" s="44">
        <v>70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/>
      <c r="Y14" s="39" t="s">
        <v>156</v>
      </c>
      <c r="Z14" s="39"/>
      <c r="AA14" s="39"/>
      <c r="AB14" s="39"/>
      <c r="AC14" s="39"/>
      <c r="AD14" s="39"/>
      <c r="AE14" s="39">
        <v>6676427</v>
      </c>
      <c r="AF14" s="39"/>
      <c r="AG14" s="39"/>
      <c r="AH14" s="39"/>
      <c r="AI14" s="38">
        <f t="shared" si="8"/>
        <v>4512</v>
      </c>
      <c r="AJ14" s="38">
        <f t="shared" si="2"/>
        <v>4.5119999999999996</v>
      </c>
      <c r="AK14" s="38">
        <f t="shared" si="3"/>
        <v>108.28799999999998</v>
      </c>
      <c r="AL14" s="38"/>
      <c r="AM14" s="38"/>
      <c r="AN14" s="38"/>
      <c r="AO14" s="38">
        <f t="shared" si="4"/>
        <v>108.28799999999998</v>
      </c>
      <c r="AP14" s="37">
        <v>7.9</v>
      </c>
      <c r="AQ14" s="93">
        <f t="shared" si="9"/>
        <v>7.9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3">
        <v>0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1672858</v>
      </c>
      <c r="DD14" s="32"/>
      <c r="DE14" s="32">
        <f t="shared" si="10"/>
        <v>1126</v>
      </c>
      <c r="DF14" s="32"/>
      <c r="DG14" s="32">
        <f t="shared" si="11"/>
        <v>1126</v>
      </c>
      <c r="DH14" s="32"/>
      <c r="DI14" s="32"/>
      <c r="DJ14" s="32"/>
      <c r="DK14" s="32"/>
      <c r="DL14" s="32"/>
      <c r="DM14" s="32">
        <f t="shared" si="7"/>
        <v>1126</v>
      </c>
      <c r="DN14" s="32">
        <f t="shared" si="12"/>
        <v>249.55673758865251</v>
      </c>
      <c r="DO14" s="142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6</v>
      </c>
      <c r="G15" s="91">
        <v>82</v>
      </c>
      <c r="H15" s="44">
        <f t="shared" si="1"/>
        <v>57.74647887323944</v>
      </c>
      <c r="I15" s="44">
        <v>80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/>
      <c r="Y15" s="39" t="s">
        <v>156</v>
      </c>
      <c r="Z15" s="39"/>
      <c r="AA15" s="39"/>
      <c r="AB15" s="39"/>
      <c r="AC15" s="39"/>
      <c r="AD15" s="39"/>
      <c r="AE15" s="39">
        <v>6680880</v>
      </c>
      <c r="AF15" s="39"/>
      <c r="AG15" s="39"/>
      <c r="AH15" s="39"/>
      <c r="AI15" s="38">
        <f t="shared" si="8"/>
        <v>4453</v>
      </c>
      <c r="AJ15" s="38">
        <f t="shared" si="2"/>
        <v>4.4530000000000003</v>
      </c>
      <c r="AK15" s="38">
        <f t="shared" si="3"/>
        <v>106.87200000000001</v>
      </c>
      <c r="AL15" s="38"/>
      <c r="AM15" s="38"/>
      <c r="AN15" s="38"/>
      <c r="AO15" s="38">
        <f t="shared" si="4"/>
        <v>106.87200000000001</v>
      </c>
      <c r="AP15" s="37">
        <v>9.1999999999999993</v>
      </c>
      <c r="AQ15" s="93">
        <f t="shared" si="9"/>
        <v>9.1999999999999993</v>
      </c>
      <c r="AR15" s="36"/>
      <c r="AS15" s="36"/>
      <c r="AT15" s="36"/>
      <c r="AU15" s="35" t="s">
        <v>157</v>
      </c>
      <c r="AV15" s="34">
        <v>1186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0.99663865546218489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3">
        <v>0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1673955</v>
      </c>
      <c r="DD15" s="32"/>
      <c r="DE15" s="32">
        <f t="shared" si="10"/>
        <v>1097</v>
      </c>
      <c r="DF15" s="32"/>
      <c r="DG15" s="32">
        <f t="shared" si="11"/>
        <v>1097</v>
      </c>
      <c r="DH15" s="32"/>
      <c r="DI15" s="32"/>
      <c r="DJ15" s="32"/>
      <c r="DK15" s="32"/>
      <c r="DL15" s="32"/>
      <c r="DM15" s="32">
        <f t="shared" si="7"/>
        <v>1097</v>
      </c>
      <c r="DN15" s="32">
        <f t="shared" si="12"/>
        <v>246.35077475858969</v>
      </c>
      <c r="DO15" s="142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7</v>
      </c>
      <c r="G16" s="91">
        <v>81</v>
      </c>
      <c r="H16" s="44">
        <f t="shared" si="1"/>
        <v>57.04225352112676</v>
      </c>
      <c r="I16" s="44">
        <v>79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/>
      <c r="Y16" s="39" t="s">
        <v>156</v>
      </c>
      <c r="Z16" s="39"/>
      <c r="AA16" s="39"/>
      <c r="AB16" s="39"/>
      <c r="AC16" s="39"/>
      <c r="AD16" s="39"/>
      <c r="AE16" s="39">
        <v>6684850</v>
      </c>
      <c r="AF16" s="39"/>
      <c r="AG16" s="39"/>
      <c r="AH16" s="39"/>
      <c r="AI16" s="38">
        <f t="shared" si="8"/>
        <v>3970</v>
      </c>
      <c r="AJ16" s="38">
        <f t="shared" si="2"/>
        <v>3.97</v>
      </c>
      <c r="AK16" s="38">
        <f t="shared" si="3"/>
        <v>95.28</v>
      </c>
      <c r="AL16" s="38"/>
      <c r="AM16" s="38"/>
      <c r="AN16" s="38"/>
      <c r="AO16" s="38">
        <f t="shared" si="4"/>
        <v>95.28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3">
        <v>0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1675016</v>
      </c>
      <c r="DD16" s="32"/>
      <c r="DE16" s="32">
        <f t="shared" si="10"/>
        <v>1061</v>
      </c>
      <c r="DF16" s="32"/>
      <c r="DG16" s="32">
        <f t="shared" si="11"/>
        <v>1061</v>
      </c>
      <c r="DH16" s="32"/>
      <c r="DI16" s="32"/>
      <c r="DJ16" s="32"/>
      <c r="DK16" s="32"/>
      <c r="DL16" s="32"/>
      <c r="DM16" s="32">
        <f t="shared" si="7"/>
        <v>1061</v>
      </c>
      <c r="DN16" s="32">
        <f t="shared" si="12"/>
        <v>267.25440806045339</v>
      </c>
      <c r="DO16" s="142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7</v>
      </c>
      <c r="G17" s="91">
        <v>79</v>
      </c>
      <c r="H17" s="44">
        <f t="shared" si="1"/>
        <v>55.633802816901408</v>
      </c>
      <c r="I17" s="44">
        <v>76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/>
      <c r="Y17" s="39" t="s">
        <v>156</v>
      </c>
      <c r="Z17" s="39"/>
      <c r="AA17" s="39"/>
      <c r="AB17" s="39"/>
      <c r="AC17" s="39"/>
      <c r="AD17" s="39"/>
      <c r="AE17" s="39">
        <v>6689557</v>
      </c>
      <c r="AF17" s="39"/>
      <c r="AG17" s="39"/>
      <c r="AH17" s="39"/>
      <c r="AI17" s="38">
        <f t="shared" si="8"/>
        <v>4707</v>
      </c>
      <c r="AJ17" s="38">
        <f t="shared" si="2"/>
        <v>4.7069999999999999</v>
      </c>
      <c r="AK17" s="38">
        <f t="shared" si="3"/>
        <v>112.96799999999999</v>
      </c>
      <c r="AL17" s="38"/>
      <c r="AM17" s="38"/>
      <c r="AN17" s="38"/>
      <c r="AO17" s="38">
        <f t="shared" si="4"/>
        <v>112.96799999999999</v>
      </c>
      <c r="AP17" s="37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3">
        <v>0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1676106</v>
      </c>
      <c r="DD17" s="32"/>
      <c r="DE17" s="32">
        <f t="shared" si="10"/>
        <v>1090</v>
      </c>
      <c r="DF17" s="32"/>
      <c r="DG17" s="32">
        <f t="shared" si="11"/>
        <v>1090</v>
      </c>
      <c r="DH17" s="32"/>
      <c r="DI17" s="32"/>
      <c r="DJ17" s="32"/>
      <c r="DK17" s="32"/>
      <c r="DL17" s="32"/>
      <c r="DM17" s="32">
        <f t="shared" si="7"/>
        <v>1090</v>
      </c>
      <c r="DN17" s="32">
        <f t="shared" si="12"/>
        <v>231.57000212449543</v>
      </c>
      <c r="DO17" s="143">
        <v>1.1399999999999999</v>
      </c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6</v>
      </c>
      <c r="G18" s="91">
        <v>79</v>
      </c>
      <c r="H18" s="44">
        <f t="shared" si="1"/>
        <v>55.633802816901408</v>
      </c>
      <c r="I18" s="44">
        <v>75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/>
      <c r="Y18" s="39" t="s">
        <v>156</v>
      </c>
      <c r="Z18" s="39"/>
      <c r="AA18" s="39"/>
      <c r="AB18" s="39"/>
      <c r="AC18" s="39"/>
      <c r="AD18" s="39"/>
      <c r="AE18" s="39">
        <v>6694546</v>
      </c>
      <c r="AF18" s="39"/>
      <c r="AG18" s="39"/>
      <c r="AH18" s="39"/>
      <c r="AI18" s="38">
        <f t="shared" si="8"/>
        <v>4989</v>
      </c>
      <c r="AJ18" s="38">
        <f t="shared" si="2"/>
        <v>4.9889999999999999</v>
      </c>
      <c r="AK18" s="38">
        <f t="shared" si="3"/>
        <v>119.73599999999999</v>
      </c>
      <c r="AL18" s="38"/>
      <c r="AM18" s="38"/>
      <c r="AN18" s="38"/>
      <c r="AO18" s="38">
        <f t="shared" si="4"/>
        <v>119.73599999999999</v>
      </c>
      <c r="AP18" s="37">
        <v>9.1</v>
      </c>
      <c r="AQ18" s="93">
        <f t="shared" si="9"/>
        <v>9.1</v>
      </c>
      <c r="AR18" s="36"/>
      <c r="AS18" s="36"/>
      <c r="AT18" s="36"/>
      <c r="AU18" s="35" t="s">
        <v>164</v>
      </c>
      <c r="AV18" s="34">
        <v>1188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1026</v>
      </c>
      <c r="BM18" s="34">
        <v>0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0.99831932773109244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0.86218487394957988</v>
      </c>
      <c r="CK18" s="33">
        <f t="shared" si="6"/>
        <v>0</v>
      </c>
      <c r="CL18" s="33"/>
      <c r="CM18" s="33"/>
      <c r="CN18" s="33"/>
      <c r="CO18" s="33"/>
      <c r="CP18" s="33"/>
      <c r="CQ18" s="33"/>
      <c r="CR18" s="33">
        <v>0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1677272</v>
      </c>
      <c r="DD18" s="32"/>
      <c r="DE18" s="32">
        <f t="shared" si="10"/>
        <v>1166</v>
      </c>
      <c r="DF18" s="32"/>
      <c r="DG18" s="32">
        <f t="shared" si="11"/>
        <v>1166</v>
      </c>
      <c r="DH18" s="32"/>
      <c r="DI18" s="32"/>
      <c r="DJ18" s="32"/>
      <c r="DK18" s="32"/>
      <c r="DL18" s="32"/>
      <c r="DM18" s="32">
        <f t="shared" si="7"/>
        <v>1166</v>
      </c>
      <c r="DN18" s="32">
        <f t="shared" si="12"/>
        <v>233.71417117658851</v>
      </c>
      <c r="DO18" s="142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6</v>
      </c>
      <c r="G19" s="91">
        <v>76</v>
      </c>
      <c r="H19" s="44">
        <f t="shared" si="1"/>
        <v>53.521126760563384</v>
      </c>
      <c r="I19" s="44">
        <v>72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/>
      <c r="Y19" s="39" t="s">
        <v>156</v>
      </c>
      <c r="Z19" s="39"/>
      <c r="AA19" s="39"/>
      <c r="AB19" s="39"/>
      <c r="AC19" s="39"/>
      <c r="AD19" s="39"/>
      <c r="AE19" s="39">
        <v>6699842</v>
      </c>
      <c r="AF19" s="39"/>
      <c r="AG19" s="39"/>
      <c r="AH19" s="39"/>
      <c r="AI19" s="38">
        <f t="shared" si="8"/>
        <v>5296</v>
      </c>
      <c r="AJ19" s="38">
        <f t="shared" si="2"/>
        <v>5.2960000000000003</v>
      </c>
      <c r="AK19" s="38">
        <f t="shared" si="3"/>
        <v>127.10400000000001</v>
      </c>
      <c r="AL19" s="38"/>
      <c r="AM19" s="38"/>
      <c r="AN19" s="38"/>
      <c r="AO19" s="38">
        <f t="shared" si="4"/>
        <v>127.10400000000001</v>
      </c>
      <c r="AP19" s="37">
        <v>8.5</v>
      </c>
      <c r="AQ19" s="93">
        <f t="shared" si="9"/>
        <v>8.5</v>
      </c>
      <c r="AR19" s="36"/>
      <c r="AS19" s="36"/>
      <c r="AT19" s="36"/>
      <c r="AU19" s="35" t="s">
        <v>164</v>
      </c>
      <c r="AV19" s="34">
        <v>1188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1027</v>
      </c>
      <c r="BM19" s="34">
        <v>0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0.99831932773109244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0.86302521008403366</v>
      </c>
      <c r="CK19" s="33">
        <f t="shared" si="6"/>
        <v>0</v>
      </c>
      <c r="CL19" s="33"/>
      <c r="CM19" s="33"/>
      <c r="CN19" s="33"/>
      <c r="CO19" s="33"/>
      <c r="CP19" s="33"/>
      <c r="CQ19" s="33"/>
      <c r="CR19" s="33">
        <v>0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1678520</v>
      </c>
      <c r="DD19" s="32"/>
      <c r="DE19" s="32">
        <f t="shared" si="10"/>
        <v>1248</v>
      </c>
      <c r="DF19" s="32"/>
      <c r="DG19" s="32">
        <f t="shared" si="11"/>
        <v>1248</v>
      </c>
      <c r="DH19" s="32"/>
      <c r="DI19" s="32"/>
      <c r="DJ19" s="32"/>
      <c r="DK19" s="32"/>
      <c r="DL19" s="32"/>
      <c r="DM19" s="32">
        <f t="shared" si="7"/>
        <v>1248</v>
      </c>
      <c r="DN19" s="32">
        <f t="shared" si="12"/>
        <v>235.64954682779455</v>
      </c>
      <c r="DO19" s="142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5</v>
      </c>
      <c r="G20" s="91">
        <v>75</v>
      </c>
      <c r="H20" s="44">
        <f t="shared" si="1"/>
        <v>52.816901408450704</v>
      </c>
      <c r="I20" s="44">
        <v>70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/>
      <c r="Y20" s="39" t="s">
        <v>156</v>
      </c>
      <c r="Z20" s="39"/>
      <c r="AA20" s="39"/>
      <c r="AB20" s="39"/>
      <c r="AC20" s="39"/>
      <c r="AD20" s="39"/>
      <c r="AE20" s="39">
        <v>6704388</v>
      </c>
      <c r="AF20" s="39"/>
      <c r="AG20" s="39"/>
      <c r="AH20" s="39"/>
      <c r="AI20" s="38">
        <f t="shared" si="8"/>
        <v>4546</v>
      </c>
      <c r="AJ20" s="38">
        <f t="shared" si="2"/>
        <v>4.5460000000000003</v>
      </c>
      <c r="AK20" s="38">
        <f t="shared" si="3"/>
        <v>109.10400000000001</v>
      </c>
      <c r="AL20" s="38"/>
      <c r="AM20" s="38"/>
      <c r="AN20" s="38"/>
      <c r="AO20" s="38">
        <f t="shared" si="4"/>
        <v>109.10400000000001</v>
      </c>
      <c r="AP20" s="37">
        <v>7.9</v>
      </c>
      <c r="AQ20" s="93">
        <f t="shared" si="9"/>
        <v>7.9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1027</v>
      </c>
      <c r="BM20" s="34">
        <v>0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0.86302521008403366</v>
      </c>
      <c r="CK20" s="33">
        <f t="shared" si="6"/>
        <v>0</v>
      </c>
      <c r="CL20" s="33"/>
      <c r="CM20" s="33"/>
      <c r="CN20" s="33"/>
      <c r="CO20" s="33"/>
      <c r="CP20" s="33"/>
      <c r="CQ20" s="33"/>
      <c r="CR20" s="33">
        <v>0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1679696</v>
      </c>
      <c r="DD20" s="32"/>
      <c r="DE20" s="32">
        <f t="shared" si="10"/>
        <v>1176</v>
      </c>
      <c r="DF20" s="32"/>
      <c r="DG20" s="32">
        <f t="shared" si="11"/>
        <v>1176</v>
      </c>
      <c r="DH20" s="32"/>
      <c r="DI20" s="32"/>
      <c r="DJ20" s="32"/>
      <c r="DK20" s="32"/>
      <c r="DL20" s="32"/>
      <c r="DM20" s="32">
        <f t="shared" si="7"/>
        <v>1176</v>
      </c>
      <c r="DN20" s="32">
        <f t="shared" si="12"/>
        <v>258.68895732512095</v>
      </c>
      <c r="DO20" s="142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5</v>
      </c>
      <c r="G21" s="91">
        <v>74</v>
      </c>
      <c r="H21" s="44">
        <f t="shared" si="1"/>
        <v>52.112676056338032</v>
      </c>
      <c r="I21" s="44">
        <v>70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/>
      <c r="Y21" s="39" t="s">
        <v>156</v>
      </c>
      <c r="Z21" s="39"/>
      <c r="AA21" s="39"/>
      <c r="AB21" s="39"/>
      <c r="AC21" s="39"/>
      <c r="AD21" s="39"/>
      <c r="AE21" s="39">
        <v>6709004</v>
      </c>
      <c r="AF21" s="39"/>
      <c r="AG21" s="39"/>
      <c r="AH21" s="39"/>
      <c r="AI21" s="38">
        <f t="shared" si="8"/>
        <v>4616</v>
      </c>
      <c r="AJ21" s="38">
        <f t="shared" si="2"/>
        <v>4.6159999999999997</v>
      </c>
      <c r="AK21" s="38">
        <f t="shared" si="3"/>
        <v>110.78399999999999</v>
      </c>
      <c r="AL21" s="38"/>
      <c r="AM21" s="38"/>
      <c r="AN21" s="38"/>
      <c r="AO21" s="38">
        <f t="shared" si="4"/>
        <v>110.78399999999999</v>
      </c>
      <c r="AP21" s="37">
        <v>7.2</v>
      </c>
      <c r="AQ21" s="93">
        <f t="shared" si="9"/>
        <v>7.2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1026</v>
      </c>
      <c r="BM21" s="34">
        <v>0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0.86218487394957988</v>
      </c>
      <c r="CK21" s="33">
        <f t="shared" si="6"/>
        <v>0</v>
      </c>
      <c r="CL21" s="33"/>
      <c r="CM21" s="33"/>
      <c r="CN21" s="33"/>
      <c r="CO21" s="33"/>
      <c r="CP21" s="33"/>
      <c r="CQ21" s="33"/>
      <c r="CR21" s="33">
        <v>0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1680932</v>
      </c>
      <c r="DD21" s="32"/>
      <c r="DE21" s="32">
        <f t="shared" si="10"/>
        <v>1236</v>
      </c>
      <c r="DF21" s="32"/>
      <c r="DG21" s="32">
        <f t="shared" si="11"/>
        <v>1236</v>
      </c>
      <c r="DH21" s="32"/>
      <c r="DI21" s="32"/>
      <c r="DJ21" s="32"/>
      <c r="DK21" s="32"/>
      <c r="DL21" s="32"/>
      <c r="DM21" s="32">
        <f t="shared" si="7"/>
        <v>1236</v>
      </c>
      <c r="DN21" s="32">
        <f t="shared" si="12"/>
        <v>267.76429809358757</v>
      </c>
      <c r="DO21" s="143">
        <v>1.22</v>
      </c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4</v>
      </c>
      <c r="G22" s="91">
        <v>74</v>
      </c>
      <c r="H22" s="44">
        <f t="shared" si="1"/>
        <v>52.112676056338032</v>
      </c>
      <c r="I22" s="44">
        <v>68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/>
      <c r="Y22" s="39" t="s">
        <v>156</v>
      </c>
      <c r="Z22" s="39"/>
      <c r="AA22" s="39"/>
      <c r="AB22" s="39"/>
      <c r="AC22" s="39"/>
      <c r="AD22" s="39"/>
      <c r="AE22" s="39">
        <v>6713512</v>
      </c>
      <c r="AF22" s="39"/>
      <c r="AG22" s="39"/>
      <c r="AH22" s="39"/>
      <c r="AI22" s="38">
        <f t="shared" si="8"/>
        <v>4508</v>
      </c>
      <c r="AJ22" s="38">
        <f t="shared" si="2"/>
        <v>4.508</v>
      </c>
      <c r="AK22" s="38">
        <f t="shared" si="3"/>
        <v>108.19200000000001</v>
      </c>
      <c r="AL22" s="38"/>
      <c r="AM22" s="38"/>
      <c r="AN22" s="38"/>
      <c r="AO22" s="38">
        <f t="shared" si="4"/>
        <v>108.19200000000001</v>
      </c>
      <c r="AP22" s="37">
        <v>6.6</v>
      </c>
      <c r="AQ22" s="93">
        <f t="shared" si="9"/>
        <v>6.6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1028</v>
      </c>
      <c r="BM22" s="34">
        <v>0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0.86386554621848743</v>
      </c>
      <c r="CK22" s="33">
        <f t="shared" si="6"/>
        <v>0</v>
      </c>
      <c r="CL22" s="33"/>
      <c r="CM22" s="33"/>
      <c r="CN22" s="33"/>
      <c r="CO22" s="33"/>
      <c r="CP22" s="33"/>
      <c r="CQ22" s="33"/>
      <c r="CR22" s="33">
        <v>0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1682146</v>
      </c>
      <c r="DD22" s="32"/>
      <c r="DE22" s="32">
        <f t="shared" si="10"/>
        <v>1214</v>
      </c>
      <c r="DF22" s="32"/>
      <c r="DG22" s="32">
        <f t="shared" si="11"/>
        <v>1214</v>
      </c>
      <c r="DH22" s="32"/>
      <c r="DI22" s="32"/>
      <c r="DJ22" s="32"/>
      <c r="DK22" s="32"/>
      <c r="DL22" s="32"/>
      <c r="DM22" s="32">
        <f t="shared" si="7"/>
        <v>1214</v>
      </c>
      <c r="DN22" s="32">
        <f t="shared" si="12"/>
        <v>269.29902395740908</v>
      </c>
      <c r="DO22" s="142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4</v>
      </c>
      <c r="G23" s="91">
        <v>73</v>
      </c>
      <c r="H23" s="44">
        <f t="shared" si="1"/>
        <v>51.408450704225352</v>
      </c>
      <c r="I23" s="44">
        <v>68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/>
      <c r="Y23" s="39" t="s">
        <v>156</v>
      </c>
      <c r="Z23" s="39"/>
      <c r="AA23" s="39"/>
      <c r="AB23" s="39"/>
      <c r="AC23" s="39"/>
      <c r="AD23" s="39"/>
      <c r="AE23" s="39">
        <v>6717604</v>
      </c>
      <c r="AF23" s="39"/>
      <c r="AG23" s="39"/>
      <c r="AH23" s="39"/>
      <c r="AI23" s="38">
        <f t="shared" si="8"/>
        <v>4092</v>
      </c>
      <c r="AJ23" s="38">
        <f t="shared" si="2"/>
        <v>4.0919999999999996</v>
      </c>
      <c r="AK23" s="38">
        <f t="shared" si="3"/>
        <v>98.207999999999998</v>
      </c>
      <c r="AL23" s="38"/>
      <c r="AM23" s="38"/>
      <c r="AN23" s="38"/>
      <c r="AO23" s="38">
        <f t="shared" si="4"/>
        <v>98.207999999999998</v>
      </c>
      <c r="AP23" s="37">
        <v>5.9</v>
      </c>
      <c r="AQ23" s="93">
        <f t="shared" si="9"/>
        <v>5.9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1027</v>
      </c>
      <c r="BM23" s="34">
        <v>0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0.86302521008403366</v>
      </c>
      <c r="CK23" s="33">
        <f t="shared" si="6"/>
        <v>0</v>
      </c>
      <c r="CL23" s="33"/>
      <c r="CM23" s="33"/>
      <c r="CN23" s="33"/>
      <c r="CO23" s="33"/>
      <c r="CP23" s="33"/>
      <c r="CQ23" s="33"/>
      <c r="CR23" s="33">
        <v>0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1683274</v>
      </c>
      <c r="DD23" s="32"/>
      <c r="DE23" s="32">
        <f t="shared" si="10"/>
        <v>1128</v>
      </c>
      <c r="DF23" s="32"/>
      <c r="DG23" s="32">
        <f t="shared" si="11"/>
        <v>1128</v>
      </c>
      <c r="DH23" s="32"/>
      <c r="DI23" s="32"/>
      <c r="DJ23" s="32"/>
      <c r="DK23" s="32"/>
      <c r="DL23" s="32"/>
      <c r="DM23" s="32">
        <f t="shared" si="7"/>
        <v>1128</v>
      </c>
      <c r="DN23" s="32">
        <f t="shared" si="12"/>
        <v>275.65982404692085</v>
      </c>
      <c r="DO23" s="142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4</v>
      </c>
      <c r="G24" s="91">
        <v>73</v>
      </c>
      <c r="H24" s="44">
        <f t="shared" si="1"/>
        <v>51.408450704225352</v>
      </c>
      <c r="I24" s="44">
        <v>68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/>
      <c r="Y24" s="39" t="s">
        <v>156</v>
      </c>
      <c r="Z24" s="39"/>
      <c r="AA24" s="39"/>
      <c r="AB24" s="39"/>
      <c r="AC24" s="39"/>
      <c r="AD24" s="39"/>
      <c r="AE24" s="39">
        <v>6721966</v>
      </c>
      <c r="AF24" s="39"/>
      <c r="AG24" s="39"/>
      <c r="AH24" s="39"/>
      <c r="AI24" s="38">
        <f t="shared" si="8"/>
        <v>4362</v>
      </c>
      <c r="AJ24" s="38">
        <f t="shared" si="2"/>
        <v>4.3620000000000001</v>
      </c>
      <c r="AK24" s="38">
        <f t="shared" si="3"/>
        <v>104.688</v>
      </c>
      <c r="AL24" s="38"/>
      <c r="AM24" s="38"/>
      <c r="AN24" s="38"/>
      <c r="AO24" s="38">
        <f t="shared" si="4"/>
        <v>104.688</v>
      </c>
      <c r="AP24" s="37">
        <v>5.3</v>
      </c>
      <c r="AQ24" s="93">
        <f t="shared" si="9"/>
        <v>5.3</v>
      </c>
      <c r="AR24" s="36"/>
      <c r="AS24" s="36"/>
      <c r="AT24" s="36"/>
      <c r="AU24" s="35" t="s">
        <v>164</v>
      </c>
      <c r="AV24" s="34">
        <v>1188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1026</v>
      </c>
      <c r="BM24" s="34">
        <v>0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0.99831932773109244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0.86218487394957988</v>
      </c>
      <c r="CK24" s="33">
        <f t="shared" si="6"/>
        <v>0</v>
      </c>
      <c r="CL24" s="33"/>
      <c r="CM24" s="33"/>
      <c r="CN24" s="33"/>
      <c r="CO24" s="33"/>
      <c r="CP24" s="33"/>
      <c r="CQ24" s="33"/>
      <c r="CR24" s="33">
        <v>0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1684472</v>
      </c>
      <c r="DD24" s="32"/>
      <c r="DE24" s="32">
        <f t="shared" si="10"/>
        <v>1198</v>
      </c>
      <c r="DF24" s="32"/>
      <c r="DG24" s="32">
        <f t="shared" si="11"/>
        <v>1198</v>
      </c>
      <c r="DH24" s="32"/>
      <c r="DI24" s="32"/>
      <c r="DJ24" s="32"/>
      <c r="DK24" s="32"/>
      <c r="DL24" s="32"/>
      <c r="DM24" s="32">
        <f t="shared" si="7"/>
        <v>1198</v>
      </c>
      <c r="DN24" s="32">
        <f t="shared" si="12"/>
        <v>274.64465841357173</v>
      </c>
      <c r="DO24" s="142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4</v>
      </c>
      <c r="G25" s="91">
        <v>73</v>
      </c>
      <c r="H25" s="44">
        <f t="shared" si="1"/>
        <v>51.408450704225352</v>
      </c>
      <c r="I25" s="44">
        <v>69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/>
      <c r="Y25" s="39" t="s">
        <v>156</v>
      </c>
      <c r="Z25" s="39"/>
      <c r="AA25" s="39"/>
      <c r="AB25" s="39"/>
      <c r="AC25" s="39"/>
      <c r="AD25" s="39"/>
      <c r="AE25" s="39">
        <v>6726389</v>
      </c>
      <c r="AF25" s="39"/>
      <c r="AG25" s="39"/>
      <c r="AH25" s="39"/>
      <c r="AI25" s="38">
        <f t="shared" si="8"/>
        <v>4423</v>
      </c>
      <c r="AJ25" s="38">
        <f t="shared" si="2"/>
        <v>4.423</v>
      </c>
      <c r="AK25" s="38">
        <f t="shared" si="3"/>
        <v>106.152</v>
      </c>
      <c r="AL25" s="38"/>
      <c r="AM25" s="38"/>
      <c r="AN25" s="38"/>
      <c r="AO25" s="38">
        <f t="shared" si="4"/>
        <v>106.152</v>
      </c>
      <c r="AP25" s="37">
        <v>4.8</v>
      </c>
      <c r="AQ25" s="93">
        <f t="shared" si="9"/>
        <v>4.8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1027</v>
      </c>
      <c r="BM25" s="34">
        <v>0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0.86302521008403366</v>
      </c>
      <c r="CK25" s="33">
        <f t="shared" si="6"/>
        <v>0</v>
      </c>
      <c r="CL25" s="33"/>
      <c r="CM25" s="33"/>
      <c r="CN25" s="33"/>
      <c r="CO25" s="33"/>
      <c r="CP25" s="33"/>
      <c r="CQ25" s="33"/>
      <c r="CR25" s="33">
        <v>0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1685651</v>
      </c>
      <c r="DD25" s="32"/>
      <c r="DE25" s="32">
        <f t="shared" si="10"/>
        <v>1179</v>
      </c>
      <c r="DF25" s="32"/>
      <c r="DG25" s="32">
        <f t="shared" si="11"/>
        <v>1179</v>
      </c>
      <c r="DH25" s="32"/>
      <c r="DI25" s="32"/>
      <c r="DJ25" s="32"/>
      <c r="DK25" s="32"/>
      <c r="DL25" s="32"/>
      <c r="DM25" s="32">
        <f t="shared" si="7"/>
        <v>1179</v>
      </c>
      <c r="DN25" s="32">
        <f t="shared" si="12"/>
        <v>266.56115758534929</v>
      </c>
      <c r="DO25" s="143">
        <v>1.19</v>
      </c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3</v>
      </c>
      <c r="G26" s="91">
        <v>73</v>
      </c>
      <c r="H26" s="44">
        <f t="shared" si="1"/>
        <v>51.408450704225352</v>
      </c>
      <c r="I26" s="44">
        <v>67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/>
      <c r="Y26" s="39" t="s">
        <v>156</v>
      </c>
      <c r="Z26" s="39"/>
      <c r="AA26" s="39"/>
      <c r="AB26" s="39"/>
      <c r="AC26" s="39"/>
      <c r="AD26" s="39"/>
      <c r="AE26" s="39">
        <v>6730918</v>
      </c>
      <c r="AF26" s="39"/>
      <c r="AG26" s="39"/>
      <c r="AH26" s="39"/>
      <c r="AI26" s="38">
        <f t="shared" si="8"/>
        <v>4529</v>
      </c>
      <c r="AJ26" s="38">
        <f t="shared" si="2"/>
        <v>4.5289999999999999</v>
      </c>
      <c r="AK26" s="38">
        <f t="shared" si="3"/>
        <v>108.696</v>
      </c>
      <c r="AL26" s="38"/>
      <c r="AM26" s="38"/>
      <c r="AN26" s="38"/>
      <c r="AO26" s="38">
        <f t="shared" si="4"/>
        <v>108.696</v>
      </c>
      <c r="AP26" s="37">
        <v>4.0999999999999996</v>
      </c>
      <c r="AQ26" s="93">
        <f t="shared" si="9"/>
        <v>4.0999999999999996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1026</v>
      </c>
      <c r="BM26" s="34">
        <v>0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0.86218487394957988</v>
      </c>
      <c r="CK26" s="33">
        <f t="shared" si="6"/>
        <v>0</v>
      </c>
      <c r="CL26" s="33"/>
      <c r="CM26" s="33"/>
      <c r="CN26" s="33"/>
      <c r="CO26" s="33"/>
      <c r="CP26" s="33"/>
      <c r="CQ26" s="33"/>
      <c r="CR26" s="33">
        <v>0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1686831</v>
      </c>
      <c r="DD26" s="32"/>
      <c r="DE26" s="32">
        <f t="shared" si="10"/>
        <v>1180</v>
      </c>
      <c r="DF26" s="32"/>
      <c r="DG26" s="32">
        <f t="shared" si="11"/>
        <v>1180</v>
      </c>
      <c r="DH26" s="32"/>
      <c r="DI26" s="32"/>
      <c r="DJ26" s="32"/>
      <c r="DK26" s="32"/>
      <c r="DL26" s="32"/>
      <c r="DM26" s="32">
        <f t="shared" si="7"/>
        <v>1180</v>
      </c>
      <c r="DN26" s="32">
        <f t="shared" si="12"/>
        <v>260.54316626186795</v>
      </c>
      <c r="DO26" s="142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3</v>
      </c>
      <c r="G27" s="91">
        <v>74</v>
      </c>
      <c r="H27" s="44">
        <f t="shared" si="1"/>
        <v>52.112676056338032</v>
      </c>
      <c r="I27" s="44">
        <v>67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/>
      <c r="Y27" s="39" t="s">
        <v>156</v>
      </c>
      <c r="Z27" s="39"/>
      <c r="AA27" s="39"/>
      <c r="AB27" s="39"/>
      <c r="AC27" s="39"/>
      <c r="AD27" s="39"/>
      <c r="AE27" s="39">
        <v>6735512</v>
      </c>
      <c r="AF27" s="39"/>
      <c r="AG27" s="39"/>
      <c r="AH27" s="39"/>
      <c r="AI27" s="38">
        <f t="shared" si="8"/>
        <v>4594</v>
      </c>
      <c r="AJ27" s="38">
        <f t="shared" si="2"/>
        <v>4.5940000000000003</v>
      </c>
      <c r="AK27" s="38">
        <f t="shared" si="3"/>
        <v>110.256</v>
      </c>
      <c r="AL27" s="38"/>
      <c r="AM27" s="38"/>
      <c r="AN27" s="38"/>
      <c r="AO27" s="38">
        <f t="shared" si="4"/>
        <v>110.256</v>
      </c>
      <c r="AP27" s="37">
        <v>3.6</v>
      </c>
      <c r="AQ27" s="93">
        <f t="shared" si="9"/>
        <v>3.6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1021</v>
      </c>
      <c r="BM27" s="34">
        <v>0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0.85798319327731087</v>
      </c>
      <c r="CK27" s="33">
        <f t="shared" si="6"/>
        <v>0</v>
      </c>
      <c r="CL27" s="33"/>
      <c r="CM27" s="33"/>
      <c r="CN27" s="33"/>
      <c r="CO27" s="33"/>
      <c r="CP27" s="33"/>
      <c r="CQ27" s="33"/>
      <c r="CR27" s="33">
        <v>0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1688010</v>
      </c>
      <c r="DD27" s="32"/>
      <c r="DE27" s="32">
        <f t="shared" si="10"/>
        <v>1179</v>
      </c>
      <c r="DF27" s="32"/>
      <c r="DG27" s="32">
        <f t="shared" si="11"/>
        <v>1179</v>
      </c>
      <c r="DH27" s="32"/>
      <c r="DI27" s="32"/>
      <c r="DJ27" s="32"/>
      <c r="DK27" s="32"/>
      <c r="DL27" s="32"/>
      <c r="DM27" s="32">
        <f t="shared" si="7"/>
        <v>1179</v>
      </c>
      <c r="DN27" s="32">
        <f t="shared" si="12"/>
        <v>256.63909447104919</v>
      </c>
      <c r="DO27" s="142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3</v>
      </c>
      <c r="G28" s="91">
        <v>73</v>
      </c>
      <c r="H28" s="44">
        <f t="shared" si="1"/>
        <v>51.408450704225352</v>
      </c>
      <c r="I28" s="44">
        <v>66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/>
      <c r="Y28" s="39" t="s">
        <v>156</v>
      </c>
      <c r="Z28" s="39"/>
      <c r="AA28" s="39"/>
      <c r="AB28" s="39"/>
      <c r="AC28" s="39"/>
      <c r="AD28" s="39"/>
      <c r="AE28" s="39">
        <v>6739985</v>
      </c>
      <c r="AF28" s="39"/>
      <c r="AG28" s="39"/>
      <c r="AH28" s="39"/>
      <c r="AI28" s="38">
        <f t="shared" si="8"/>
        <v>4473</v>
      </c>
      <c r="AJ28" s="38">
        <f t="shared" si="2"/>
        <v>4.4729999999999999</v>
      </c>
      <c r="AK28" s="38">
        <f t="shared" si="3"/>
        <v>107.352</v>
      </c>
      <c r="AL28" s="38"/>
      <c r="AM28" s="38"/>
      <c r="AN28" s="38"/>
      <c r="AO28" s="38">
        <f t="shared" si="4"/>
        <v>107.352</v>
      </c>
      <c r="AP28" s="37">
        <v>3.1</v>
      </c>
      <c r="AQ28" s="93">
        <f t="shared" si="9"/>
        <v>3.1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1021</v>
      </c>
      <c r="BM28" s="34">
        <v>0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0.85798319327731087</v>
      </c>
      <c r="CK28" s="33">
        <f t="shared" si="6"/>
        <v>0</v>
      </c>
      <c r="CL28" s="33"/>
      <c r="CM28" s="33"/>
      <c r="CN28" s="33"/>
      <c r="CO28" s="33"/>
      <c r="CP28" s="33"/>
      <c r="CQ28" s="33"/>
      <c r="CR28" s="33">
        <v>0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1689166</v>
      </c>
      <c r="DD28" s="32"/>
      <c r="DE28" s="32">
        <f t="shared" si="10"/>
        <v>1156</v>
      </c>
      <c r="DF28" s="32"/>
      <c r="DG28" s="32">
        <f t="shared" si="11"/>
        <v>1156</v>
      </c>
      <c r="DH28" s="32"/>
      <c r="DI28" s="32"/>
      <c r="DJ28" s="32"/>
      <c r="DK28" s="32"/>
      <c r="DL28" s="32"/>
      <c r="DM28" s="32">
        <f t="shared" si="7"/>
        <v>1156</v>
      </c>
      <c r="DN28" s="32">
        <f t="shared" si="12"/>
        <v>258.43952604515988</v>
      </c>
      <c r="DO28" s="142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2</v>
      </c>
      <c r="G29" s="91">
        <v>73</v>
      </c>
      <c r="H29" s="44">
        <f t="shared" si="1"/>
        <v>51.408450704225352</v>
      </c>
      <c r="I29" s="44">
        <v>66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/>
      <c r="Y29" s="39" t="s">
        <v>156</v>
      </c>
      <c r="Z29" s="39"/>
      <c r="AA29" s="39"/>
      <c r="AB29" s="39"/>
      <c r="AC29" s="39"/>
      <c r="AD29" s="39"/>
      <c r="AE29" s="39">
        <v>6744585</v>
      </c>
      <c r="AF29" s="39"/>
      <c r="AG29" s="39"/>
      <c r="AH29" s="39"/>
      <c r="AI29" s="38">
        <f t="shared" si="8"/>
        <v>4600</v>
      </c>
      <c r="AJ29" s="38">
        <f t="shared" si="2"/>
        <v>4.5999999999999996</v>
      </c>
      <c r="AK29" s="38">
        <f t="shared" si="3"/>
        <v>110.39999999999999</v>
      </c>
      <c r="AL29" s="38"/>
      <c r="AM29" s="38"/>
      <c r="AN29" s="38"/>
      <c r="AO29" s="38">
        <f t="shared" si="4"/>
        <v>110.39999999999999</v>
      </c>
      <c r="AP29" s="37">
        <v>2.7</v>
      </c>
      <c r="AQ29" s="93">
        <f t="shared" si="9"/>
        <v>2.7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1020</v>
      </c>
      <c r="BM29" s="34">
        <v>0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0.8571428571428571</v>
      </c>
      <c r="CK29" s="33">
        <f t="shared" si="6"/>
        <v>0</v>
      </c>
      <c r="CL29" s="33"/>
      <c r="CM29" s="33"/>
      <c r="CN29" s="33"/>
      <c r="CO29" s="33"/>
      <c r="CP29" s="33"/>
      <c r="CQ29" s="33"/>
      <c r="CR29" s="33">
        <v>0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1690341</v>
      </c>
      <c r="DD29" s="32"/>
      <c r="DE29" s="32">
        <f t="shared" si="10"/>
        <v>1175</v>
      </c>
      <c r="DF29" s="32"/>
      <c r="DG29" s="32">
        <f t="shared" si="11"/>
        <v>1175</v>
      </c>
      <c r="DH29" s="32"/>
      <c r="DI29" s="32"/>
      <c r="DJ29" s="32"/>
      <c r="DK29" s="32"/>
      <c r="DL29" s="32"/>
      <c r="DM29" s="32">
        <f t="shared" si="7"/>
        <v>1175</v>
      </c>
      <c r="DN29" s="32">
        <f t="shared" si="12"/>
        <v>255.43478260869568</v>
      </c>
      <c r="DO29" s="143">
        <v>1.17</v>
      </c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2</v>
      </c>
      <c r="G30" s="91">
        <v>74</v>
      </c>
      <c r="H30" s="44">
        <f t="shared" si="1"/>
        <v>52.112676056338032</v>
      </c>
      <c r="I30" s="44">
        <v>65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/>
      <c r="Y30" s="39" t="s">
        <v>156</v>
      </c>
      <c r="Z30" s="39"/>
      <c r="AA30" s="39"/>
      <c r="AB30" s="39"/>
      <c r="AC30" s="39"/>
      <c r="AD30" s="39"/>
      <c r="AE30" s="39">
        <v>6749107</v>
      </c>
      <c r="AF30" s="39"/>
      <c r="AG30" s="39"/>
      <c r="AH30" s="39"/>
      <c r="AI30" s="38">
        <f t="shared" si="8"/>
        <v>4522</v>
      </c>
      <c r="AJ30" s="38">
        <f t="shared" si="2"/>
        <v>4.5220000000000002</v>
      </c>
      <c r="AK30" s="38">
        <f t="shared" si="3"/>
        <v>108.52800000000001</v>
      </c>
      <c r="AL30" s="38"/>
      <c r="AM30" s="38"/>
      <c r="AN30" s="38"/>
      <c r="AO30" s="38">
        <f t="shared" si="4"/>
        <v>108.52800000000001</v>
      </c>
      <c r="AP30" s="37">
        <v>2.2999999999999998</v>
      </c>
      <c r="AQ30" s="93">
        <f t="shared" si="9"/>
        <v>2.2999999999999998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1020</v>
      </c>
      <c r="BM30" s="34">
        <v>0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0.8571428571428571</v>
      </c>
      <c r="CK30" s="33">
        <f t="shared" si="6"/>
        <v>0</v>
      </c>
      <c r="CL30" s="33"/>
      <c r="CM30" s="33"/>
      <c r="CN30" s="33"/>
      <c r="CO30" s="33"/>
      <c r="CP30" s="33"/>
      <c r="CQ30" s="33"/>
      <c r="CR30" s="33">
        <v>0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1691487</v>
      </c>
      <c r="DD30" s="32"/>
      <c r="DE30" s="32">
        <f t="shared" si="10"/>
        <v>1146</v>
      </c>
      <c r="DF30" s="32"/>
      <c r="DG30" s="32">
        <f t="shared" si="11"/>
        <v>1146</v>
      </c>
      <c r="DH30" s="32"/>
      <c r="DI30" s="32"/>
      <c r="DJ30" s="32"/>
      <c r="DK30" s="32"/>
      <c r="DL30" s="32"/>
      <c r="DM30" s="32">
        <f t="shared" si="7"/>
        <v>1146</v>
      </c>
      <c r="DN30" s="32">
        <f t="shared" si="12"/>
        <v>253.42768686421937</v>
      </c>
      <c r="DO30" s="142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1</v>
      </c>
      <c r="G31" s="91">
        <v>74</v>
      </c>
      <c r="H31" s="44">
        <f t="shared" si="1"/>
        <v>52.112676056338032</v>
      </c>
      <c r="I31" s="44">
        <v>65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/>
      <c r="Y31" s="39" t="s">
        <v>156</v>
      </c>
      <c r="Z31" s="39"/>
      <c r="AA31" s="39"/>
      <c r="AB31" s="39"/>
      <c r="AC31" s="39"/>
      <c r="AD31" s="39"/>
      <c r="AE31" s="39">
        <v>6753858</v>
      </c>
      <c r="AF31" s="39"/>
      <c r="AG31" s="39"/>
      <c r="AH31" s="39"/>
      <c r="AI31" s="38">
        <f t="shared" si="8"/>
        <v>4751</v>
      </c>
      <c r="AJ31" s="38">
        <f t="shared" si="2"/>
        <v>4.7510000000000003</v>
      </c>
      <c r="AK31" s="38">
        <f t="shared" si="3"/>
        <v>114.024</v>
      </c>
      <c r="AL31" s="38"/>
      <c r="AM31" s="38"/>
      <c r="AN31" s="38"/>
      <c r="AO31" s="38">
        <f t="shared" si="4"/>
        <v>114.024</v>
      </c>
      <c r="AP31" s="37">
        <v>2</v>
      </c>
      <c r="AQ31" s="93">
        <f t="shared" si="9"/>
        <v>2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1020</v>
      </c>
      <c r="BM31" s="34">
        <v>0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0.8571428571428571</v>
      </c>
      <c r="CK31" s="33">
        <f t="shared" si="6"/>
        <v>0</v>
      </c>
      <c r="CL31" s="33"/>
      <c r="CM31" s="33"/>
      <c r="CN31" s="33"/>
      <c r="CO31" s="33"/>
      <c r="CP31" s="33"/>
      <c r="CQ31" s="33"/>
      <c r="CR31" s="33">
        <v>0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1692641</v>
      </c>
      <c r="DD31" s="32"/>
      <c r="DE31" s="32">
        <f t="shared" si="10"/>
        <v>1154</v>
      </c>
      <c r="DF31" s="32"/>
      <c r="DG31" s="32">
        <f t="shared" si="11"/>
        <v>1154</v>
      </c>
      <c r="DH31" s="32"/>
      <c r="DI31" s="32"/>
      <c r="DJ31" s="32"/>
      <c r="DK31" s="32"/>
      <c r="DL31" s="32"/>
      <c r="DM31" s="32">
        <f t="shared" si="7"/>
        <v>1154</v>
      </c>
      <c r="DN31" s="32">
        <f t="shared" si="12"/>
        <v>242.89623237213218</v>
      </c>
      <c r="DO31" s="142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1</v>
      </c>
      <c r="G32" s="91">
        <v>75</v>
      </c>
      <c r="H32" s="44">
        <f t="shared" si="1"/>
        <v>52.816901408450704</v>
      </c>
      <c r="I32" s="44">
        <v>64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/>
      <c r="Y32" s="39" t="s">
        <v>156</v>
      </c>
      <c r="Z32" s="39"/>
      <c r="AA32" s="39"/>
      <c r="AB32" s="39"/>
      <c r="AC32" s="39"/>
      <c r="AD32" s="39"/>
      <c r="AE32" s="39">
        <v>6758624</v>
      </c>
      <c r="AF32" s="39"/>
      <c r="AG32" s="39"/>
      <c r="AH32" s="39"/>
      <c r="AI32" s="38">
        <f t="shared" si="8"/>
        <v>4766</v>
      </c>
      <c r="AJ32" s="38">
        <f t="shared" si="2"/>
        <v>4.766</v>
      </c>
      <c r="AK32" s="38">
        <f t="shared" si="3"/>
        <v>114.384</v>
      </c>
      <c r="AL32" s="38"/>
      <c r="AM32" s="38"/>
      <c r="AN32" s="38"/>
      <c r="AO32" s="38">
        <f t="shared" si="4"/>
        <v>114.384</v>
      </c>
      <c r="AP32" s="37">
        <v>1.7</v>
      </c>
      <c r="AQ32" s="93">
        <f t="shared" si="9"/>
        <v>1.7</v>
      </c>
      <c r="AR32" s="36"/>
      <c r="AS32" s="36"/>
      <c r="AT32" s="36"/>
      <c r="AU32" s="35" t="s">
        <v>164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1020</v>
      </c>
      <c r="BM32" s="34">
        <v>0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0.8571428571428571</v>
      </c>
      <c r="CK32" s="33">
        <f t="shared" si="6"/>
        <v>0</v>
      </c>
      <c r="CL32" s="33"/>
      <c r="CM32" s="33"/>
      <c r="CN32" s="33"/>
      <c r="CO32" s="33"/>
      <c r="CP32" s="33"/>
      <c r="CQ32" s="33"/>
      <c r="CR32" s="33">
        <v>0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1693777</v>
      </c>
      <c r="DD32" s="32"/>
      <c r="DE32" s="32">
        <f t="shared" si="10"/>
        <v>1136</v>
      </c>
      <c r="DF32" s="32"/>
      <c r="DG32" s="32">
        <f t="shared" si="11"/>
        <v>1136</v>
      </c>
      <c r="DH32" s="32"/>
      <c r="DI32" s="32"/>
      <c r="DJ32" s="32"/>
      <c r="DK32" s="32"/>
      <c r="DL32" s="32"/>
      <c r="DM32" s="32">
        <f t="shared" si="7"/>
        <v>1136</v>
      </c>
      <c r="DN32" s="32">
        <f t="shared" si="12"/>
        <v>238.35501468736885</v>
      </c>
      <c r="DO32" s="142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1</v>
      </c>
      <c r="G33" s="91">
        <v>75</v>
      </c>
      <c r="H33" s="44">
        <f t="shared" si="1"/>
        <v>52.816901408450704</v>
      </c>
      <c r="I33" s="44">
        <v>64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/>
      <c r="Y33" s="39" t="s">
        <v>156</v>
      </c>
      <c r="Z33" s="39"/>
      <c r="AA33" s="39"/>
      <c r="AB33" s="39"/>
      <c r="AC33" s="39"/>
      <c r="AD33" s="39"/>
      <c r="AE33" s="39">
        <v>6763530</v>
      </c>
      <c r="AF33" s="39"/>
      <c r="AG33" s="39"/>
      <c r="AH33" s="39"/>
      <c r="AI33" s="38">
        <f t="shared" si="8"/>
        <v>4906</v>
      </c>
      <c r="AJ33" s="38">
        <f t="shared" si="2"/>
        <v>4.9059999999999997</v>
      </c>
      <c r="AK33" s="38">
        <f t="shared" si="3"/>
        <v>117.744</v>
      </c>
      <c r="AL33" s="38"/>
      <c r="AM33" s="38"/>
      <c r="AN33" s="38"/>
      <c r="AO33" s="38">
        <f t="shared" si="4"/>
        <v>117.744</v>
      </c>
      <c r="AP33" s="37">
        <v>1.5</v>
      </c>
      <c r="AQ33" s="93">
        <f t="shared" si="9"/>
        <v>1.5</v>
      </c>
      <c r="AR33" s="36"/>
      <c r="AS33" s="36"/>
      <c r="AT33" s="36"/>
      <c r="AU33" s="35" t="s">
        <v>164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1020</v>
      </c>
      <c r="BM33" s="34">
        <v>0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0.8571428571428571</v>
      </c>
      <c r="CK33" s="33">
        <f t="shared" si="6"/>
        <v>0</v>
      </c>
      <c r="CL33" s="33"/>
      <c r="CM33" s="33"/>
      <c r="CN33" s="33"/>
      <c r="CO33" s="33"/>
      <c r="CP33" s="33"/>
      <c r="CQ33" s="33"/>
      <c r="CR33" s="33">
        <v>0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1694900</v>
      </c>
      <c r="DD33" s="32"/>
      <c r="DE33" s="32">
        <f t="shared" si="10"/>
        <v>1123</v>
      </c>
      <c r="DF33" s="32"/>
      <c r="DG33" s="32">
        <f t="shared" si="11"/>
        <v>1123</v>
      </c>
      <c r="DH33" s="32"/>
      <c r="DI33" s="32"/>
      <c r="DJ33" s="32"/>
      <c r="DK33" s="32"/>
      <c r="DL33" s="32"/>
      <c r="DM33" s="32">
        <f t="shared" si="7"/>
        <v>1123</v>
      </c>
      <c r="DN33" s="32">
        <f t="shared" si="12"/>
        <v>228.90338361190379</v>
      </c>
      <c r="DO33" s="143">
        <v>1.02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1</v>
      </c>
      <c r="G34" s="91">
        <v>72</v>
      </c>
      <c r="H34" s="44">
        <f t="shared" si="1"/>
        <v>50.70422535211268</v>
      </c>
      <c r="I34" s="44">
        <v>60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/>
      <c r="Y34" s="39" t="s">
        <v>156</v>
      </c>
      <c r="Z34" s="39"/>
      <c r="AA34" s="39"/>
      <c r="AB34" s="39"/>
      <c r="AC34" s="39"/>
      <c r="AD34" s="39"/>
      <c r="AE34" s="39">
        <v>6768115</v>
      </c>
      <c r="AF34" s="39"/>
      <c r="AG34" s="39"/>
      <c r="AH34" s="39"/>
      <c r="AI34" s="38">
        <f t="shared" si="8"/>
        <v>4585</v>
      </c>
      <c r="AJ34" s="38">
        <f t="shared" si="2"/>
        <v>4.585</v>
      </c>
      <c r="AK34" s="38">
        <f t="shared" si="3"/>
        <v>110.03999999999999</v>
      </c>
      <c r="AL34" s="38"/>
      <c r="AM34" s="38"/>
      <c r="AN34" s="38"/>
      <c r="AO34" s="38">
        <f t="shared" si="4"/>
        <v>110.03999999999999</v>
      </c>
      <c r="AP34" s="37">
        <v>2</v>
      </c>
      <c r="AQ34" s="93">
        <f t="shared" si="9"/>
        <v>2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3">
        <v>0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1695991</v>
      </c>
      <c r="DD34" s="32"/>
      <c r="DE34" s="32">
        <f t="shared" si="10"/>
        <v>1091</v>
      </c>
      <c r="DF34" s="32"/>
      <c r="DG34" s="32">
        <f t="shared" si="11"/>
        <v>1091</v>
      </c>
      <c r="DH34" s="32"/>
      <c r="DI34" s="32"/>
      <c r="DJ34" s="32"/>
      <c r="DK34" s="32"/>
      <c r="DL34" s="32"/>
      <c r="DM34" s="32">
        <f t="shared" si="7"/>
        <v>1091</v>
      </c>
      <c r="DN34" s="32">
        <f t="shared" si="12"/>
        <v>237.94983642311888</v>
      </c>
      <c r="DO34" s="142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0</v>
      </c>
      <c r="G35" s="91">
        <v>68</v>
      </c>
      <c r="H35" s="44">
        <f t="shared" si="1"/>
        <v>47.887323943661976</v>
      </c>
      <c r="I35" s="44">
        <v>65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/>
      <c r="Y35" s="39" t="s">
        <v>156</v>
      </c>
      <c r="Z35" s="39"/>
      <c r="AA35" s="39"/>
      <c r="AB35" s="39"/>
      <c r="AC35" s="39"/>
      <c r="AD35" s="39"/>
      <c r="AE35" s="39">
        <v>6772510</v>
      </c>
      <c r="AF35" s="39"/>
      <c r="AG35" s="39"/>
      <c r="AH35" s="39"/>
      <c r="AI35" s="38">
        <f t="shared" si="8"/>
        <v>4395</v>
      </c>
      <c r="AJ35" s="38">
        <f t="shared" si="2"/>
        <v>4.3949999999999996</v>
      </c>
      <c r="AK35" s="38">
        <f t="shared" si="3"/>
        <v>105.47999999999999</v>
      </c>
      <c r="AL35" s="38"/>
      <c r="AM35" s="38"/>
      <c r="AN35" s="38"/>
      <c r="AO35" s="38">
        <f t="shared" si="4"/>
        <v>105.47999999999999</v>
      </c>
      <c r="AP35" s="37">
        <v>2.9</v>
      </c>
      <c r="AQ35" s="93">
        <f t="shared" si="9"/>
        <v>2.9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3">
        <v>0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1697090</v>
      </c>
      <c r="DD35" s="32"/>
      <c r="DE35" s="32">
        <f t="shared" si="10"/>
        <v>1099</v>
      </c>
      <c r="DF35" s="32"/>
      <c r="DG35" s="32">
        <f t="shared" si="11"/>
        <v>1099</v>
      </c>
      <c r="DH35" s="32"/>
      <c r="DI35" s="32"/>
      <c r="DJ35" s="32"/>
      <c r="DK35" s="32"/>
      <c r="DL35" s="32"/>
      <c r="DM35" s="32">
        <f t="shared" si="7"/>
        <v>1099</v>
      </c>
      <c r="DN35" s="32">
        <f t="shared" si="12"/>
        <v>250.05688282138797</v>
      </c>
      <c r="DO35" s="142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3.4583333333333335</v>
      </c>
      <c r="G36" s="28">
        <f t="shared" si="13"/>
        <v>74.291666666666671</v>
      </c>
      <c r="H36" s="28">
        <f t="shared" si="13"/>
        <v>52.31807511737091</v>
      </c>
      <c r="I36" s="28">
        <f t="shared" si="13"/>
        <v>68.791666666666671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109515</v>
      </c>
      <c r="AJ36" s="28">
        <f>SUM(AJ12:AJ35)</f>
        <v>109.515</v>
      </c>
      <c r="AK36" s="28">
        <f>AVERAGE(AK12:AK35)</f>
        <v>109.515</v>
      </c>
      <c r="AL36" s="28"/>
      <c r="AM36" s="28"/>
      <c r="AN36" s="28"/>
      <c r="AO36" s="28"/>
      <c r="AP36" s="28">
        <f>AVERAGE(AP12:AP35)</f>
        <v>5.3624999999999998</v>
      </c>
      <c r="AQ36" s="94">
        <f>AVERAGE(AQ12:AQ35)</f>
        <v>5.3624999999999998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27527</v>
      </c>
      <c r="DF36" s="28"/>
      <c r="DG36" s="28">
        <f>SUM(DG12:DG35)</f>
        <v>27527</v>
      </c>
      <c r="DH36" s="28"/>
      <c r="DI36" s="28"/>
      <c r="DJ36" s="28"/>
      <c r="DK36" s="28"/>
      <c r="DL36" s="28"/>
      <c r="DM36" s="28">
        <f t="shared" si="7"/>
        <v>27527</v>
      </c>
      <c r="DN36" s="28">
        <f t="shared" si="12"/>
        <v>251.35369584075241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205</v>
      </c>
      <c r="D39" s="218"/>
      <c r="E39" s="218"/>
      <c r="F39" s="219"/>
    </row>
    <row r="40" spans="2:127" x14ac:dyDescent="0.35">
      <c r="B40" s="22" t="s">
        <v>2</v>
      </c>
      <c r="C40" s="217" t="s">
        <v>202</v>
      </c>
      <c r="D40" s="218"/>
      <c r="E40" s="218"/>
      <c r="F40" s="219"/>
    </row>
    <row r="41" spans="2:127" x14ac:dyDescent="0.35">
      <c r="B41" s="22" t="s">
        <v>1</v>
      </c>
      <c r="C41" s="217" t="s">
        <v>287</v>
      </c>
      <c r="D41" s="218"/>
      <c r="E41" s="218"/>
      <c r="F41" s="219"/>
    </row>
    <row r="43" spans="2:127" x14ac:dyDescent="0.35">
      <c r="B43" s="21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232</v>
      </c>
      <c r="C44" s="9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2:127" x14ac:dyDescent="0.35">
      <c r="B45" s="96" t="s">
        <v>231</v>
      </c>
      <c r="C45" s="11"/>
      <c r="D45" s="140"/>
      <c r="E45" s="140"/>
      <c r="F45" s="140"/>
      <c r="G45" s="140"/>
      <c r="H45" s="140"/>
      <c r="I45" s="140"/>
      <c r="J45" s="1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6" t="s">
        <v>158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185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6" t="s">
        <v>163</v>
      </c>
      <c r="C51" s="11"/>
      <c r="D51" s="15"/>
      <c r="E51" s="15"/>
      <c r="F51" s="15"/>
      <c r="G51" s="15"/>
      <c r="H51" s="15"/>
      <c r="I51" s="15"/>
      <c r="J51" s="14"/>
      <c r="K51" s="14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2"/>
      <c r="X51" s="4"/>
      <c r="Y51" s="4"/>
      <c r="Z51" s="4"/>
    </row>
    <row r="52" spans="2:26" x14ac:dyDescent="0.35">
      <c r="B52" s="115" t="s">
        <v>162</v>
      </c>
      <c r="C52" s="11"/>
      <c r="D52" s="15"/>
      <c r="E52" s="15"/>
      <c r="F52" s="15"/>
      <c r="G52" s="15"/>
      <c r="H52" s="15"/>
      <c r="I52" s="15"/>
      <c r="J52" s="14"/>
      <c r="K52" s="14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2"/>
      <c r="X52" s="4"/>
      <c r="Y52" s="4"/>
      <c r="Z52" s="4"/>
    </row>
    <row r="53" spans="2:26" x14ac:dyDescent="0.35">
      <c r="B53" s="118" t="s">
        <v>298</v>
      </c>
      <c r="C53" s="11"/>
      <c r="D53" s="15"/>
      <c r="E53" s="15"/>
      <c r="F53" s="15"/>
      <c r="G53" s="15"/>
      <c r="H53" s="15"/>
      <c r="I53" s="15"/>
      <c r="J53" s="14"/>
      <c r="K53" s="14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2"/>
      <c r="X53" s="4"/>
      <c r="Y53" s="4"/>
      <c r="Z53" s="4"/>
    </row>
    <row r="54" spans="2:26" x14ac:dyDescent="0.35">
      <c r="B54" s="118" t="s">
        <v>168</v>
      </c>
      <c r="C54" s="11"/>
      <c r="D54" s="15"/>
      <c r="E54" s="15"/>
      <c r="F54" s="15"/>
      <c r="G54" s="15"/>
      <c r="H54" s="15"/>
      <c r="I54" s="15"/>
      <c r="J54" s="14"/>
      <c r="K54" s="14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2"/>
      <c r="X54" s="4"/>
      <c r="Y54" s="4"/>
      <c r="Z54" s="4"/>
    </row>
    <row r="55" spans="2:26" ht="15" customHeight="1" x14ac:dyDescent="0.35">
      <c r="B55" s="206" t="s">
        <v>169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4"/>
    </row>
    <row r="56" spans="2:26" ht="15" customHeight="1" x14ac:dyDescent="0.35">
      <c r="B56" s="206" t="s">
        <v>170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4"/>
    </row>
    <row r="57" spans="2:26" ht="15" customHeight="1" x14ac:dyDescent="0.35">
      <c r="B57" s="207" t="s">
        <v>171</v>
      </c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4"/>
    </row>
    <row r="58" spans="2:26" x14ac:dyDescent="0.35">
      <c r="B58" s="208" t="s">
        <v>299</v>
      </c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4"/>
    </row>
    <row r="59" spans="2:26" x14ac:dyDescent="0.35">
      <c r="B59" s="108" t="s">
        <v>175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  <c r="Z59" s="4"/>
    </row>
    <row r="60" spans="2:26" x14ac:dyDescent="0.35">
      <c r="B60" s="109" t="s">
        <v>226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  <row r="61" spans="2:26" x14ac:dyDescent="0.35">
      <c r="B61" s="109" t="s">
        <v>300</v>
      </c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</row>
  </sheetData>
  <protectedRanges>
    <protectedRange sqref="AD10:AD11" name="Range1_11_1_1_1_2_2_1_2"/>
    <protectedRange sqref="AE10:AE11" name="Range1_11_1_1_1_2_2_1_2_1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4"/>
  </protectedRanges>
  <mergeCells count="51"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B55:Y55"/>
    <mergeCell ref="B56:Y56"/>
    <mergeCell ref="B57:Y57"/>
    <mergeCell ref="B58:Y58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DT31:DU31" xr:uid="{00000000-0002-0000-1C00-000000000000}">
      <formula1>$BA$25:$BA$29</formula1>
    </dataValidation>
    <dataValidation type="list" allowBlank="1" showInputMessage="1" showErrorMessage="1" sqref="U12:U35" xr:uid="{00000000-0002-0000-1C00-000001000000}">
      <formula1>$DT$9:$DT$20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DW63"/>
  <sheetViews>
    <sheetView topLeftCell="CB1" zoomScale="90" zoomScaleNormal="90" workbookViewId="0">
      <selection activeCell="C39" sqref="C39:F39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43346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'2'!AE35</f>
        <v>3752388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'2'!DC35</f>
        <v>959308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2</v>
      </c>
      <c r="G12" s="91">
        <v>71</v>
      </c>
      <c r="H12" s="44">
        <f t="shared" ref="H12:H35" si="1">G12/1.42</f>
        <v>50</v>
      </c>
      <c r="I12" s="44">
        <v>69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/>
      <c r="Y12" s="39" t="s">
        <v>156</v>
      </c>
      <c r="Z12" s="39"/>
      <c r="AA12" s="39"/>
      <c r="AB12" s="39"/>
      <c r="AC12" s="39"/>
      <c r="AD12" s="39"/>
      <c r="AE12" s="39">
        <v>3756826</v>
      </c>
      <c r="AF12" s="39"/>
      <c r="AG12" s="39"/>
      <c r="AH12" s="39"/>
      <c r="AI12" s="38">
        <f>IF(ISBLANK(AE12),"-",AE12-AE10)</f>
        <v>4438</v>
      </c>
      <c r="AJ12" s="38">
        <f t="shared" ref="AJ12:AJ35" si="2">AI12/1000</f>
        <v>4.4379999999999997</v>
      </c>
      <c r="AK12" s="38">
        <f t="shared" ref="AK12:AK35" si="3">AJ12*24</f>
        <v>106.512</v>
      </c>
      <c r="AL12" s="38"/>
      <c r="AM12" s="38"/>
      <c r="AN12" s="38"/>
      <c r="AO12" s="38">
        <f t="shared" ref="AO12:AO35" si="4">AK12</f>
        <v>106.512</v>
      </c>
      <c r="AP12" s="37">
        <v>4.9000000000000004</v>
      </c>
      <c r="AQ12" s="93">
        <f>AP12</f>
        <v>4.9000000000000004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9" t="s">
        <v>156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960412</v>
      </c>
      <c r="DD12" s="32"/>
      <c r="DE12" s="32">
        <f>IF(ISBLANK(DC12),"-",DC12-DC10)</f>
        <v>1104</v>
      </c>
      <c r="DF12" s="32"/>
      <c r="DG12" s="32">
        <f>DC12-DC10</f>
        <v>1104</v>
      </c>
      <c r="DH12" s="32"/>
      <c r="DI12" s="32"/>
      <c r="DJ12" s="32"/>
      <c r="DK12" s="32"/>
      <c r="DL12" s="32"/>
      <c r="DM12" s="32">
        <f t="shared" ref="DM12:DM36" si="7">DE12</f>
        <v>1104</v>
      </c>
      <c r="DN12" s="32">
        <f>DM12/AJ12</f>
        <v>248.76070301937813</v>
      </c>
      <c r="DO12" s="31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3</v>
      </c>
      <c r="G13" s="91">
        <v>70</v>
      </c>
      <c r="H13" s="44">
        <f t="shared" si="1"/>
        <v>49.295774647887328</v>
      </c>
      <c r="I13" s="44">
        <v>68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/>
      <c r="Y13" s="39" t="s">
        <v>156</v>
      </c>
      <c r="Z13" s="39"/>
      <c r="AA13" s="39"/>
      <c r="AB13" s="39"/>
      <c r="AC13" s="39"/>
      <c r="AD13" s="39"/>
      <c r="AE13" s="39">
        <v>3761403</v>
      </c>
      <c r="AF13" s="39"/>
      <c r="AG13" s="39"/>
      <c r="AH13" s="39"/>
      <c r="AI13" s="38">
        <f t="shared" ref="AI13:AI35" si="8">IF(ISBLANK(AE13),"-",AE13-AE12)</f>
        <v>4577</v>
      </c>
      <c r="AJ13" s="38">
        <f t="shared" si="2"/>
        <v>4.577</v>
      </c>
      <c r="AK13" s="38">
        <f t="shared" si="3"/>
        <v>109.848</v>
      </c>
      <c r="AL13" s="38"/>
      <c r="AM13" s="38"/>
      <c r="AN13" s="38"/>
      <c r="AO13" s="38">
        <f t="shared" si="4"/>
        <v>109.848</v>
      </c>
      <c r="AP13" s="37">
        <v>6.3</v>
      </c>
      <c r="AQ13" s="93">
        <f t="shared" ref="AQ13:AQ35" si="9">AP13</f>
        <v>6.3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9" t="s">
        <v>156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961511</v>
      </c>
      <c r="DD13" s="32"/>
      <c r="DE13" s="32">
        <f t="shared" ref="DE13:DE35" si="10">IF(ISBLANK(DC13),"-",DC13-DC12)</f>
        <v>1099</v>
      </c>
      <c r="DF13" s="32"/>
      <c r="DG13" s="32">
        <f t="shared" ref="DG13:DG35" si="11">DC13-DC12</f>
        <v>1099</v>
      </c>
      <c r="DH13" s="32"/>
      <c r="DI13" s="32"/>
      <c r="DJ13" s="32"/>
      <c r="DK13" s="32"/>
      <c r="DL13" s="32"/>
      <c r="DM13" s="32">
        <f t="shared" si="7"/>
        <v>1099</v>
      </c>
      <c r="DN13" s="32">
        <f t="shared" ref="DN13:DN36" si="12">DM13/AJ13</f>
        <v>240.11361153594058</v>
      </c>
      <c r="DO13" s="92"/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5</v>
      </c>
      <c r="G14" s="91">
        <v>71</v>
      </c>
      <c r="H14" s="44">
        <f t="shared" si="1"/>
        <v>50</v>
      </c>
      <c r="I14" s="44">
        <v>69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/>
      <c r="Y14" s="39" t="s">
        <v>156</v>
      </c>
      <c r="Z14" s="39"/>
      <c r="AA14" s="39"/>
      <c r="AB14" s="39"/>
      <c r="AC14" s="39"/>
      <c r="AD14" s="39"/>
      <c r="AE14" s="39">
        <v>3766134</v>
      </c>
      <c r="AF14" s="39"/>
      <c r="AG14" s="39"/>
      <c r="AH14" s="39"/>
      <c r="AI14" s="38">
        <f t="shared" si="8"/>
        <v>4731</v>
      </c>
      <c r="AJ14" s="38">
        <f t="shared" si="2"/>
        <v>4.7309999999999999</v>
      </c>
      <c r="AK14" s="38">
        <f t="shared" si="3"/>
        <v>113.544</v>
      </c>
      <c r="AL14" s="38"/>
      <c r="AM14" s="38"/>
      <c r="AN14" s="38"/>
      <c r="AO14" s="38">
        <f t="shared" si="4"/>
        <v>113.544</v>
      </c>
      <c r="AP14" s="37">
        <v>7.9</v>
      </c>
      <c r="AQ14" s="93">
        <f t="shared" si="9"/>
        <v>7.9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9" t="s">
        <v>156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962621</v>
      </c>
      <c r="DD14" s="32"/>
      <c r="DE14" s="32">
        <f t="shared" si="10"/>
        <v>1110</v>
      </c>
      <c r="DF14" s="32"/>
      <c r="DG14" s="32">
        <f t="shared" si="11"/>
        <v>1110</v>
      </c>
      <c r="DH14" s="32"/>
      <c r="DI14" s="32"/>
      <c r="DJ14" s="32"/>
      <c r="DK14" s="32"/>
      <c r="DL14" s="32"/>
      <c r="DM14" s="32">
        <f t="shared" si="7"/>
        <v>1110</v>
      </c>
      <c r="DN14" s="32">
        <f t="shared" si="12"/>
        <v>234.62270133164236</v>
      </c>
      <c r="DO14" s="31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7</v>
      </c>
      <c r="G15" s="91">
        <v>81</v>
      </c>
      <c r="H15" s="44">
        <f t="shared" si="1"/>
        <v>57.04225352112676</v>
      </c>
      <c r="I15" s="44">
        <v>80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/>
      <c r="Y15" s="39" t="s">
        <v>156</v>
      </c>
      <c r="Z15" s="39"/>
      <c r="AA15" s="39"/>
      <c r="AB15" s="39"/>
      <c r="AC15" s="39"/>
      <c r="AD15" s="39"/>
      <c r="AE15" s="39">
        <v>3770751</v>
      </c>
      <c r="AF15" s="39"/>
      <c r="AG15" s="39"/>
      <c r="AH15" s="39"/>
      <c r="AI15" s="38">
        <f t="shared" si="8"/>
        <v>4617</v>
      </c>
      <c r="AJ15" s="38">
        <f t="shared" si="2"/>
        <v>4.617</v>
      </c>
      <c r="AK15" s="38">
        <f t="shared" si="3"/>
        <v>110.80799999999999</v>
      </c>
      <c r="AL15" s="38"/>
      <c r="AM15" s="38"/>
      <c r="AN15" s="38"/>
      <c r="AO15" s="38">
        <f t="shared" si="4"/>
        <v>110.80799999999999</v>
      </c>
      <c r="AP15" s="37">
        <v>9.5</v>
      </c>
      <c r="AQ15" s="93">
        <f t="shared" si="9"/>
        <v>9.5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9" t="s">
        <v>156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963725</v>
      </c>
      <c r="DD15" s="32"/>
      <c r="DE15" s="32">
        <f t="shared" si="10"/>
        <v>1104</v>
      </c>
      <c r="DF15" s="32"/>
      <c r="DG15" s="32">
        <f t="shared" si="11"/>
        <v>1104</v>
      </c>
      <c r="DH15" s="32"/>
      <c r="DI15" s="32"/>
      <c r="DJ15" s="32"/>
      <c r="DK15" s="32"/>
      <c r="DL15" s="32"/>
      <c r="DM15" s="32">
        <f t="shared" si="7"/>
        <v>1104</v>
      </c>
      <c r="DN15" s="32">
        <f t="shared" si="12"/>
        <v>239.11630929174788</v>
      </c>
      <c r="DO15" s="31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8</v>
      </c>
      <c r="G16" s="91">
        <v>78</v>
      </c>
      <c r="H16" s="44">
        <f t="shared" si="1"/>
        <v>54.929577464788736</v>
      </c>
      <c r="I16" s="44">
        <v>77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/>
      <c r="Y16" s="39" t="s">
        <v>156</v>
      </c>
      <c r="Z16" s="39"/>
      <c r="AA16" s="39"/>
      <c r="AB16" s="39"/>
      <c r="AC16" s="39"/>
      <c r="AD16" s="39"/>
      <c r="AE16" s="39">
        <v>3775260</v>
      </c>
      <c r="AF16" s="39"/>
      <c r="AG16" s="39"/>
      <c r="AH16" s="39"/>
      <c r="AI16" s="38">
        <f t="shared" si="8"/>
        <v>4509</v>
      </c>
      <c r="AJ16" s="38">
        <f t="shared" si="2"/>
        <v>4.5090000000000003</v>
      </c>
      <c r="AK16" s="38">
        <f t="shared" si="3"/>
        <v>108.21600000000001</v>
      </c>
      <c r="AL16" s="38"/>
      <c r="AM16" s="38"/>
      <c r="AN16" s="38"/>
      <c r="AO16" s="38">
        <f t="shared" si="4"/>
        <v>108.21600000000001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9" t="s">
        <v>156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964795</v>
      </c>
      <c r="DD16" s="32"/>
      <c r="DE16" s="32">
        <f t="shared" si="10"/>
        <v>1070</v>
      </c>
      <c r="DF16" s="32"/>
      <c r="DG16" s="32">
        <f t="shared" si="11"/>
        <v>1070</v>
      </c>
      <c r="DH16" s="32"/>
      <c r="DI16" s="32"/>
      <c r="DJ16" s="32"/>
      <c r="DK16" s="32"/>
      <c r="DL16" s="32"/>
      <c r="DM16" s="32">
        <f t="shared" si="7"/>
        <v>1070</v>
      </c>
      <c r="DN16" s="32">
        <f t="shared" si="12"/>
        <v>237.30317143490794</v>
      </c>
      <c r="DO16" s="31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9</v>
      </c>
      <c r="G17" s="91">
        <v>80</v>
      </c>
      <c r="H17" s="44">
        <f t="shared" si="1"/>
        <v>56.338028169014088</v>
      </c>
      <c r="I17" s="44">
        <v>79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/>
      <c r="Y17" s="39" t="s">
        <v>156</v>
      </c>
      <c r="Z17" s="39"/>
      <c r="AA17" s="39"/>
      <c r="AB17" s="39"/>
      <c r="AC17" s="39"/>
      <c r="AD17" s="39"/>
      <c r="AE17" s="39">
        <v>3779965</v>
      </c>
      <c r="AF17" s="39"/>
      <c r="AG17" s="39"/>
      <c r="AH17" s="39"/>
      <c r="AI17" s="38">
        <f t="shared" si="8"/>
        <v>4705</v>
      </c>
      <c r="AJ17" s="38">
        <f t="shared" si="2"/>
        <v>4.7050000000000001</v>
      </c>
      <c r="AK17" s="38">
        <f t="shared" si="3"/>
        <v>112.92</v>
      </c>
      <c r="AL17" s="38"/>
      <c r="AM17" s="38"/>
      <c r="AN17" s="38"/>
      <c r="AO17" s="38">
        <f t="shared" si="4"/>
        <v>112.92</v>
      </c>
      <c r="AP17" s="37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9" t="s">
        <v>156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965903</v>
      </c>
      <c r="DD17" s="32"/>
      <c r="DE17" s="32">
        <f t="shared" si="10"/>
        <v>1108</v>
      </c>
      <c r="DF17" s="32"/>
      <c r="DG17" s="32">
        <f t="shared" si="11"/>
        <v>1108</v>
      </c>
      <c r="DH17" s="32"/>
      <c r="DI17" s="32"/>
      <c r="DJ17" s="32"/>
      <c r="DK17" s="32"/>
      <c r="DL17" s="32"/>
      <c r="DM17" s="32">
        <f t="shared" si="7"/>
        <v>1108</v>
      </c>
      <c r="DN17" s="32">
        <f t="shared" si="12"/>
        <v>235.4941551540914</v>
      </c>
      <c r="DO17" s="92"/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8</v>
      </c>
      <c r="G18" s="91">
        <v>79</v>
      </c>
      <c r="H18" s="44">
        <f t="shared" si="1"/>
        <v>55.633802816901408</v>
      </c>
      <c r="I18" s="44">
        <v>77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/>
      <c r="Y18" s="39" t="s">
        <v>156</v>
      </c>
      <c r="Z18" s="39"/>
      <c r="AA18" s="39"/>
      <c r="AB18" s="39"/>
      <c r="AC18" s="39"/>
      <c r="AD18" s="39"/>
      <c r="AE18" s="39">
        <v>3785042</v>
      </c>
      <c r="AF18" s="39"/>
      <c r="AG18" s="39"/>
      <c r="AH18" s="39"/>
      <c r="AI18" s="38">
        <f t="shared" si="8"/>
        <v>5077</v>
      </c>
      <c r="AJ18" s="38">
        <f t="shared" si="2"/>
        <v>5.077</v>
      </c>
      <c r="AK18" s="38">
        <f t="shared" si="3"/>
        <v>121.848</v>
      </c>
      <c r="AL18" s="38"/>
      <c r="AM18" s="38"/>
      <c r="AN18" s="38"/>
      <c r="AO18" s="38">
        <f t="shared" si="4"/>
        <v>121.848</v>
      </c>
      <c r="AP18" s="37">
        <v>9</v>
      </c>
      <c r="AQ18" s="93">
        <f t="shared" si="9"/>
        <v>9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1016</v>
      </c>
      <c r="BM18" s="34">
        <v>0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0.85378151260504198</v>
      </c>
      <c r="CK18" s="33">
        <f t="shared" si="6"/>
        <v>0</v>
      </c>
      <c r="CL18" s="33"/>
      <c r="CM18" s="33"/>
      <c r="CN18" s="33"/>
      <c r="CO18" s="33"/>
      <c r="CP18" s="33"/>
      <c r="CQ18" s="33"/>
      <c r="CR18" s="39" t="s">
        <v>156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967086</v>
      </c>
      <c r="DD18" s="32"/>
      <c r="DE18" s="32">
        <f t="shared" si="10"/>
        <v>1183</v>
      </c>
      <c r="DF18" s="32"/>
      <c r="DG18" s="32">
        <f t="shared" si="11"/>
        <v>1183</v>
      </c>
      <c r="DH18" s="32"/>
      <c r="DI18" s="32"/>
      <c r="DJ18" s="32"/>
      <c r="DK18" s="32"/>
      <c r="DL18" s="32"/>
      <c r="DM18" s="32">
        <f t="shared" si="7"/>
        <v>1183</v>
      </c>
      <c r="DN18" s="32">
        <f t="shared" si="12"/>
        <v>233.01162103604491</v>
      </c>
      <c r="DO18" s="31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7</v>
      </c>
      <c r="G19" s="91">
        <v>77</v>
      </c>
      <c r="H19" s="44">
        <f t="shared" si="1"/>
        <v>54.225352112676056</v>
      </c>
      <c r="I19" s="44">
        <v>76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/>
      <c r="Y19" s="39" t="s">
        <v>156</v>
      </c>
      <c r="Z19" s="39"/>
      <c r="AA19" s="39"/>
      <c r="AB19" s="39"/>
      <c r="AC19" s="39"/>
      <c r="AD19" s="39"/>
      <c r="AE19" s="39">
        <v>3790340</v>
      </c>
      <c r="AF19" s="39"/>
      <c r="AG19" s="39"/>
      <c r="AH19" s="39"/>
      <c r="AI19" s="38">
        <f t="shared" si="8"/>
        <v>5298</v>
      </c>
      <c r="AJ19" s="38">
        <f t="shared" si="2"/>
        <v>5.298</v>
      </c>
      <c r="AK19" s="38">
        <f t="shared" si="3"/>
        <v>127.152</v>
      </c>
      <c r="AL19" s="38"/>
      <c r="AM19" s="38"/>
      <c r="AN19" s="38"/>
      <c r="AO19" s="38">
        <f t="shared" si="4"/>
        <v>127.152</v>
      </c>
      <c r="AP19" s="37">
        <v>8.4</v>
      </c>
      <c r="AQ19" s="93">
        <f t="shared" si="9"/>
        <v>8.4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1037</v>
      </c>
      <c r="BM19" s="34">
        <v>0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0.87142857142857144</v>
      </c>
      <c r="CK19" s="33">
        <f t="shared" si="6"/>
        <v>0</v>
      </c>
      <c r="CL19" s="33"/>
      <c r="CM19" s="33"/>
      <c r="CN19" s="33"/>
      <c r="CO19" s="33"/>
      <c r="CP19" s="33"/>
      <c r="CQ19" s="33"/>
      <c r="CR19" s="39" t="s">
        <v>156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968289</v>
      </c>
      <c r="DD19" s="32"/>
      <c r="DE19" s="32">
        <f t="shared" si="10"/>
        <v>1203</v>
      </c>
      <c r="DF19" s="32"/>
      <c r="DG19" s="32">
        <f t="shared" si="11"/>
        <v>1203</v>
      </c>
      <c r="DH19" s="32"/>
      <c r="DI19" s="32"/>
      <c r="DJ19" s="32"/>
      <c r="DK19" s="32"/>
      <c r="DL19" s="32"/>
      <c r="DM19" s="32">
        <f t="shared" si="7"/>
        <v>1203</v>
      </c>
      <c r="DN19" s="32">
        <f t="shared" si="12"/>
        <v>227.06681766704418</v>
      </c>
      <c r="DO19" s="31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6</v>
      </c>
      <c r="G20" s="91">
        <v>77</v>
      </c>
      <c r="H20" s="44">
        <f t="shared" si="1"/>
        <v>54.225352112676056</v>
      </c>
      <c r="I20" s="44">
        <v>75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/>
      <c r="Y20" s="39" t="s">
        <v>156</v>
      </c>
      <c r="Z20" s="39"/>
      <c r="AA20" s="39"/>
      <c r="AB20" s="39"/>
      <c r="AC20" s="39"/>
      <c r="AD20" s="39"/>
      <c r="AE20" s="39">
        <v>3796454</v>
      </c>
      <c r="AF20" s="39"/>
      <c r="AG20" s="39"/>
      <c r="AH20" s="39"/>
      <c r="AI20" s="38">
        <f t="shared" si="8"/>
        <v>6114</v>
      </c>
      <c r="AJ20" s="38">
        <f t="shared" si="2"/>
        <v>6.1139999999999999</v>
      </c>
      <c r="AK20" s="38">
        <f t="shared" si="3"/>
        <v>146.73599999999999</v>
      </c>
      <c r="AL20" s="38"/>
      <c r="AM20" s="38"/>
      <c r="AN20" s="38"/>
      <c r="AO20" s="38">
        <f t="shared" si="4"/>
        <v>146.73599999999999</v>
      </c>
      <c r="AP20" s="37">
        <v>7.8</v>
      </c>
      <c r="AQ20" s="93">
        <f t="shared" si="9"/>
        <v>7.8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1036</v>
      </c>
      <c r="BM20" s="34">
        <v>0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0.87058823529411766</v>
      </c>
      <c r="CK20" s="33">
        <f t="shared" si="6"/>
        <v>0</v>
      </c>
      <c r="CL20" s="33"/>
      <c r="CM20" s="33"/>
      <c r="CN20" s="33"/>
      <c r="CO20" s="33"/>
      <c r="CP20" s="33"/>
      <c r="CQ20" s="33"/>
      <c r="CR20" s="39" t="s">
        <v>156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969523</v>
      </c>
      <c r="DD20" s="32"/>
      <c r="DE20" s="32">
        <f t="shared" si="10"/>
        <v>1234</v>
      </c>
      <c r="DF20" s="32"/>
      <c r="DG20" s="32">
        <f t="shared" si="11"/>
        <v>1234</v>
      </c>
      <c r="DH20" s="32"/>
      <c r="DI20" s="32"/>
      <c r="DJ20" s="32"/>
      <c r="DK20" s="32"/>
      <c r="DL20" s="32"/>
      <c r="DM20" s="32">
        <f t="shared" si="7"/>
        <v>1234</v>
      </c>
      <c r="DN20" s="32">
        <f t="shared" si="12"/>
        <v>201.83186130192999</v>
      </c>
      <c r="DO20" s="31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5</v>
      </c>
      <c r="G21" s="91">
        <v>77</v>
      </c>
      <c r="H21" s="44">
        <f t="shared" si="1"/>
        <v>54.225352112676056</v>
      </c>
      <c r="I21" s="44">
        <v>75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/>
      <c r="Y21" s="39" t="s">
        <v>156</v>
      </c>
      <c r="Z21" s="39"/>
      <c r="AA21" s="39"/>
      <c r="AB21" s="39"/>
      <c r="AC21" s="39"/>
      <c r="AD21" s="39"/>
      <c r="AE21" s="39">
        <v>3801920</v>
      </c>
      <c r="AF21" s="39"/>
      <c r="AG21" s="39"/>
      <c r="AH21" s="39"/>
      <c r="AI21" s="38">
        <f t="shared" si="8"/>
        <v>5466</v>
      </c>
      <c r="AJ21" s="38">
        <f t="shared" si="2"/>
        <v>5.4660000000000002</v>
      </c>
      <c r="AK21" s="38">
        <f t="shared" si="3"/>
        <v>131.184</v>
      </c>
      <c r="AL21" s="38"/>
      <c r="AM21" s="38"/>
      <c r="AN21" s="38"/>
      <c r="AO21" s="38">
        <f t="shared" si="4"/>
        <v>131.184</v>
      </c>
      <c r="AP21" s="37">
        <v>7.1</v>
      </c>
      <c r="AQ21" s="93">
        <f t="shared" si="9"/>
        <v>7.1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1048</v>
      </c>
      <c r="BM21" s="34">
        <v>0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0.88067226890756301</v>
      </c>
      <c r="CK21" s="33">
        <f t="shared" si="6"/>
        <v>0</v>
      </c>
      <c r="CL21" s="33"/>
      <c r="CM21" s="33"/>
      <c r="CN21" s="33"/>
      <c r="CO21" s="33"/>
      <c r="CP21" s="33"/>
      <c r="CQ21" s="33"/>
      <c r="CR21" s="39" t="s">
        <v>156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970696</v>
      </c>
      <c r="DD21" s="32"/>
      <c r="DE21" s="32">
        <f t="shared" si="10"/>
        <v>1173</v>
      </c>
      <c r="DF21" s="32"/>
      <c r="DG21" s="32">
        <f t="shared" si="11"/>
        <v>1173</v>
      </c>
      <c r="DH21" s="32"/>
      <c r="DI21" s="32"/>
      <c r="DJ21" s="32"/>
      <c r="DK21" s="32"/>
      <c r="DL21" s="32"/>
      <c r="DM21" s="32">
        <f t="shared" si="7"/>
        <v>1173</v>
      </c>
      <c r="DN21" s="32">
        <f t="shared" si="12"/>
        <v>214.59934138309549</v>
      </c>
      <c r="DO21" s="92"/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4</v>
      </c>
      <c r="G22" s="91">
        <v>76</v>
      </c>
      <c r="H22" s="44">
        <f t="shared" si="1"/>
        <v>53.521126760563384</v>
      </c>
      <c r="I22" s="44">
        <v>74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/>
      <c r="Y22" s="39" t="s">
        <v>156</v>
      </c>
      <c r="Z22" s="39"/>
      <c r="AA22" s="39"/>
      <c r="AB22" s="39"/>
      <c r="AC22" s="39"/>
      <c r="AD22" s="39"/>
      <c r="AE22" s="39">
        <v>3806605</v>
      </c>
      <c r="AF22" s="39"/>
      <c r="AG22" s="39"/>
      <c r="AH22" s="39"/>
      <c r="AI22" s="38">
        <f t="shared" si="8"/>
        <v>4685</v>
      </c>
      <c r="AJ22" s="38">
        <f t="shared" si="2"/>
        <v>4.6849999999999996</v>
      </c>
      <c r="AK22" s="38">
        <f t="shared" si="3"/>
        <v>112.44</v>
      </c>
      <c r="AL22" s="38"/>
      <c r="AM22" s="38"/>
      <c r="AN22" s="38"/>
      <c r="AO22" s="38">
        <f t="shared" si="4"/>
        <v>112.44</v>
      </c>
      <c r="AP22" s="37">
        <v>6.5</v>
      </c>
      <c r="AQ22" s="93">
        <f t="shared" si="9"/>
        <v>6.5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1047</v>
      </c>
      <c r="BM22" s="34">
        <v>0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0.87983193277310923</v>
      </c>
      <c r="CK22" s="33">
        <f t="shared" si="6"/>
        <v>0</v>
      </c>
      <c r="CL22" s="33"/>
      <c r="CM22" s="33"/>
      <c r="CN22" s="33"/>
      <c r="CO22" s="33"/>
      <c r="CP22" s="33"/>
      <c r="CQ22" s="33"/>
      <c r="CR22" s="39" t="s">
        <v>156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971868</v>
      </c>
      <c r="DD22" s="32"/>
      <c r="DE22" s="32">
        <f t="shared" si="10"/>
        <v>1172</v>
      </c>
      <c r="DF22" s="32"/>
      <c r="DG22" s="32">
        <f t="shared" si="11"/>
        <v>1172</v>
      </c>
      <c r="DH22" s="32"/>
      <c r="DI22" s="32"/>
      <c r="DJ22" s="32"/>
      <c r="DK22" s="32"/>
      <c r="DL22" s="32"/>
      <c r="DM22" s="32">
        <f t="shared" si="7"/>
        <v>1172</v>
      </c>
      <c r="DN22" s="32">
        <f t="shared" si="12"/>
        <v>250.16008537886876</v>
      </c>
      <c r="DO22" s="31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3</v>
      </c>
      <c r="G23" s="91">
        <v>74</v>
      </c>
      <c r="H23" s="44">
        <f t="shared" si="1"/>
        <v>52.112676056338032</v>
      </c>
      <c r="I23" s="44">
        <v>72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/>
      <c r="Y23" s="39" t="s">
        <v>156</v>
      </c>
      <c r="Z23" s="39"/>
      <c r="AA23" s="39"/>
      <c r="AB23" s="39"/>
      <c r="AC23" s="39"/>
      <c r="AD23" s="39"/>
      <c r="AE23" s="39">
        <v>3811073</v>
      </c>
      <c r="AF23" s="39"/>
      <c r="AG23" s="39"/>
      <c r="AH23" s="39"/>
      <c r="AI23" s="38">
        <f t="shared" si="8"/>
        <v>4468</v>
      </c>
      <c r="AJ23" s="38">
        <f t="shared" si="2"/>
        <v>4.468</v>
      </c>
      <c r="AK23" s="38">
        <f t="shared" si="3"/>
        <v>107.232</v>
      </c>
      <c r="AL23" s="38"/>
      <c r="AM23" s="38"/>
      <c r="AN23" s="38"/>
      <c r="AO23" s="38">
        <f t="shared" si="4"/>
        <v>107.232</v>
      </c>
      <c r="AP23" s="37">
        <v>5.9</v>
      </c>
      <c r="AQ23" s="93">
        <f t="shared" si="9"/>
        <v>5.9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1026</v>
      </c>
      <c r="BM23" s="34">
        <v>0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0.86218487394957988</v>
      </c>
      <c r="CK23" s="33">
        <f t="shared" si="6"/>
        <v>0</v>
      </c>
      <c r="CL23" s="33"/>
      <c r="CM23" s="33"/>
      <c r="CN23" s="33"/>
      <c r="CO23" s="33"/>
      <c r="CP23" s="33"/>
      <c r="CQ23" s="33"/>
      <c r="CR23" s="39" t="s">
        <v>156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973053</v>
      </c>
      <c r="DD23" s="32"/>
      <c r="DE23" s="32">
        <f t="shared" si="10"/>
        <v>1185</v>
      </c>
      <c r="DF23" s="32"/>
      <c r="DG23" s="32">
        <f t="shared" si="11"/>
        <v>1185</v>
      </c>
      <c r="DH23" s="32"/>
      <c r="DI23" s="32"/>
      <c r="DJ23" s="32"/>
      <c r="DK23" s="32"/>
      <c r="DL23" s="32"/>
      <c r="DM23" s="32">
        <f t="shared" si="7"/>
        <v>1185</v>
      </c>
      <c r="DN23" s="32">
        <f t="shared" si="12"/>
        <v>265.2193375111907</v>
      </c>
      <c r="DO23" s="31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2</v>
      </c>
      <c r="G24" s="91">
        <v>74</v>
      </c>
      <c r="H24" s="44">
        <f t="shared" si="1"/>
        <v>52.112676056338032</v>
      </c>
      <c r="I24" s="44">
        <v>72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/>
      <c r="Y24" s="39" t="s">
        <v>156</v>
      </c>
      <c r="Z24" s="39"/>
      <c r="AA24" s="39"/>
      <c r="AB24" s="39"/>
      <c r="AC24" s="39"/>
      <c r="AD24" s="39"/>
      <c r="AE24" s="39">
        <v>3815500</v>
      </c>
      <c r="AF24" s="39"/>
      <c r="AG24" s="39"/>
      <c r="AH24" s="39"/>
      <c r="AI24" s="38">
        <f t="shared" si="8"/>
        <v>4427</v>
      </c>
      <c r="AJ24" s="38">
        <f t="shared" si="2"/>
        <v>4.4269999999999996</v>
      </c>
      <c r="AK24" s="38">
        <f t="shared" si="3"/>
        <v>106.24799999999999</v>
      </c>
      <c r="AL24" s="38"/>
      <c r="AM24" s="38"/>
      <c r="AN24" s="38"/>
      <c r="AO24" s="38">
        <f t="shared" si="4"/>
        <v>106.24799999999999</v>
      </c>
      <c r="AP24" s="37">
        <v>5.3</v>
      </c>
      <c r="AQ24" s="93">
        <f t="shared" si="9"/>
        <v>5.3</v>
      </c>
      <c r="AR24" s="36"/>
      <c r="AS24" s="36"/>
      <c r="AT24" s="36"/>
      <c r="AU24" s="35" t="s">
        <v>164</v>
      </c>
      <c r="AV24" s="34">
        <v>1187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1026</v>
      </c>
      <c r="BM24" s="34">
        <v>0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0.99747899159663866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0.86218487394957988</v>
      </c>
      <c r="CK24" s="33">
        <f t="shared" si="6"/>
        <v>0</v>
      </c>
      <c r="CL24" s="33"/>
      <c r="CM24" s="33"/>
      <c r="CN24" s="33"/>
      <c r="CO24" s="33"/>
      <c r="CP24" s="33"/>
      <c r="CQ24" s="33"/>
      <c r="CR24" s="39" t="s">
        <v>156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974240</v>
      </c>
      <c r="DD24" s="32"/>
      <c r="DE24" s="32">
        <f t="shared" si="10"/>
        <v>1187</v>
      </c>
      <c r="DF24" s="32"/>
      <c r="DG24" s="32">
        <f t="shared" si="11"/>
        <v>1187</v>
      </c>
      <c r="DH24" s="32"/>
      <c r="DI24" s="32"/>
      <c r="DJ24" s="32"/>
      <c r="DK24" s="32"/>
      <c r="DL24" s="32"/>
      <c r="DM24" s="32">
        <f t="shared" si="7"/>
        <v>1187</v>
      </c>
      <c r="DN24" s="32">
        <f t="shared" si="12"/>
        <v>268.12740004517735</v>
      </c>
      <c r="DO24" s="31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2</v>
      </c>
      <c r="G25" s="91">
        <v>75</v>
      </c>
      <c r="H25" s="44">
        <f t="shared" si="1"/>
        <v>52.816901408450704</v>
      </c>
      <c r="I25" s="44">
        <v>73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/>
      <c r="Y25" s="39" t="s">
        <v>156</v>
      </c>
      <c r="Z25" s="39"/>
      <c r="AA25" s="39"/>
      <c r="AB25" s="39"/>
      <c r="AC25" s="39"/>
      <c r="AD25" s="39"/>
      <c r="AE25" s="39">
        <v>3819666</v>
      </c>
      <c r="AF25" s="39"/>
      <c r="AG25" s="39"/>
      <c r="AH25" s="39"/>
      <c r="AI25" s="38">
        <f t="shared" si="8"/>
        <v>4166</v>
      </c>
      <c r="AJ25" s="38">
        <f t="shared" si="2"/>
        <v>4.1660000000000004</v>
      </c>
      <c r="AK25" s="38">
        <f t="shared" si="3"/>
        <v>99.984000000000009</v>
      </c>
      <c r="AL25" s="38"/>
      <c r="AM25" s="38"/>
      <c r="AN25" s="38"/>
      <c r="AO25" s="38">
        <f t="shared" si="4"/>
        <v>99.984000000000009</v>
      </c>
      <c r="AP25" s="37">
        <v>4.8</v>
      </c>
      <c r="AQ25" s="93">
        <f t="shared" si="9"/>
        <v>4.8</v>
      </c>
      <c r="AR25" s="36"/>
      <c r="AS25" s="36"/>
      <c r="AT25" s="36"/>
      <c r="AU25" s="35" t="s">
        <v>164</v>
      </c>
      <c r="AV25" s="34">
        <v>1186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1016</v>
      </c>
      <c r="BM25" s="34">
        <v>0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0.99663865546218489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0.85378151260504198</v>
      </c>
      <c r="CK25" s="33">
        <f t="shared" si="6"/>
        <v>0</v>
      </c>
      <c r="CL25" s="33"/>
      <c r="CM25" s="33"/>
      <c r="CN25" s="33"/>
      <c r="CO25" s="33"/>
      <c r="CP25" s="33"/>
      <c r="CQ25" s="33"/>
      <c r="CR25" s="39" t="s">
        <v>156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975380</v>
      </c>
      <c r="DD25" s="32"/>
      <c r="DE25" s="32">
        <f t="shared" si="10"/>
        <v>1140</v>
      </c>
      <c r="DF25" s="32"/>
      <c r="DG25" s="32">
        <f t="shared" si="11"/>
        <v>1140</v>
      </c>
      <c r="DH25" s="32"/>
      <c r="DI25" s="32"/>
      <c r="DJ25" s="32"/>
      <c r="DK25" s="32"/>
      <c r="DL25" s="32"/>
      <c r="DM25" s="32">
        <f t="shared" si="7"/>
        <v>1140</v>
      </c>
      <c r="DN25" s="32">
        <f t="shared" si="12"/>
        <v>273.6437830052808</v>
      </c>
      <c r="DO25" s="92"/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1</v>
      </c>
      <c r="G26" s="91">
        <v>76</v>
      </c>
      <c r="H26" s="44">
        <f t="shared" si="1"/>
        <v>53.521126760563384</v>
      </c>
      <c r="I26" s="44">
        <v>75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/>
      <c r="Y26" s="39" t="s">
        <v>156</v>
      </c>
      <c r="Z26" s="39"/>
      <c r="AA26" s="39"/>
      <c r="AB26" s="39"/>
      <c r="AC26" s="39"/>
      <c r="AD26" s="39"/>
      <c r="AE26" s="39">
        <v>3824020</v>
      </c>
      <c r="AF26" s="39"/>
      <c r="AG26" s="39"/>
      <c r="AH26" s="39"/>
      <c r="AI26" s="38">
        <f t="shared" si="8"/>
        <v>4354</v>
      </c>
      <c r="AJ26" s="38">
        <f t="shared" si="2"/>
        <v>4.3540000000000001</v>
      </c>
      <c r="AK26" s="38">
        <f t="shared" si="3"/>
        <v>104.49600000000001</v>
      </c>
      <c r="AL26" s="38"/>
      <c r="AM26" s="38"/>
      <c r="AN26" s="38"/>
      <c r="AO26" s="38">
        <f t="shared" si="4"/>
        <v>104.49600000000001</v>
      </c>
      <c r="AP26" s="37">
        <v>4.5</v>
      </c>
      <c r="AQ26" s="93">
        <f t="shared" si="9"/>
        <v>4.5</v>
      </c>
      <c r="AR26" s="36"/>
      <c r="AS26" s="36"/>
      <c r="AT26" s="36"/>
      <c r="AU26" s="35" t="s">
        <v>164</v>
      </c>
      <c r="AV26" s="34">
        <v>1186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1016</v>
      </c>
      <c r="BM26" s="34">
        <v>0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0.99663865546218489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0.85378151260504198</v>
      </c>
      <c r="CK26" s="33">
        <f t="shared" si="6"/>
        <v>0</v>
      </c>
      <c r="CL26" s="33"/>
      <c r="CM26" s="33"/>
      <c r="CN26" s="33"/>
      <c r="CO26" s="33"/>
      <c r="CP26" s="33"/>
      <c r="CQ26" s="33"/>
      <c r="CR26" s="39" t="s">
        <v>156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976529</v>
      </c>
      <c r="DD26" s="32"/>
      <c r="DE26" s="32">
        <f t="shared" si="10"/>
        <v>1149</v>
      </c>
      <c r="DF26" s="32"/>
      <c r="DG26" s="32">
        <f t="shared" si="11"/>
        <v>1149</v>
      </c>
      <c r="DH26" s="32"/>
      <c r="DI26" s="32"/>
      <c r="DJ26" s="32"/>
      <c r="DK26" s="32"/>
      <c r="DL26" s="32"/>
      <c r="DM26" s="32">
        <f t="shared" si="7"/>
        <v>1149</v>
      </c>
      <c r="DN26" s="32">
        <f t="shared" si="12"/>
        <v>263.89526871841986</v>
      </c>
      <c r="DO26" s="31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1</v>
      </c>
      <c r="G27" s="91">
        <v>77</v>
      </c>
      <c r="H27" s="44">
        <f t="shared" si="1"/>
        <v>54.225352112676056</v>
      </c>
      <c r="I27" s="44">
        <v>75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/>
      <c r="Y27" s="39" t="s">
        <v>156</v>
      </c>
      <c r="Z27" s="39"/>
      <c r="AA27" s="39"/>
      <c r="AB27" s="39"/>
      <c r="AC27" s="39"/>
      <c r="AD27" s="39"/>
      <c r="AE27" s="39">
        <v>3828449</v>
      </c>
      <c r="AF27" s="39"/>
      <c r="AG27" s="39"/>
      <c r="AH27" s="39"/>
      <c r="AI27" s="38">
        <f t="shared" si="8"/>
        <v>4429</v>
      </c>
      <c r="AJ27" s="38">
        <f t="shared" si="2"/>
        <v>4.4290000000000003</v>
      </c>
      <c r="AK27" s="38">
        <f t="shared" si="3"/>
        <v>106.29600000000001</v>
      </c>
      <c r="AL27" s="38"/>
      <c r="AM27" s="38"/>
      <c r="AN27" s="38"/>
      <c r="AO27" s="38">
        <f t="shared" si="4"/>
        <v>106.29600000000001</v>
      </c>
      <c r="AP27" s="37">
        <v>4</v>
      </c>
      <c r="AQ27" s="93">
        <f t="shared" si="9"/>
        <v>4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1015</v>
      </c>
      <c r="BM27" s="34">
        <v>0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0.8529411764705882</v>
      </c>
      <c r="CK27" s="33">
        <f t="shared" si="6"/>
        <v>0</v>
      </c>
      <c r="CL27" s="33"/>
      <c r="CM27" s="33"/>
      <c r="CN27" s="33"/>
      <c r="CO27" s="33"/>
      <c r="CP27" s="33"/>
      <c r="CQ27" s="33"/>
      <c r="CR27" s="39" t="s">
        <v>156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977673</v>
      </c>
      <c r="DD27" s="32"/>
      <c r="DE27" s="32">
        <f t="shared" si="10"/>
        <v>1144</v>
      </c>
      <c r="DF27" s="32"/>
      <c r="DG27" s="32">
        <f t="shared" si="11"/>
        <v>1144</v>
      </c>
      <c r="DH27" s="32"/>
      <c r="DI27" s="32"/>
      <c r="DJ27" s="32"/>
      <c r="DK27" s="32"/>
      <c r="DL27" s="32"/>
      <c r="DM27" s="32">
        <f t="shared" si="7"/>
        <v>1144</v>
      </c>
      <c r="DN27" s="32">
        <f t="shared" si="12"/>
        <v>258.29758410476404</v>
      </c>
      <c r="DO27" s="31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1</v>
      </c>
      <c r="G28" s="91">
        <v>74</v>
      </c>
      <c r="H28" s="44">
        <f t="shared" si="1"/>
        <v>52.112676056338032</v>
      </c>
      <c r="I28" s="44">
        <v>71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/>
      <c r="Y28" s="39" t="s">
        <v>156</v>
      </c>
      <c r="Z28" s="39"/>
      <c r="AA28" s="39"/>
      <c r="AB28" s="39"/>
      <c r="AC28" s="39"/>
      <c r="AD28" s="39"/>
      <c r="AE28" s="39">
        <v>3832870</v>
      </c>
      <c r="AF28" s="39"/>
      <c r="AG28" s="39"/>
      <c r="AH28" s="39"/>
      <c r="AI28" s="38">
        <f t="shared" si="8"/>
        <v>4421</v>
      </c>
      <c r="AJ28" s="38">
        <f t="shared" si="2"/>
        <v>4.4210000000000003</v>
      </c>
      <c r="AK28" s="38">
        <f t="shared" si="3"/>
        <v>106.10400000000001</v>
      </c>
      <c r="AL28" s="38"/>
      <c r="AM28" s="38"/>
      <c r="AN28" s="38"/>
      <c r="AO28" s="38">
        <f t="shared" si="4"/>
        <v>106.10400000000001</v>
      </c>
      <c r="AP28" s="37">
        <v>3.6</v>
      </c>
      <c r="AQ28" s="93">
        <f t="shared" si="9"/>
        <v>3.6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1015</v>
      </c>
      <c r="BM28" s="34">
        <v>0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0.8529411764705882</v>
      </c>
      <c r="CK28" s="33">
        <f t="shared" si="6"/>
        <v>0</v>
      </c>
      <c r="CL28" s="33"/>
      <c r="CM28" s="33"/>
      <c r="CN28" s="33"/>
      <c r="CO28" s="33"/>
      <c r="CP28" s="33"/>
      <c r="CQ28" s="33"/>
      <c r="CR28" s="39" t="s">
        <v>156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978835</v>
      </c>
      <c r="DD28" s="32"/>
      <c r="DE28" s="32">
        <f t="shared" si="10"/>
        <v>1162</v>
      </c>
      <c r="DF28" s="32"/>
      <c r="DG28" s="32">
        <f t="shared" si="11"/>
        <v>1162</v>
      </c>
      <c r="DH28" s="32"/>
      <c r="DI28" s="32"/>
      <c r="DJ28" s="32"/>
      <c r="DK28" s="32"/>
      <c r="DL28" s="32"/>
      <c r="DM28" s="32">
        <f t="shared" si="7"/>
        <v>1162</v>
      </c>
      <c r="DN28" s="32">
        <f t="shared" si="12"/>
        <v>262.83646233883735</v>
      </c>
      <c r="DO28" s="31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0</v>
      </c>
      <c r="G29" s="91">
        <v>74</v>
      </c>
      <c r="H29" s="44">
        <f t="shared" si="1"/>
        <v>52.112676056338032</v>
      </c>
      <c r="I29" s="44">
        <v>70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/>
      <c r="Y29" s="39" t="s">
        <v>156</v>
      </c>
      <c r="Z29" s="39"/>
      <c r="AA29" s="39"/>
      <c r="AB29" s="39"/>
      <c r="AC29" s="39"/>
      <c r="AD29" s="39"/>
      <c r="AE29" s="39">
        <v>3837498</v>
      </c>
      <c r="AF29" s="39"/>
      <c r="AG29" s="39"/>
      <c r="AH29" s="39"/>
      <c r="AI29" s="38">
        <f t="shared" si="8"/>
        <v>4628</v>
      </c>
      <c r="AJ29" s="38">
        <f t="shared" si="2"/>
        <v>4.6280000000000001</v>
      </c>
      <c r="AK29" s="38">
        <f t="shared" si="3"/>
        <v>111.072</v>
      </c>
      <c r="AL29" s="38"/>
      <c r="AM29" s="38"/>
      <c r="AN29" s="38"/>
      <c r="AO29" s="38">
        <f t="shared" si="4"/>
        <v>111.072</v>
      </c>
      <c r="AP29" s="37">
        <v>3.2</v>
      </c>
      <c r="AQ29" s="93">
        <f t="shared" si="9"/>
        <v>3.2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1016</v>
      </c>
      <c r="BM29" s="34">
        <v>0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0.85378151260504198</v>
      </c>
      <c r="CK29" s="33">
        <f t="shared" si="6"/>
        <v>0</v>
      </c>
      <c r="CL29" s="33"/>
      <c r="CM29" s="33"/>
      <c r="CN29" s="33"/>
      <c r="CO29" s="33"/>
      <c r="CP29" s="33"/>
      <c r="CQ29" s="33"/>
      <c r="CR29" s="39" t="s">
        <v>156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980006</v>
      </c>
      <c r="DD29" s="32"/>
      <c r="DE29" s="32">
        <f t="shared" si="10"/>
        <v>1171</v>
      </c>
      <c r="DF29" s="32"/>
      <c r="DG29" s="32">
        <f t="shared" si="11"/>
        <v>1171</v>
      </c>
      <c r="DH29" s="32"/>
      <c r="DI29" s="32"/>
      <c r="DJ29" s="32"/>
      <c r="DK29" s="32"/>
      <c r="DL29" s="32"/>
      <c r="DM29" s="32">
        <f t="shared" si="7"/>
        <v>1171</v>
      </c>
      <c r="DN29" s="32">
        <f t="shared" si="12"/>
        <v>253.02506482281763</v>
      </c>
      <c r="DO29" s="92"/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-1</v>
      </c>
      <c r="G30" s="91">
        <v>74</v>
      </c>
      <c r="H30" s="44">
        <f t="shared" si="1"/>
        <v>52.112676056338032</v>
      </c>
      <c r="I30" s="44">
        <v>70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/>
      <c r="Y30" s="39" t="s">
        <v>156</v>
      </c>
      <c r="Z30" s="39"/>
      <c r="AA30" s="39"/>
      <c r="AB30" s="39"/>
      <c r="AC30" s="39"/>
      <c r="AD30" s="39"/>
      <c r="AE30" s="39">
        <v>3841996</v>
      </c>
      <c r="AF30" s="39"/>
      <c r="AG30" s="39"/>
      <c r="AH30" s="39"/>
      <c r="AI30" s="38">
        <f t="shared" si="8"/>
        <v>4498</v>
      </c>
      <c r="AJ30" s="38">
        <f t="shared" si="2"/>
        <v>4.4980000000000002</v>
      </c>
      <c r="AK30" s="38">
        <f t="shared" si="3"/>
        <v>107.952</v>
      </c>
      <c r="AL30" s="38"/>
      <c r="AM30" s="38"/>
      <c r="AN30" s="38"/>
      <c r="AO30" s="38">
        <f t="shared" si="4"/>
        <v>107.952</v>
      </c>
      <c r="AP30" s="37">
        <v>2.8</v>
      </c>
      <c r="AQ30" s="93">
        <f t="shared" si="9"/>
        <v>2.8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1026</v>
      </c>
      <c r="BM30" s="34">
        <v>0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0.86218487394957988</v>
      </c>
      <c r="CK30" s="33">
        <f t="shared" si="6"/>
        <v>0</v>
      </c>
      <c r="CL30" s="33"/>
      <c r="CM30" s="33"/>
      <c r="CN30" s="33"/>
      <c r="CO30" s="33"/>
      <c r="CP30" s="33"/>
      <c r="CQ30" s="33"/>
      <c r="CR30" s="39" t="s">
        <v>156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981172</v>
      </c>
      <c r="DD30" s="32"/>
      <c r="DE30" s="32">
        <f t="shared" si="10"/>
        <v>1166</v>
      </c>
      <c r="DF30" s="32"/>
      <c r="DG30" s="32">
        <f t="shared" si="11"/>
        <v>1166</v>
      </c>
      <c r="DH30" s="32"/>
      <c r="DI30" s="32"/>
      <c r="DJ30" s="32"/>
      <c r="DK30" s="32"/>
      <c r="DL30" s="32"/>
      <c r="DM30" s="32">
        <f t="shared" si="7"/>
        <v>1166</v>
      </c>
      <c r="DN30" s="32">
        <f t="shared" si="12"/>
        <v>259.22632281013784</v>
      </c>
      <c r="DO30" s="31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-2</v>
      </c>
      <c r="G31" s="91">
        <v>73</v>
      </c>
      <c r="H31" s="44">
        <f t="shared" si="1"/>
        <v>51.408450704225352</v>
      </c>
      <c r="I31" s="44">
        <v>69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/>
      <c r="Y31" s="39" t="s">
        <v>156</v>
      </c>
      <c r="Z31" s="39"/>
      <c r="AA31" s="39"/>
      <c r="AB31" s="39"/>
      <c r="AC31" s="39"/>
      <c r="AD31" s="39"/>
      <c r="AE31" s="39">
        <v>3846347</v>
      </c>
      <c r="AF31" s="39"/>
      <c r="AG31" s="39"/>
      <c r="AH31" s="39"/>
      <c r="AI31" s="38">
        <f t="shared" si="8"/>
        <v>4351</v>
      </c>
      <c r="AJ31" s="38">
        <f t="shared" si="2"/>
        <v>4.351</v>
      </c>
      <c r="AK31" s="38">
        <f t="shared" si="3"/>
        <v>104.42400000000001</v>
      </c>
      <c r="AL31" s="38"/>
      <c r="AM31" s="38"/>
      <c r="AN31" s="38"/>
      <c r="AO31" s="38">
        <f t="shared" si="4"/>
        <v>104.42400000000001</v>
      </c>
      <c r="AP31" s="37">
        <v>2.4</v>
      </c>
      <c r="AQ31" s="93">
        <f t="shared" si="9"/>
        <v>2.4</v>
      </c>
      <c r="AR31" s="36"/>
      <c r="AS31" s="36"/>
      <c r="AT31" s="36"/>
      <c r="AU31" s="35" t="s">
        <v>164</v>
      </c>
      <c r="AV31" s="34">
        <v>1188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1026</v>
      </c>
      <c r="BM31" s="34">
        <v>0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0.99831932773109244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0.86218487394957988</v>
      </c>
      <c r="CK31" s="33">
        <f t="shared" si="6"/>
        <v>0</v>
      </c>
      <c r="CL31" s="33"/>
      <c r="CM31" s="33"/>
      <c r="CN31" s="33"/>
      <c r="CO31" s="33"/>
      <c r="CP31" s="33"/>
      <c r="CQ31" s="33"/>
      <c r="CR31" s="39" t="s">
        <v>156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982328</v>
      </c>
      <c r="DD31" s="32"/>
      <c r="DE31" s="32">
        <f t="shared" si="10"/>
        <v>1156</v>
      </c>
      <c r="DF31" s="32"/>
      <c r="DG31" s="32">
        <f t="shared" si="11"/>
        <v>1156</v>
      </c>
      <c r="DH31" s="32"/>
      <c r="DI31" s="32"/>
      <c r="DJ31" s="32"/>
      <c r="DK31" s="32"/>
      <c r="DL31" s="32"/>
      <c r="DM31" s="32">
        <f t="shared" si="7"/>
        <v>1156</v>
      </c>
      <c r="DN31" s="32">
        <f t="shared" si="12"/>
        <v>265.68604918409562</v>
      </c>
      <c r="DO31" s="31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-2</v>
      </c>
      <c r="G32" s="91">
        <v>71</v>
      </c>
      <c r="H32" s="44">
        <f t="shared" si="1"/>
        <v>50</v>
      </c>
      <c r="I32" s="44">
        <v>68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/>
      <c r="Y32" s="39" t="s">
        <v>156</v>
      </c>
      <c r="Z32" s="39"/>
      <c r="AA32" s="39"/>
      <c r="AB32" s="39"/>
      <c r="AC32" s="39"/>
      <c r="AD32" s="39"/>
      <c r="AE32" s="39">
        <v>3850839</v>
      </c>
      <c r="AF32" s="39"/>
      <c r="AG32" s="39"/>
      <c r="AH32" s="39"/>
      <c r="AI32" s="38">
        <f t="shared" si="8"/>
        <v>4492</v>
      </c>
      <c r="AJ32" s="38">
        <f t="shared" si="2"/>
        <v>4.492</v>
      </c>
      <c r="AK32" s="38">
        <f t="shared" si="3"/>
        <v>107.80799999999999</v>
      </c>
      <c r="AL32" s="38"/>
      <c r="AM32" s="38"/>
      <c r="AN32" s="38"/>
      <c r="AO32" s="38">
        <f t="shared" si="4"/>
        <v>107.80799999999999</v>
      </c>
      <c r="AP32" s="37">
        <v>2</v>
      </c>
      <c r="AQ32" s="93">
        <f t="shared" si="9"/>
        <v>2</v>
      </c>
      <c r="AR32" s="36"/>
      <c r="AS32" s="36"/>
      <c r="AT32" s="36"/>
      <c r="AU32" s="35" t="s">
        <v>157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0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</v>
      </c>
      <c r="CK32" s="33">
        <f t="shared" si="6"/>
        <v>0</v>
      </c>
      <c r="CL32" s="33"/>
      <c r="CM32" s="33"/>
      <c r="CN32" s="33"/>
      <c r="CO32" s="33"/>
      <c r="CP32" s="33"/>
      <c r="CQ32" s="33"/>
      <c r="CR32" s="39" t="s">
        <v>156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983468</v>
      </c>
      <c r="DD32" s="32"/>
      <c r="DE32" s="32">
        <f t="shared" si="10"/>
        <v>1140</v>
      </c>
      <c r="DF32" s="32"/>
      <c r="DG32" s="32">
        <f t="shared" si="11"/>
        <v>1140</v>
      </c>
      <c r="DH32" s="32"/>
      <c r="DI32" s="32"/>
      <c r="DJ32" s="32"/>
      <c r="DK32" s="32"/>
      <c r="DL32" s="32"/>
      <c r="DM32" s="32">
        <f t="shared" si="7"/>
        <v>1140</v>
      </c>
      <c r="DN32" s="32">
        <f t="shared" si="12"/>
        <v>253.78450578806769</v>
      </c>
      <c r="DO32" s="31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-1</v>
      </c>
      <c r="G33" s="91">
        <v>75</v>
      </c>
      <c r="H33" s="44">
        <f t="shared" si="1"/>
        <v>52.816901408450704</v>
      </c>
      <c r="I33" s="44">
        <v>73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/>
      <c r="Y33" s="39" t="s">
        <v>156</v>
      </c>
      <c r="Z33" s="39"/>
      <c r="AA33" s="39"/>
      <c r="AB33" s="39"/>
      <c r="AC33" s="39"/>
      <c r="AD33" s="39"/>
      <c r="AE33" s="39">
        <v>3855754</v>
      </c>
      <c r="AF33" s="39"/>
      <c r="AG33" s="39"/>
      <c r="AH33" s="39"/>
      <c r="AI33" s="38">
        <f t="shared" si="8"/>
        <v>4915</v>
      </c>
      <c r="AJ33" s="38">
        <f t="shared" si="2"/>
        <v>4.915</v>
      </c>
      <c r="AK33" s="38">
        <f t="shared" si="3"/>
        <v>117.96000000000001</v>
      </c>
      <c r="AL33" s="38"/>
      <c r="AM33" s="38"/>
      <c r="AN33" s="38"/>
      <c r="AO33" s="38">
        <f t="shared" si="4"/>
        <v>117.96000000000001</v>
      </c>
      <c r="AP33" s="37">
        <v>2</v>
      </c>
      <c r="AQ33" s="93">
        <f t="shared" si="9"/>
        <v>2</v>
      </c>
      <c r="AR33" s="36"/>
      <c r="AS33" s="36"/>
      <c r="AT33" s="36"/>
      <c r="AU33" s="35" t="s">
        <v>157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0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</v>
      </c>
      <c r="CK33" s="33">
        <f t="shared" si="6"/>
        <v>0</v>
      </c>
      <c r="CL33" s="33"/>
      <c r="CM33" s="33"/>
      <c r="CN33" s="33"/>
      <c r="CO33" s="33"/>
      <c r="CP33" s="33"/>
      <c r="CQ33" s="33"/>
      <c r="CR33" s="39" t="s">
        <v>156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984604</v>
      </c>
      <c r="DD33" s="32"/>
      <c r="DE33" s="32">
        <f t="shared" si="10"/>
        <v>1136</v>
      </c>
      <c r="DF33" s="32"/>
      <c r="DG33" s="32">
        <f t="shared" si="11"/>
        <v>1136</v>
      </c>
      <c r="DH33" s="32"/>
      <c r="DI33" s="32"/>
      <c r="DJ33" s="32"/>
      <c r="DK33" s="32"/>
      <c r="DL33" s="32"/>
      <c r="DM33" s="32">
        <f t="shared" si="7"/>
        <v>1136</v>
      </c>
      <c r="DN33" s="32">
        <f t="shared" si="12"/>
        <v>231.1291963377416</v>
      </c>
      <c r="DO33" s="92"/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0</v>
      </c>
      <c r="G34" s="91">
        <v>72</v>
      </c>
      <c r="H34" s="44">
        <f t="shared" si="1"/>
        <v>50.70422535211268</v>
      </c>
      <c r="I34" s="44">
        <v>70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/>
      <c r="Y34" s="39" t="s">
        <v>156</v>
      </c>
      <c r="Z34" s="39"/>
      <c r="AA34" s="39"/>
      <c r="AB34" s="39"/>
      <c r="AC34" s="39"/>
      <c r="AD34" s="39"/>
      <c r="AE34" s="39">
        <v>3860144</v>
      </c>
      <c r="AF34" s="39"/>
      <c r="AG34" s="39"/>
      <c r="AH34" s="39"/>
      <c r="AI34" s="38">
        <f t="shared" si="8"/>
        <v>4390</v>
      </c>
      <c r="AJ34" s="38">
        <f t="shared" si="2"/>
        <v>4.3899999999999997</v>
      </c>
      <c r="AK34" s="38">
        <f t="shared" si="3"/>
        <v>105.35999999999999</v>
      </c>
      <c r="AL34" s="38"/>
      <c r="AM34" s="38"/>
      <c r="AN34" s="38"/>
      <c r="AO34" s="38">
        <f t="shared" si="4"/>
        <v>105.35999999999999</v>
      </c>
      <c r="AP34" s="37">
        <v>2.6</v>
      </c>
      <c r="AQ34" s="93">
        <f t="shared" si="9"/>
        <v>2.6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9" t="s">
        <v>156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985684</v>
      </c>
      <c r="DD34" s="32"/>
      <c r="DE34" s="32">
        <f t="shared" si="10"/>
        <v>1080</v>
      </c>
      <c r="DF34" s="32"/>
      <c r="DG34" s="32">
        <f t="shared" si="11"/>
        <v>1080</v>
      </c>
      <c r="DH34" s="32"/>
      <c r="DI34" s="32"/>
      <c r="DJ34" s="32"/>
      <c r="DK34" s="32"/>
      <c r="DL34" s="32"/>
      <c r="DM34" s="32">
        <f t="shared" si="7"/>
        <v>1080</v>
      </c>
      <c r="DN34" s="32">
        <f t="shared" si="12"/>
        <v>246.01366742596812</v>
      </c>
      <c r="DO34" s="31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1</v>
      </c>
      <c r="G35" s="91">
        <v>75</v>
      </c>
      <c r="H35" s="44">
        <f t="shared" si="1"/>
        <v>52.816901408450704</v>
      </c>
      <c r="I35" s="44">
        <v>74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/>
      <c r="Y35" s="39" t="s">
        <v>156</v>
      </c>
      <c r="Z35" s="39"/>
      <c r="AA35" s="39"/>
      <c r="AB35" s="39"/>
      <c r="AC35" s="39"/>
      <c r="AD35" s="39"/>
      <c r="AE35" s="39">
        <v>3864815</v>
      </c>
      <c r="AF35" s="39"/>
      <c r="AG35" s="39"/>
      <c r="AH35" s="39"/>
      <c r="AI35" s="38">
        <f t="shared" si="8"/>
        <v>4671</v>
      </c>
      <c r="AJ35" s="38">
        <f t="shared" si="2"/>
        <v>4.6710000000000003</v>
      </c>
      <c r="AK35" s="38">
        <f t="shared" si="3"/>
        <v>112.10400000000001</v>
      </c>
      <c r="AL35" s="38"/>
      <c r="AM35" s="38"/>
      <c r="AN35" s="38"/>
      <c r="AO35" s="38">
        <f t="shared" si="4"/>
        <v>112.10400000000001</v>
      </c>
      <c r="AP35" s="37">
        <v>3.4</v>
      </c>
      <c r="AQ35" s="93">
        <f t="shared" si="9"/>
        <v>3.4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9" t="s">
        <v>156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986783</v>
      </c>
      <c r="DD35" s="32"/>
      <c r="DE35" s="32">
        <f t="shared" si="10"/>
        <v>1099</v>
      </c>
      <c r="DF35" s="32"/>
      <c r="DG35" s="32">
        <f t="shared" si="11"/>
        <v>1099</v>
      </c>
      <c r="DH35" s="32"/>
      <c r="DI35" s="32"/>
      <c r="DJ35" s="32"/>
      <c r="DK35" s="32"/>
      <c r="DL35" s="32"/>
      <c r="DM35" s="32">
        <f t="shared" si="7"/>
        <v>1099</v>
      </c>
      <c r="DN35" s="32">
        <f t="shared" si="12"/>
        <v>235.28152429886532</v>
      </c>
      <c r="DO35" s="31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2.875</v>
      </c>
      <c r="G36" s="28">
        <f t="shared" si="13"/>
        <v>75.041666666666671</v>
      </c>
      <c r="H36" s="28">
        <f t="shared" si="13"/>
        <v>52.8462441314554</v>
      </c>
      <c r="I36" s="28">
        <f t="shared" si="13"/>
        <v>72.958333333333329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112427</v>
      </c>
      <c r="AJ36" s="28">
        <f>SUM(AJ12:AJ35)</f>
        <v>112.42700000000004</v>
      </c>
      <c r="AK36" s="28">
        <f>AVERAGE(AK12:AK35)</f>
        <v>112.42699999999998</v>
      </c>
      <c r="AL36" s="28"/>
      <c r="AM36" s="28"/>
      <c r="AN36" s="28"/>
      <c r="AO36" s="28"/>
      <c r="AP36" s="28">
        <f>AVERAGE(AP12:AP35)</f>
        <v>5.5375000000000005</v>
      </c>
      <c r="AQ36" s="94">
        <f>AVERAGE(AQ12:AQ35)</f>
        <v>5.5375000000000005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27475</v>
      </c>
      <c r="DF36" s="28"/>
      <c r="DG36" s="28">
        <f>SUM(DG12:DG35)</f>
        <v>27475</v>
      </c>
      <c r="DH36" s="28"/>
      <c r="DI36" s="28"/>
      <c r="DJ36" s="28"/>
      <c r="DK36" s="28"/>
      <c r="DL36" s="28"/>
      <c r="DM36" s="28">
        <f t="shared" si="7"/>
        <v>27475</v>
      </c>
      <c r="DN36" s="28">
        <f t="shared" si="12"/>
        <v>244.38079820683635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186</v>
      </c>
      <c r="D39" s="218"/>
      <c r="E39" s="218"/>
      <c r="F39" s="219"/>
    </row>
    <row r="40" spans="2:127" x14ac:dyDescent="0.35">
      <c r="B40" s="22" t="s">
        <v>2</v>
      </c>
      <c r="C40" s="217" t="s">
        <v>167</v>
      </c>
      <c r="D40" s="218"/>
      <c r="E40" s="218"/>
      <c r="F40" s="219"/>
    </row>
    <row r="41" spans="2:127" x14ac:dyDescent="0.35">
      <c r="B41" s="22" t="s">
        <v>1</v>
      </c>
      <c r="C41" s="217" t="s">
        <v>191</v>
      </c>
      <c r="D41" s="218"/>
      <c r="E41" s="218"/>
      <c r="F41" s="219"/>
    </row>
    <row r="43" spans="2:127" x14ac:dyDescent="0.35">
      <c r="B43" s="97" t="s">
        <v>0</v>
      </c>
      <c r="C43" s="97"/>
      <c r="D43" s="10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153</v>
      </c>
      <c r="C44" s="98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0"/>
    </row>
    <row r="45" spans="2:127" x14ac:dyDescent="0.35">
      <c r="B45" s="96" t="s">
        <v>154</v>
      </c>
      <c r="C45" s="11"/>
      <c r="D45" s="89"/>
      <c r="E45" s="89"/>
      <c r="F45" s="89"/>
      <c r="G45" s="89"/>
      <c r="H45" s="89"/>
      <c r="I45" s="89"/>
      <c r="J45" s="89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89"/>
      <c r="E46" s="89"/>
      <c r="F46" s="89"/>
      <c r="G46" s="89"/>
      <c r="H46" s="89"/>
      <c r="I46" s="89"/>
      <c r="J46" s="89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6" t="s">
        <v>158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185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6" t="s">
        <v>163</v>
      </c>
      <c r="C51" s="11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35">
      <c r="B52" s="115" t="s">
        <v>162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35">
      <c r="B53" s="121" t="s">
        <v>187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35">
      <c r="B54" s="122" t="s">
        <v>189</v>
      </c>
      <c r="C54" s="9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</row>
    <row r="55" spans="2:26" x14ac:dyDescent="0.35">
      <c r="B55" s="107" t="s">
        <v>188</v>
      </c>
      <c r="C55" s="9"/>
      <c r="D55" s="8"/>
      <c r="E55" s="8"/>
      <c r="F55" s="8"/>
      <c r="G55" s="8"/>
      <c r="H55" s="8"/>
      <c r="I55" s="8"/>
      <c r="J55" s="7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5"/>
      <c r="X55" s="4"/>
      <c r="Y55" s="4"/>
    </row>
    <row r="56" spans="2:26" x14ac:dyDescent="0.35">
      <c r="B56" s="107" t="s">
        <v>168</v>
      </c>
      <c r="C56" s="9"/>
      <c r="D56" s="8"/>
      <c r="E56" s="8"/>
      <c r="F56" s="8"/>
      <c r="G56" s="8"/>
      <c r="H56" s="8"/>
      <c r="I56" s="8"/>
      <c r="J56" s="7"/>
      <c r="K56" s="7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5"/>
      <c r="X56" s="4"/>
      <c r="Y56" s="4"/>
    </row>
    <row r="57" spans="2:26" x14ac:dyDescent="0.35">
      <c r="B57" s="206" t="s">
        <v>169</v>
      </c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</row>
    <row r="58" spans="2:26" x14ac:dyDescent="0.35">
      <c r="B58" s="206" t="s">
        <v>170</v>
      </c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</row>
    <row r="59" spans="2:26" x14ac:dyDescent="0.35">
      <c r="B59" s="207" t="s">
        <v>171</v>
      </c>
      <c r="C59" s="207"/>
      <c r="D59" s="207"/>
      <c r="E59" s="207"/>
      <c r="F59" s="207"/>
      <c r="G59" s="207"/>
      <c r="H59" s="207"/>
      <c r="I59" s="207"/>
      <c r="J59" s="207"/>
      <c r="K59" s="207"/>
      <c r="L59" s="207"/>
      <c r="M59" s="207"/>
      <c r="N59" s="207"/>
      <c r="O59" s="207"/>
      <c r="P59" s="207"/>
      <c r="Q59" s="207"/>
      <c r="R59" s="207"/>
      <c r="S59" s="207"/>
      <c r="T59" s="207"/>
      <c r="U59" s="207"/>
      <c r="V59" s="207"/>
      <c r="W59" s="207"/>
      <c r="X59" s="207"/>
      <c r="Y59" s="207"/>
    </row>
    <row r="60" spans="2:26" x14ac:dyDescent="0.35">
      <c r="B60" s="11" t="s">
        <v>190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  <row r="61" spans="2:26" x14ac:dyDescent="0.35">
      <c r="B61" s="108" t="s">
        <v>175</v>
      </c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</row>
    <row r="62" spans="2:26" x14ac:dyDescent="0.35">
      <c r="B62" s="109" t="s">
        <v>176</v>
      </c>
      <c r="C62" s="9"/>
      <c r="D62" s="8"/>
      <c r="E62" s="8"/>
      <c r="F62" s="8"/>
      <c r="G62" s="8"/>
      <c r="H62" s="8"/>
      <c r="I62" s="8"/>
      <c r="J62" s="7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5"/>
      <c r="X62" s="4"/>
      <c r="Y62" s="4"/>
    </row>
    <row r="63" spans="2:26" x14ac:dyDescent="0.35">
      <c r="B63" s="10"/>
      <c r="C63" s="9"/>
      <c r="D63" s="8"/>
      <c r="E63" s="8"/>
      <c r="F63" s="8"/>
      <c r="G63" s="8"/>
      <c r="H63" s="8"/>
      <c r="I63" s="8"/>
      <c r="J63" s="7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5"/>
      <c r="X63" s="4"/>
      <c r="Y63" s="4"/>
    </row>
  </sheetData>
  <protectedRanges>
    <protectedRange sqref="AD10:AD11" name="Range1_11_1_1_1_2_2_1_2"/>
    <protectedRange sqref="AE10:AE11" name="Range1_11_1_1_1_2_2_1_2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0">
    <mergeCell ref="B57:Y57"/>
    <mergeCell ref="B58:Y58"/>
    <mergeCell ref="B59:Y59"/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DT31:DU31" xr:uid="{00000000-0002-0000-0200-000000000000}">
      <formula1>$BA$25:$BA$29</formula1>
    </dataValidation>
    <dataValidation type="list" allowBlank="1" showInputMessage="1" showErrorMessage="1" sqref="U12:U35" xr:uid="{00000000-0002-0000-0200-000001000000}">
      <formula1>$DT$9:$DT$20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B2:DW61"/>
  <sheetViews>
    <sheetView zoomScale="90" zoomScaleNormal="90" workbookViewId="0">
      <selection activeCell="E26" sqref="E26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43373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'29'!AE35</f>
        <v>6772510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'29'!DC35</f>
        <v>1697090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0</v>
      </c>
      <c r="G12" s="91">
        <v>68</v>
      </c>
      <c r="H12" s="44">
        <f t="shared" ref="H12:H35" si="1">G12/1.42</f>
        <v>47.887323943661976</v>
      </c>
      <c r="I12" s="44">
        <v>66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/>
      <c r="Y12" s="39" t="s">
        <v>156</v>
      </c>
      <c r="Z12" s="39"/>
      <c r="AA12" s="39"/>
      <c r="AB12" s="39"/>
      <c r="AC12" s="39"/>
      <c r="AD12" s="39"/>
      <c r="AE12" s="39">
        <v>6776545</v>
      </c>
      <c r="AF12" s="39"/>
      <c r="AG12" s="39"/>
      <c r="AH12" s="39"/>
      <c r="AI12" s="38">
        <f>IF(ISBLANK(AE12),"-",AE12-AE10)</f>
        <v>4035</v>
      </c>
      <c r="AJ12" s="38">
        <f t="shared" ref="AJ12:AJ35" si="2">AI12/1000</f>
        <v>4.0350000000000001</v>
      </c>
      <c r="AK12" s="38">
        <f t="shared" ref="AK12:AK35" si="3">AJ12*24</f>
        <v>96.84</v>
      </c>
      <c r="AL12" s="38"/>
      <c r="AM12" s="38"/>
      <c r="AN12" s="38"/>
      <c r="AO12" s="38">
        <f t="shared" ref="AO12:AO35" si="4">AK12</f>
        <v>96.84</v>
      </c>
      <c r="AP12" s="93">
        <v>4.5</v>
      </c>
      <c r="AQ12" s="93">
        <f>AP12</f>
        <v>4.5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3">
        <v>0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1697090</v>
      </c>
      <c r="DD12" s="32"/>
      <c r="DE12" s="32">
        <f>IF(ISBLANK(DC12),"-",DC12-DC10)</f>
        <v>0</v>
      </c>
      <c r="DF12" s="32"/>
      <c r="DG12" s="32">
        <f>DC12-DC10</f>
        <v>0</v>
      </c>
      <c r="DH12" s="32"/>
      <c r="DI12" s="32"/>
      <c r="DJ12" s="32"/>
      <c r="DK12" s="32"/>
      <c r="DL12" s="32"/>
      <c r="DM12" s="32">
        <f t="shared" ref="DM12:DM36" si="7">DE12</f>
        <v>0</v>
      </c>
      <c r="DN12" s="32">
        <f>DM12/AJ12</f>
        <v>0</v>
      </c>
      <c r="DO12" s="142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0</v>
      </c>
      <c r="G13" s="91">
        <v>69</v>
      </c>
      <c r="H13" s="44">
        <f t="shared" si="1"/>
        <v>48.591549295774648</v>
      </c>
      <c r="I13" s="44">
        <v>66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/>
      <c r="Y13" s="39" t="s">
        <v>156</v>
      </c>
      <c r="Z13" s="39"/>
      <c r="AA13" s="39"/>
      <c r="AB13" s="39"/>
      <c r="AC13" s="39"/>
      <c r="AD13" s="39"/>
      <c r="AE13" s="39">
        <v>6780912</v>
      </c>
      <c r="AF13" s="39"/>
      <c r="AG13" s="39"/>
      <c r="AH13" s="39"/>
      <c r="AI13" s="38">
        <f t="shared" ref="AI13:AI35" si="8">IF(ISBLANK(AE13),"-",AE13-AE12)</f>
        <v>4367</v>
      </c>
      <c r="AJ13" s="38">
        <f t="shared" si="2"/>
        <v>4.367</v>
      </c>
      <c r="AK13" s="38">
        <f t="shared" si="3"/>
        <v>104.80799999999999</v>
      </c>
      <c r="AL13" s="38"/>
      <c r="AM13" s="38"/>
      <c r="AN13" s="38"/>
      <c r="AO13" s="38">
        <f t="shared" si="4"/>
        <v>104.80799999999999</v>
      </c>
      <c r="AP13" s="93">
        <v>5.9</v>
      </c>
      <c r="AQ13" s="93">
        <f t="shared" ref="AQ13:AQ35" si="9">AP13</f>
        <v>5.9</v>
      </c>
      <c r="AR13" s="36"/>
      <c r="AS13" s="36"/>
      <c r="AT13" s="36"/>
      <c r="AU13" s="35" t="s">
        <v>157</v>
      </c>
      <c r="AV13" s="34">
        <v>1188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0.99831932773109244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3">
        <v>0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1697860</v>
      </c>
      <c r="DD13" s="32"/>
      <c r="DE13" s="32">
        <f t="shared" ref="DE13:DE35" si="10">IF(ISBLANK(DC13),"-",DC13-DC12)</f>
        <v>770</v>
      </c>
      <c r="DF13" s="32"/>
      <c r="DG13" s="32">
        <f t="shared" ref="DG13:DG35" si="11">DC13-DC12</f>
        <v>770</v>
      </c>
      <c r="DH13" s="32"/>
      <c r="DI13" s="32"/>
      <c r="DJ13" s="32"/>
      <c r="DK13" s="32"/>
      <c r="DL13" s="32"/>
      <c r="DM13" s="32">
        <f t="shared" si="7"/>
        <v>770</v>
      </c>
      <c r="DN13" s="32">
        <f t="shared" ref="DN13:DN36" si="12">DM13/AJ13</f>
        <v>176.32241813602016</v>
      </c>
      <c r="DO13" s="143">
        <v>1.08</v>
      </c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3</v>
      </c>
      <c r="G14" s="91">
        <v>71</v>
      </c>
      <c r="H14" s="44">
        <f t="shared" si="1"/>
        <v>50</v>
      </c>
      <c r="I14" s="44">
        <v>70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/>
      <c r="Y14" s="39" t="s">
        <v>156</v>
      </c>
      <c r="Z14" s="39"/>
      <c r="AA14" s="39"/>
      <c r="AB14" s="39"/>
      <c r="AC14" s="39"/>
      <c r="AD14" s="39"/>
      <c r="AE14" s="39">
        <v>6785405</v>
      </c>
      <c r="AF14" s="39"/>
      <c r="AG14" s="39"/>
      <c r="AH14" s="39"/>
      <c r="AI14" s="38">
        <f t="shared" si="8"/>
        <v>4493</v>
      </c>
      <c r="AJ14" s="38">
        <f t="shared" si="2"/>
        <v>4.4930000000000003</v>
      </c>
      <c r="AK14" s="38">
        <f t="shared" si="3"/>
        <v>107.83200000000001</v>
      </c>
      <c r="AL14" s="38"/>
      <c r="AM14" s="38"/>
      <c r="AN14" s="38"/>
      <c r="AO14" s="38">
        <f t="shared" si="4"/>
        <v>107.83200000000001</v>
      </c>
      <c r="AP14" s="93">
        <v>7.3</v>
      </c>
      <c r="AQ14" s="93">
        <f t="shared" si="9"/>
        <v>7.3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3">
        <v>0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1698956</v>
      </c>
      <c r="DD14" s="32"/>
      <c r="DE14" s="32">
        <f t="shared" si="10"/>
        <v>1096</v>
      </c>
      <c r="DF14" s="32"/>
      <c r="DG14" s="32">
        <f t="shared" si="11"/>
        <v>1096</v>
      </c>
      <c r="DH14" s="32"/>
      <c r="DI14" s="32"/>
      <c r="DJ14" s="32"/>
      <c r="DK14" s="32"/>
      <c r="DL14" s="32"/>
      <c r="DM14" s="32">
        <f t="shared" si="7"/>
        <v>1096</v>
      </c>
      <c r="DN14" s="32">
        <f t="shared" si="12"/>
        <v>243.93501001557976</v>
      </c>
      <c r="DO14" s="142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8</v>
      </c>
      <c r="G15" s="91">
        <v>71</v>
      </c>
      <c r="H15" s="44">
        <f t="shared" si="1"/>
        <v>50</v>
      </c>
      <c r="I15" s="44">
        <v>70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/>
      <c r="Y15" s="39" t="s">
        <v>156</v>
      </c>
      <c r="Z15" s="39"/>
      <c r="AA15" s="39"/>
      <c r="AB15" s="39"/>
      <c r="AC15" s="39"/>
      <c r="AD15" s="39"/>
      <c r="AE15" s="39">
        <v>6790535</v>
      </c>
      <c r="AF15" s="39"/>
      <c r="AG15" s="39"/>
      <c r="AH15" s="39"/>
      <c r="AI15" s="38">
        <f t="shared" si="8"/>
        <v>5130</v>
      </c>
      <c r="AJ15" s="38">
        <f t="shared" si="2"/>
        <v>5.13</v>
      </c>
      <c r="AK15" s="38">
        <f t="shared" si="3"/>
        <v>123.12</v>
      </c>
      <c r="AL15" s="38"/>
      <c r="AM15" s="38"/>
      <c r="AN15" s="38"/>
      <c r="AO15" s="38">
        <f t="shared" si="4"/>
        <v>123.12</v>
      </c>
      <c r="AP15" s="93">
        <v>8.6999999999999993</v>
      </c>
      <c r="AQ15" s="93">
        <f t="shared" si="9"/>
        <v>8.6999999999999993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3">
        <v>0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1700055</v>
      </c>
      <c r="DD15" s="32"/>
      <c r="DE15" s="32">
        <f t="shared" si="10"/>
        <v>1099</v>
      </c>
      <c r="DF15" s="32"/>
      <c r="DG15" s="32">
        <f t="shared" si="11"/>
        <v>1099</v>
      </c>
      <c r="DH15" s="32"/>
      <c r="DI15" s="32"/>
      <c r="DJ15" s="32"/>
      <c r="DK15" s="32"/>
      <c r="DL15" s="32"/>
      <c r="DM15" s="32">
        <f t="shared" si="7"/>
        <v>1099</v>
      </c>
      <c r="DN15" s="32">
        <f t="shared" si="12"/>
        <v>214.23001949317739</v>
      </c>
      <c r="DO15" s="142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8</v>
      </c>
      <c r="G16" s="91">
        <v>82</v>
      </c>
      <c r="H16" s="44">
        <f t="shared" si="1"/>
        <v>57.74647887323944</v>
      </c>
      <c r="I16" s="44">
        <v>80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/>
      <c r="Y16" s="39" t="s">
        <v>156</v>
      </c>
      <c r="Z16" s="39"/>
      <c r="AA16" s="39"/>
      <c r="AB16" s="39"/>
      <c r="AC16" s="39"/>
      <c r="AD16" s="39"/>
      <c r="AE16" s="39">
        <v>6794405</v>
      </c>
      <c r="AF16" s="39"/>
      <c r="AG16" s="39"/>
      <c r="AH16" s="39"/>
      <c r="AI16" s="38">
        <f t="shared" si="8"/>
        <v>3870</v>
      </c>
      <c r="AJ16" s="38">
        <f t="shared" si="2"/>
        <v>3.87</v>
      </c>
      <c r="AK16" s="38">
        <f t="shared" si="3"/>
        <v>92.88</v>
      </c>
      <c r="AL16" s="38"/>
      <c r="AM16" s="38"/>
      <c r="AN16" s="38"/>
      <c r="AO16" s="38">
        <f t="shared" si="4"/>
        <v>92.88</v>
      </c>
      <c r="AP16" s="93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3">
        <v>0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1701135</v>
      </c>
      <c r="DD16" s="32"/>
      <c r="DE16" s="32">
        <f t="shared" si="10"/>
        <v>1080</v>
      </c>
      <c r="DF16" s="32"/>
      <c r="DG16" s="32">
        <f t="shared" si="11"/>
        <v>1080</v>
      </c>
      <c r="DH16" s="32"/>
      <c r="DI16" s="32"/>
      <c r="DJ16" s="32"/>
      <c r="DK16" s="32"/>
      <c r="DL16" s="32"/>
      <c r="DM16" s="32">
        <f t="shared" si="7"/>
        <v>1080</v>
      </c>
      <c r="DN16" s="32">
        <f t="shared" si="12"/>
        <v>279.06976744186045</v>
      </c>
      <c r="DO16" s="142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8</v>
      </c>
      <c r="G17" s="91">
        <v>80</v>
      </c>
      <c r="H17" s="44">
        <f t="shared" si="1"/>
        <v>56.338028169014088</v>
      </c>
      <c r="I17" s="44">
        <v>80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/>
      <c r="Y17" s="39" t="s">
        <v>156</v>
      </c>
      <c r="Z17" s="39"/>
      <c r="AA17" s="39"/>
      <c r="AB17" s="39"/>
      <c r="AC17" s="39"/>
      <c r="AD17" s="39"/>
      <c r="AE17" s="39">
        <v>6798988</v>
      </c>
      <c r="AF17" s="39"/>
      <c r="AG17" s="39"/>
      <c r="AH17" s="39"/>
      <c r="AI17" s="38">
        <f t="shared" si="8"/>
        <v>4583</v>
      </c>
      <c r="AJ17" s="38">
        <f t="shared" si="2"/>
        <v>4.5830000000000002</v>
      </c>
      <c r="AK17" s="38">
        <f t="shared" si="3"/>
        <v>109.992</v>
      </c>
      <c r="AL17" s="38"/>
      <c r="AM17" s="38"/>
      <c r="AN17" s="38"/>
      <c r="AO17" s="38">
        <f t="shared" si="4"/>
        <v>109.992</v>
      </c>
      <c r="AP17" s="93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3">
        <v>0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1702232</v>
      </c>
      <c r="DD17" s="32"/>
      <c r="DE17" s="32">
        <f t="shared" si="10"/>
        <v>1097</v>
      </c>
      <c r="DF17" s="32"/>
      <c r="DG17" s="32">
        <f t="shared" si="11"/>
        <v>1097</v>
      </c>
      <c r="DH17" s="32"/>
      <c r="DI17" s="32"/>
      <c r="DJ17" s="32"/>
      <c r="DK17" s="32"/>
      <c r="DL17" s="32"/>
      <c r="DM17" s="32">
        <f t="shared" si="7"/>
        <v>1097</v>
      </c>
      <c r="DN17" s="32">
        <f t="shared" si="12"/>
        <v>239.36286275365481</v>
      </c>
      <c r="DO17" s="143">
        <v>1.1599999999999999</v>
      </c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7</v>
      </c>
      <c r="G18" s="91">
        <v>81</v>
      </c>
      <c r="H18" s="44">
        <f t="shared" si="1"/>
        <v>57.04225352112676</v>
      </c>
      <c r="I18" s="44">
        <v>77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/>
      <c r="Y18" s="39" t="s">
        <v>156</v>
      </c>
      <c r="Z18" s="39"/>
      <c r="AA18" s="39"/>
      <c r="AB18" s="39"/>
      <c r="AC18" s="39"/>
      <c r="AD18" s="39"/>
      <c r="AE18" s="39">
        <v>6803564</v>
      </c>
      <c r="AF18" s="39"/>
      <c r="AG18" s="39"/>
      <c r="AH18" s="39"/>
      <c r="AI18" s="38">
        <f t="shared" si="8"/>
        <v>4576</v>
      </c>
      <c r="AJ18" s="38">
        <f t="shared" si="2"/>
        <v>4.5759999999999996</v>
      </c>
      <c r="AK18" s="38">
        <f t="shared" si="3"/>
        <v>109.82399999999998</v>
      </c>
      <c r="AL18" s="38"/>
      <c r="AM18" s="38"/>
      <c r="AN18" s="38"/>
      <c r="AO18" s="38">
        <f t="shared" si="4"/>
        <v>109.82399999999998</v>
      </c>
      <c r="AP18" s="93">
        <v>9.4</v>
      </c>
      <c r="AQ18" s="93">
        <f t="shared" si="9"/>
        <v>9.4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0</v>
      </c>
      <c r="BM18" s="34">
        <v>996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</v>
      </c>
      <c r="CK18" s="33">
        <f t="shared" si="6"/>
        <v>0.83697478991596641</v>
      </c>
      <c r="CL18" s="33"/>
      <c r="CM18" s="33"/>
      <c r="CN18" s="33"/>
      <c r="CO18" s="33"/>
      <c r="CP18" s="33"/>
      <c r="CQ18" s="33"/>
      <c r="CR18" s="33">
        <v>0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1703362</v>
      </c>
      <c r="DD18" s="32"/>
      <c r="DE18" s="32">
        <f t="shared" si="10"/>
        <v>1130</v>
      </c>
      <c r="DF18" s="32"/>
      <c r="DG18" s="32">
        <f t="shared" si="11"/>
        <v>1130</v>
      </c>
      <c r="DH18" s="32"/>
      <c r="DI18" s="32"/>
      <c r="DJ18" s="32"/>
      <c r="DK18" s="32"/>
      <c r="DL18" s="32"/>
      <c r="DM18" s="32">
        <f t="shared" si="7"/>
        <v>1130</v>
      </c>
      <c r="DN18" s="32">
        <f t="shared" si="12"/>
        <v>246.94055944055947</v>
      </c>
      <c r="DO18" s="142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7</v>
      </c>
      <c r="G19" s="91">
        <v>79</v>
      </c>
      <c r="H19" s="44">
        <f t="shared" si="1"/>
        <v>55.633802816901408</v>
      </c>
      <c r="I19" s="44">
        <v>75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/>
      <c r="Y19" s="39" t="s">
        <v>156</v>
      </c>
      <c r="Z19" s="39"/>
      <c r="AA19" s="39"/>
      <c r="AB19" s="39"/>
      <c r="AC19" s="39"/>
      <c r="AD19" s="39"/>
      <c r="AE19" s="39">
        <v>6808522</v>
      </c>
      <c r="AF19" s="39"/>
      <c r="AG19" s="39"/>
      <c r="AH19" s="39"/>
      <c r="AI19" s="38">
        <f t="shared" si="8"/>
        <v>4958</v>
      </c>
      <c r="AJ19" s="38">
        <f t="shared" si="2"/>
        <v>4.9580000000000002</v>
      </c>
      <c r="AK19" s="38">
        <f t="shared" si="3"/>
        <v>118.992</v>
      </c>
      <c r="AL19" s="38"/>
      <c r="AM19" s="38"/>
      <c r="AN19" s="38"/>
      <c r="AO19" s="38">
        <f t="shared" si="4"/>
        <v>118.992</v>
      </c>
      <c r="AP19" s="93">
        <v>8.9</v>
      </c>
      <c r="AQ19" s="93">
        <f t="shared" si="9"/>
        <v>8.9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0</v>
      </c>
      <c r="BM19" s="34">
        <v>1026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</v>
      </c>
      <c r="CK19" s="33">
        <f t="shared" si="6"/>
        <v>0.86218487394957988</v>
      </c>
      <c r="CL19" s="33"/>
      <c r="CM19" s="33"/>
      <c r="CN19" s="33"/>
      <c r="CO19" s="33"/>
      <c r="CP19" s="33"/>
      <c r="CQ19" s="33"/>
      <c r="CR19" s="33">
        <v>0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1704564</v>
      </c>
      <c r="DD19" s="32"/>
      <c r="DE19" s="32">
        <f t="shared" si="10"/>
        <v>1202</v>
      </c>
      <c r="DF19" s="32"/>
      <c r="DG19" s="32">
        <f t="shared" si="11"/>
        <v>1202</v>
      </c>
      <c r="DH19" s="32"/>
      <c r="DI19" s="32"/>
      <c r="DJ19" s="32"/>
      <c r="DK19" s="32"/>
      <c r="DL19" s="32"/>
      <c r="DM19" s="32">
        <f t="shared" si="7"/>
        <v>1202</v>
      </c>
      <c r="DN19" s="32">
        <f t="shared" si="12"/>
        <v>242.43646631706332</v>
      </c>
      <c r="DO19" s="142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5</v>
      </c>
      <c r="G20" s="91">
        <v>76</v>
      </c>
      <c r="H20" s="44">
        <f t="shared" si="1"/>
        <v>53.521126760563384</v>
      </c>
      <c r="I20" s="44">
        <v>70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/>
      <c r="Y20" s="39" t="s">
        <v>156</v>
      </c>
      <c r="Z20" s="39"/>
      <c r="AA20" s="39"/>
      <c r="AB20" s="39"/>
      <c r="AC20" s="39"/>
      <c r="AD20" s="39"/>
      <c r="AE20" s="39">
        <v>6813462</v>
      </c>
      <c r="AF20" s="39"/>
      <c r="AG20" s="39"/>
      <c r="AH20" s="39"/>
      <c r="AI20" s="38">
        <f t="shared" si="8"/>
        <v>4940</v>
      </c>
      <c r="AJ20" s="38">
        <f t="shared" si="2"/>
        <v>4.9400000000000004</v>
      </c>
      <c r="AK20" s="38">
        <f t="shared" si="3"/>
        <v>118.56</v>
      </c>
      <c r="AL20" s="38"/>
      <c r="AM20" s="38"/>
      <c r="AN20" s="38"/>
      <c r="AO20" s="38">
        <f t="shared" si="4"/>
        <v>118.56</v>
      </c>
      <c r="AP20" s="93">
        <v>8.3000000000000007</v>
      </c>
      <c r="AQ20" s="93">
        <f t="shared" si="9"/>
        <v>8.3000000000000007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4">
        <v>1027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</v>
      </c>
      <c r="CK20" s="33">
        <f t="shared" si="6"/>
        <v>0.86302521008403366</v>
      </c>
      <c r="CL20" s="33"/>
      <c r="CM20" s="33"/>
      <c r="CN20" s="33"/>
      <c r="CO20" s="33"/>
      <c r="CP20" s="33"/>
      <c r="CQ20" s="33"/>
      <c r="CR20" s="33">
        <v>0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1705790</v>
      </c>
      <c r="DD20" s="32"/>
      <c r="DE20" s="32">
        <f t="shared" si="10"/>
        <v>1226</v>
      </c>
      <c r="DF20" s="32"/>
      <c r="DG20" s="32">
        <f t="shared" si="11"/>
        <v>1226</v>
      </c>
      <c r="DH20" s="32"/>
      <c r="DI20" s="32"/>
      <c r="DJ20" s="32"/>
      <c r="DK20" s="32"/>
      <c r="DL20" s="32"/>
      <c r="DM20" s="32">
        <f t="shared" si="7"/>
        <v>1226</v>
      </c>
      <c r="DN20" s="32">
        <f t="shared" si="12"/>
        <v>248.17813765182186</v>
      </c>
      <c r="DO20" s="142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5</v>
      </c>
      <c r="G21" s="91">
        <v>76</v>
      </c>
      <c r="H21" s="44">
        <f t="shared" si="1"/>
        <v>53.521126760563384</v>
      </c>
      <c r="I21" s="44">
        <v>70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/>
      <c r="Y21" s="39" t="s">
        <v>156</v>
      </c>
      <c r="Z21" s="39"/>
      <c r="AA21" s="39"/>
      <c r="AB21" s="39"/>
      <c r="AC21" s="39"/>
      <c r="AD21" s="39"/>
      <c r="AE21" s="39">
        <v>6817836</v>
      </c>
      <c r="AF21" s="39"/>
      <c r="AG21" s="39"/>
      <c r="AH21" s="39"/>
      <c r="AI21" s="38">
        <f t="shared" si="8"/>
        <v>4374</v>
      </c>
      <c r="AJ21" s="38">
        <f t="shared" si="2"/>
        <v>4.3739999999999997</v>
      </c>
      <c r="AK21" s="38">
        <f t="shared" si="3"/>
        <v>104.976</v>
      </c>
      <c r="AL21" s="38"/>
      <c r="AM21" s="38"/>
      <c r="AN21" s="38"/>
      <c r="AO21" s="38">
        <f t="shared" si="4"/>
        <v>104.976</v>
      </c>
      <c r="AP21" s="93">
        <v>7.7</v>
      </c>
      <c r="AQ21" s="93">
        <f t="shared" si="9"/>
        <v>7.7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0</v>
      </c>
      <c r="BM21" s="34">
        <v>1028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</v>
      </c>
      <c r="CK21" s="33">
        <f t="shared" si="6"/>
        <v>0.86386554621848743</v>
      </c>
      <c r="CL21" s="33"/>
      <c r="CM21" s="33"/>
      <c r="CN21" s="33"/>
      <c r="CO21" s="33"/>
      <c r="CP21" s="33"/>
      <c r="CQ21" s="33"/>
      <c r="CR21" s="33">
        <v>0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1706936</v>
      </c>
      <c r="DD21" s="32"/>
      <c r="DE21" s="32">
        <f t="shared" si="10"/>
        <v>1146</v>
      </c>
      <c r="DF21" s="32"/>
      <c r="DG21" s="32">
        <f t="shared" si="11"/>
        <v>1146</v>
      </c>
      <c r="DH21" s="32"/>
      <c r="DI21" s="32"/>
      <c r="DJ21" s="32"/>
      <c r="DK21" s="32"/>
      <c r="DL21" s="32"/>
      <c r="DM21" s="32">
        <f t="shared" si="7"/>
        <v>1146</v>
      </c>
      <c r="DN21" s="32">
        <f t="shared" si="12"/>
        <v>262.00274348422499</v>
      </c>
      <c r="DO21" s="143">
        <v>1.24</v>
      </c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4</v>
      </c>
      <c r="G22" s="91">
        <v>75</v>
      </c>
      <c r="H22" s="44">
        <f t="shared" si="1"/>
        <v>52.816901408450704</v>
      </c>
      <c r="I22" s="44">
        <v>70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/>
      <c r="Y22" s="39" t="s">
        <v>156</v>
      </c>
      <c r="Z22" s="39"/>
      <c r="AA22" s="39"/>
      <c r="AB22" s="39"/>
      <c r="AC22" s="39"/>
      <c r="AD22" s="39"/>
      <c r="AE22" s="39">
        <v>6822486</v>
      </c>
      <c r="AF22" s="39"/>
      <c r="AG22" s="39"/>
      <c r="AH22" s="39"/>
      <c r="AI22" s="38">
        <f t="shared" si="8"/>
        <v>4650</v>
      </c>
      <c r="AJ22" s="38">
        <f t="shared" si="2"/>
        <v>4.6500000000000004</v>
      </c>
      <c r="AK22" s="38">
        <f t="shared" si="3"/>
        <v>111.60000000000001</v>
      </c>
      <c r="AL22" s="38"/>
      <c r="AM22" s="38"/>
      <c r="AN22" s="38"/>
      <c r="AO22" s="38">
        <f t="shared" si="4"/>
        <v>111.60000000000001</v>
      </c>
      <c r="AP22" s="93">
        <v>7</v>
      </c>
      <c r="AQ22" s="93">
        <f t="shared" si="9"/>
        <v>7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0</v>
      </c>
      <c r="BM22" s="34">
        <v>1027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</v>
      </c>
      <c r="CK22" s="33">
        <f t="shared" si="6"/>
        <v>0.86302521008403366</v>
      </c>
      <c r="CL22" s="33"/>
      <c r="CM22" s="33"/>
      <c r="CN22" s="33"/>
      <c r="CO22" s="33"/>
      <c r="CP22" s="33"/>
      <c r="CQ22" s="33"/>
      <c r="CR22" s="33">
        <v>0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1708160</v>
      </c>
      <c r="DD22" s="32"/>
      <c r="DE22" s="32">
        <f t="shared" si="10"/>
        <v>1224</v>
      </c>
      <c r="DF22" s="32"/>
      <c r="DG22" s="32">
        <f t="shared" si="11"/>
        <v>1224</v>
      </c>
      <c r="DH22" s="32"/>
      <c r="DI22" s="32"/>
      <c r="DJ22" s="32"/>
      <c r="DK22" s="32"/>
      <c r="DL22" s="32"/>
      <c r="DM22" s="32">
        <f t="shared" si="7"/>
        <v>1224</v>
      </c>
      <c r="DN22" s="32">
        <f t="shared" si="12"/>
        <v>263.22580645161287</v>
      </c>
      <c r="DO22" s="142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4</v>
      </c>
      <c r="G23" s="91">
        <v>73</v>
      </c>
      <c r="H23" s="44">
        <f t="shared" si="1"/>
        <v>51.408450704225352</v>
      </c>
      <c r="I23" s="44">
        <v>68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/>
      <c r="Y23" s="39" t="s">
        <v>156</v>
      </c>
      <c r="Z23" s="39"/>
      <c r="AA23" s="39"/>
      <c r="AB23" s="39"/>
      <c r="AC23" s="39"/>
      <c r="AD23" s="39"/>
      <c r="AE23" s="39">
        <v>6826988</v>
      </c>
      <c r="AF23" s="39"/>
      <c r="AG23" s="39"/>
      <c r="AH23" s="39"/>
      <c r="AI23" s="38">
        <f t="shared" si="8"/>
        <v>4502</v>
      </c>
      <c r="AJ23" s="38">
        <f t="shared" si="2"/>
        <v>4.5019999999999998</v>
      </c>
      <c r="AK23" s="38">
        <f t="shared" si="3"/>
        <v>108.048</v>
      </c>
      <c r="AL23" s="38"/>
      <c r="AM23" s="38"/>
      <c r="AN23" s="38"/>
      <c r="AO23" s="38">
        <f t="shared" si="4"/>
        <v>108.048</v>
      </c>
      <c r="AP23" s="93">
        <v>6.4</v>
      </c>
      <c r="AQ23" s="93">
        <f t="shared" si="9"/>
        <v>6.4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0</v>
      </c>
      <c r="BM23" s="34">
        <v>1027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</v>
      </c>
      <c r="CK23" s="33">
        <f t="shared" si="6"/>
        <v>0.86302521008403366</v>
      </c>
      <c r="CL23" s="33"/>
      <c r="CM23" s="33"/>
      <c r="CN23" s="33"/>
      <c r="CO23" s="33"/>
      <c r="CP23" s="33"/>
      <c r="CQ23" s="33"/>
      <c r="CR23" s="33">
        <v>0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1709326</v>
      </c>
      <c r="DD23" s="32"/>
      <c r="DE23" s="32">
        <f t="shared" si="10"/>
        <v>1166</v>
      </c>
      <c r="DF23" s="32"/>
      <c r="DG23" s="32">
        <f t="shared" si="11"/>
        <v>1166</v>
      </c>
      <c r="DH23" s="32"/>
      <c r="DI23" s="32"/>
      <c r="DJ23" s="32"/>
      <c r="DK23" s="32"/>
      <c r="DL23" s="32"/>
      <c r="DM23" s="32">
        <f t="shared" si="7"/>
        <v>1166</v>
      </c>
      <c r="DN23" s="32">
        <f t="shared" si="12"/>
        <v>258.99600177698801</v>
      </c>
      <c r="DO23" s="142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4</v>
      </c>
      <c r="G24" s="91">
        <v>74</v>
      </c>
      <c r="H24" s="44">
        <f t="shared" si="1"/>
        <v>52.112676056338032</v>
      </c>
      <c r="I24" s="44">
        <v>68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/>
      <c r="Y24" s="39" t="s">
        <v>156</v>
      </c>
      <c r="Z24" s="39"/>
      <c r="AA24" s="39"/>
      <c r="AB24" s="39"/>
      <c r="AC24" s="39"/>
      <c r="AD24" s="39"/>
      <c r="AE24" s="39">
        <v>6831114</v>
      </c>
      <c r="AF24" s="39"/>
      <c r="AG24" s="39"/>
      <c r="AH24" s="39"/>
      <c r="AI24" s="38">
        <f t="shared" si="8"/>
        <v>4126</v>
      </c>
      <c r="AJ24" s="38">
        <f t="shared" si="2"/>
        <v>4.1260000000000003</v>
      </c>
      <c r="AK24" s="38">
        <f t="shared" si="3"/>
        <v>99.024000000000001</v>
      </c>
      <c r="AL24" s="38"/>
      <c r="AM24" s="38"/>
      <c r="AN24" s="38"/>
      <c r="AO24" s="38">
        <f t="shared" si="4"/>
        <v>99.024000000000001</v>
      </c>
      <c r="AP24" s="93">
        <v>5.8</v>
      </c>
      <c r="AQ24" s="93">
        <f t="shared" si="9"/>
        <v>5.8</v>
      </c>
      <c r="AR24" s="36"/>
      <c r="AS24" s="36"/>
      <c r="AT24" s="36"/>
      <c r="AU24" s="35" t="s">
        <v>164</v>
      </c>
      <c r="AV24" s="34">
        <v>1187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0</v>
      </c>
      <c r="BM24" s="34">
        <v>1026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0.99747899159663866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</v>
      </c>
      <c r="CK24" s="33">
        <f t="shared" si="6"/>
        <v>0.86218487394957988</v>
      </c>
      <c r="CL24" s="33"/>
      <c r="CM24" s="33"/>
      <c r="CN24" s="33"/>
      <c r="CO24" s="33"/>
      <c r="CP24" s="33"/>
      <c r="CQ24" s="33"/>
      <c r="CR24" s="33">
        <v>0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1710512</v>
      </c>
      <c r="DD24" s="32"/>
      <c r="DE24" s="32">
        <f t="shared" si="10"/>
        <v>1186</v>
      </c>
      <c r="DF24" s="32"/>
      <c r="DG24" s="32">
        <f t="shared" si="11"/>
        <v>1186</v>
      </c>
      <c r="DH24" s="32"/>
      <c r="DI24" s="32"/>
      <c r="DJ24" s="32"/>
      <c r="DK24" s="32"/>
      <c r="DL24" s="32"/>
      <c r="DM24" s="32">
        <f t="shared" si="7"/>
        <v>1186</v>
      </c>
      <c r="DN24" s="32">
        <f t="shared" si="12"/>
        <v>287.44546776539016</v>
      </c>
      <c r="DO24" s="142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2</v>
      </c>
      <c r="G25" s="91">
        <v>74</v>
      </c>
      <c r="H25" s="44">
        <f t="shared" si="1"/>
        <v>52.112676056338032</v>
      </c>
      <c r="I25" s="44">
        <v>70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/>
      <c r="Y25" s="39" t="s">
        <v>156</v>
      </c>
      <c r="Z25" s="39"/>
      <c r="AA25" s="39"/>
      <c r="AB25" s="39"/>
      <c r="AC25" s="39"/>
      <c r="AD25" s="39"/>
      <c r="AE25" s="39">
        <v>6835800</v>
      </c>
      <c r="AF25" s="39"/>
      <c r="AG25" s="39"/>
      <c r="AH25" s="39"/>
      <c r="AI25" s="38">
        <f t="shared" si="8"/>
        <v>4686</v>
      </c>
      <c r="AJ25" s="38">
        <f t="shared" si="2"/>
        <v>4.6859999999999999</v>
      </c>
      <c r="AK25" s="38">
        <f t="shared" si="3"/>
        <v>112.464</v>
      </c>
      <c r="AL25" s="38"/>
      <c r="AM25" s="38"/>
      <c r="AN25" s="38"/>
      <c r="AO25" s="38">
        <f t="shared" si="4"/>
        <v>112.464</v>
      </c>
      <c r="AP25" s="93">
        <v>5.4</v>
      </c>
      <c r="AQ25" s="93">
        <f t="shared" si="9"/>
        <v>5.4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0</v>
      </c>
      <c r="BM25" s="34">
        <v>1006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</v>
      </c>
      <c r="CK25" s="33">
        <f t="shared" si="6"/>
        <v>0.8453781512605042</v>
      </c>
      <c r="CL25" s="33"/>
      <c r="CM25" s="33"/>
      <c r="CN25" s="33"/>
      <c r="CO25" s="33"/>
      <c r="CP25" s="33"/>
      <c r="CQ25" s="33"/>
      <c r="CR25" s="33">
        <v>0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1711800</v>
      </c>
      <c r="DD25" s="32"/>
      <c r="DE25" s="32">
        <f t="shared" si="10"/>
        <v>1288</v>
      </c>
      <c r="DF25" s="32"/>
      <c r="DG25" s="32">
        <f t="shared" si="11"/>
        <v>1288</v>
      </c>
      <c r="DH25" s="32"/>
      <c r="DI25" s="32"/>
      <c r="DJ25" s="32"/>
      <c r="DK25" s="32"/>
      <c r="DL25" s="32"/>
      <c r="DM25" s="32">
        <f t="shared" si="7"/>
        <v>1288</v>
      </c>
      <c r="DN25" s="32">
        <f t="shared" si="12"/>
        <v>274.86128894579599</v>
      </c>
      <c r="DO25" s="143">
        <v>0.8</v>
      </c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0</v>
      </c>
      <c r="G26" s="91">
        <v>75</v>
      </c>
      <c r="H26" s="44">
        <f t="shared" si="1"/>
        <v>52.816901408450704</v>
      </c>
      <c r="I26" s="44">
        <v>73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/>
      <c r="Y26" s="39" t="s">
        <v>156</v>
      </c>
      <c r="Z26" s="39"/>
      <c r="AA26" s="39"/>
      <c r="AB26" s="39"/>
      <c r="AC26" s="39"/>
      <c r="AD26" s="39"/>
      <c r="AE26" s="39">
        <v>6839875</v>
      </c>
      <c r="AF26" s="39"/>
      <c r="AG26" s="39"/>
      <c r="AH26" s="39"/>
      <c r="AI26" s="38">
        <f t="shared" si="8"/>
        <v>4075</v>
      </c>
      <c r="AJ26" s="38">
        <f t="shared" si="2"/>
        <v>4.0750000000000002</v>
      </c>
      <c r="AK26" s="38">
        <f t="shared" si="3"/>
        <v>97.800000000000011</v>
      </c>
      <c r="AL26" s="38"/>
      <c r="AM26" s="38"/>
      <c r="AN26" s="38"/>
      <c r="AO26" s="38">
        <f t="shared" si="4"/>
        <v>97.800000000000011</v>
      </c>
      <c r="AP26" s="93">
        <v>4.7</v>
      </c>
      <c r="AQ26" s="93">
        <f t="shared" si="9"/>
        <v>4.7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0</v>
      </c>
      <c r="BM26" s="34">
        <v>1006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</v>
      </c>
      <c r="CK26" s="33">
        <f t="shared" si="6"/>
        <v>0.8453781512605042</v>
      </c>
      <c r="CL26" s="33"/>
      <c r="CM26" s="33"/>
      <c r="CN26" s="33"/>
      <c r="CO26" s="33"/>
      <c r="CP26" s="33"/>
      <c r="CQ26" s="33"/>
      <c r="CR26" s="33">
        <v>0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1712898</v>
      </c>
      <c r="DD26" s="32"/>
      <c r="DE26" s="32">
        <f t="shared" si="10"/>
        <v>1098</v>
      </c>
      <c r="DF26" s="32"/>
      <c r="DG26" s="32">
        <f t="shared" si="11"/>
        <v>1098</v>
      </c>
      <c r="DH26" s="32"/>
      <c r="DI26" s="32"/>
      <c r="DJ26" s="32"/>
      <c r="DK26" s="32"/>
      <c r="DL26" s="32"/>
      <c r="DM26" s="32">
        <f t="shared" si="7"/>
        <v>1098</v>
      </c>
      <c r="DN26" s="32">
        <f t="shared" si="12"/>
        <v>269.44785276073617</v>
      </c>
      <c r="DO26" s="142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0</v>
      </c>
      <c r="G27" s="91">
        <v>74</v>
      </c>
      <c r="H27" s="44">
        <f t="shared" si="1"/>
        <v>52.112676056338032</v>
      </c>
      <c r="I27" s="44">
        <v>72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/>
      <c r="Y27" s="39" t="s">
        <v>156</v>
      </c>
      <c r="Z27" s="39"/>
      <c r="AA27" s="39"/>
      <c r="AB27" s="39"/>
      <c r="AC27" s="39"/>
      <c r="AD27" s="39"/>
      <c r="AE27" s="39">
        <v>6844190</v>
      </c>
      <c r="AF27" s="39"/>
      <c r="AG27" s="39"/>
      <c r="AH27" s="39"/>
      <c r="AI27" s="38">
        <f t="shared" si="8"/>
        <v>4315</v>
      </c>
      <c r="AJ27" s="38">
        <f t="shared" si="2"/>
        <v>4.3150000000000004</v>
      </c>
      <c r="AK27" s="38">
        <f t="shared" si="3"/>
        <v>103.56</v>
      </c>
      <c r="AL27" s="38"/>
      <c r="AM27" s="38"/>
      <c r="AN27" s="38"/>
      <c r="AO27" s="38">
        <f t="shared" si="4"/>
        <v>103.56</v>
      </c>
      <c r="AP27" s="93">
        <v>4.4000000000000004</v>
      </c>
      <c r="AQ27" s="93">
        <f t="shared" si="9"/>
        <v>4.4000000000000004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0</v>
      </c>
      <c r="BM27" s="34">
        <v>1007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</v>
      </c>
      <c r="CK27" s="33">
        <f t="shared" si="6"/>
        <v>0.84621848739495797</v>
      </c>
      <c r="CL27" s="33"/>
      <c r="CM27" s="33"/>
      <c r="CN27" s="33"/>
      <c r="CO27" s="33"/>
      <c r="CP27" s="33"/>
      <c r="CQ27" s="33"/>
      <c r="CR27" s="33">
        <v>0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1714058</v>
      </c>
      <c r="DD27" s="32"/>
      <c r="DE27" s="32">
        <f t="shared" si="10"/>
        <v>1160</v>
      </c>
      <c r="DF27" s="32"/>
      <c r="DG27" s="32">
        <f t="shared" si="11"/>
        <v>1160</v>
      </c>
      <c r="DH27" s="32"/>
      <c r="DI27" s="32"/>
      <c r="DJ27" s="32"/>
      <c r="DK27" s="32"/>
      <c r="DL27" s="32"/>
      <c r="DM27" s="32">
        <f t="shared" si="7"/>
        <v>1160</v>
      </c>
      <c r="DN27" s="32">
        <f t="shared" si="12"/>
        <v>268.82966396291999</v>
      </c>
      <c r="DO27" s="142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-2</v>
      </c>
      <c r="G28" s="91">
        <v>74</v>
      </c>
      <c r="H28" s="44">
        <f t="shared" si="1"/>
        <v>52.112676056338032</v>
      </c>
      <c r="I28" s="44">
        <v>72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/>
      <c r="Y28" s="39" t="s">
        <v>156</v>
      </c>
      <c r="Z28" s="39"/>
      <c r="AA28" s="39"/>
      <c r="AB28" s="39"/>
      <c r="AC28" s="39"/>
      <c r="AD28" s="39"/>
      <c r="AE28" s="39">
        <v>6848590</v>
      </c>
      <c r="AF28" s="39"/>
      <c r="AG28" s="39"/>
      <c r="AH28" s="39"/>
      <c r="AI28" s="38">
        <f t="shared" si="8"/>
        <v>4400</v>
      </c>
      <c r="AJ28" s="38">
        <f t="shared" si="2"/>
        <v>4.4000000000000004</v>
      </c>
      <c r="AK28" s="38">
        <f t="shared" si="3"/>
        <v>105.60000000000001</v>
      </c>
      <c r="AL28" s="38"/>
      <c r="AM28" s="38"/>
      <c r="AN28" s="38"/>
      <c r="AO28" s="38">
        <f t="shared" si="4"/>
        <v>105.60000000000001</v>
      </c>
      <c r="AP28" s="93">
        <v>3.9</v>
      </c>
      <c r="AQ28" s="93">
        <f t="shared" si="9"/>
        <v>3.9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4">
        <v>1007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</v>
      </c>
      <c r="CK28" s="33">
        <f t="shared" si="6"/>
        <v>0.84621848739495797</v>
      </c>
      <c r="CL28" s="33"/>
      <c r="CM28" s="33"/>
      <c r="CN28" s="33"/>
      <c r="CO28" s="33"/>
      <c r="CP28" s="33"/>
      <c r="CQ28" s="33"/>
      <c r="CR28" s="33">
        <v>0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1715224</v>
      </c>
      <c r="DD28" s="32"/>
      <c r="DE28" s="32">
        <f t="shared" si="10"/>
        <v>1166</v>
      </c>
      <c r="DF28" s="32"/>
      <c r="DG28" s="32">
        <f t="shared" si="11"/>
        <v>1166</v>
      </c>
      <c r="DH28" s="32"/>
      <c r="DI28" s="32"/>
      <c r="DJ28" s="32"/>
      <c r="DK28" s="32"/>
      <c r="DL28" s="32"/>
      <c r="DM28" s="32">
        <f t="shared" si="7"/>
        <v>1166</v>
      </c>
      <c r="DN28" s="32">
        <f t="shared" si="12"/>
        <v>265</v>
      </c>
      <c r="DO28" s="142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-5</v>
      </c>
      <c r="G29" s="91">
        <v>74</v>
      </c>
      <c r="H29" s="44">
        <f t="shared" si="1"/>
        <v>52.112676056338032</v>
      </c>
      <c r="I29" s="44">
        <v>72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/>
      <c r="Y29" s="39" t="s">
        <v>156</v>
      </c>
      <c r="Z29" s="39"/>
      <c r="AA29" s="39"/>
      <c r="AB29" s="39"/>
      <c r="AC29" s="39"/>
      <c r="AD29" s="39"/>
      <c r="AE29" s="39">
        <v>6852885</v>
      </c>
      <c r="AF29" s="39"/>
      <c r="AG29" s="39"/>
      <c r="AH29" s="39"/>
      <c r="AI29" s="38">
        <f t="shared" si="8"/>
        <v>4295</v>
      </c>
      <c r="AJ29" s="38">
        <f t="shared" si="2"/>
        <v>4.2949999999999999</v>
      </c>
      <c r="AK29" s="38">
        <f t="shared" si="3"/>
        <v>103.08</v>
      </c>
      <c r="AL29" s="38"/>
      <c r="AM29" s="38"/>
      <c r="AN29" s="38"/>
      <c r="AO29" s="38">
        <f t="shared" si="4"/>
        <v>103.08</v>
      </c>
      <c r="AP29" s="93">
        <v>3.5</v>
      </c>
      <c r="AQ29" s="93">
        <f t="shared" si="9"/>
        <v>3.5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0</v>
      </c>
      <c r="BM29" s="34">
        <v>1006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</v>
      </c>
      <c r="CK29" s="33">
        <f t="shared" si="6"/>
        <v>0.8453781512605042</v>
      </c>
      <c r="CL29" s="33"/>
      <c r="CM29" s="33"/>
      <c r="CN29" s="33"/>
      <c r="CO29" s="33"/>
      <c r="CP29" s="33"/>
      <c r="CQ29" s="33"/>
      <c r="CR29" s="33">
        <v>0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1716384</v>
      </c>
      <c r="DD29" s="32"/>
      <c r="DE29" s="32">
        <f t="shared" si="10"/>
        <v>1160</v>
      </c>
      <c r="DF29" s="32"/>
      <c r="DG29" s="32">
        <f t="shared" si="11"/>
        <v>1160</v>
      </c>
      <c r="DH29" s="32"/>
      <c r="DI29" s="32"/>
      <c r="DJ29" s="32"/>
      <c r="DK29" s="32"/>
      <c r="DL29" s="32"/>
      <c r="DM29" s="32">
        <f t="shared" si="7"/>
        <v>1160</v>
      </c>
      <c r="DN29" s="32">
        <f t="shared" si="12"/>
        <v>270.08149010477302</v>
      </c>
      <c r="DO29" s="143">
        <v>1.02</v>
      </c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-5</v>
      </c>
      <c r="G30" s="91">
        <v>74</v>
      </c>
      <c r="H30" s="44">
        <f t="shared" si="1"/>
        <v>52.112676056338032</v>
      </c>
      <c r="I30" s="44">
        <v>72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/>
      <c r="Y30" s="39" t="s">
        <v>156</v>
      </c>
      <c r="Z30" s="39"/>
      <c r="AA30" s="39"/>
      <c r="AB30" s="39"/>
      <c r="AC30" s="39"/>
      <c r="AD30" s="39"/>
      <c r="AE30" s="39">
        <v>6857250</v>
      </c>
      <c r="AF30" s="39"/>
      <c r="AG30" s="39"/>
      <c r="AH30" s="39"/>
      <c r="AI30" s="38">
        <f t="shared" si="8"/>
        <v>4365</v>
      </c>
      <c r="AJ30" s="38">
        <f t="shared" si="2"/>
        <v>4.3650000000000002</v>
      </c>
      <c r="AK30" s="38">
        <f t="shared" si="3"/>
        <v>104.76</v>
      </c>
      <c r="AL30" s="38"/>
      <c r="AM30" s="38"/>
      <c r="AN30" s="38"/>
      <c r="AO30" s="38">
        <f t="shared" si="4"/>
        <v>104.76</v>
      </c>
      <c r="AP30" s="93">
        <v>3.2</v>
      </c>
      <c r="AQ30" s="93">
        <f t="shared" si="9"/>
        <v>3.2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4">
        <v>1005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</v>
      </c>
      <c r="CK30" s="33">
        <f t="shared" si="6"/>
        <v>0.84453781512605042</v>
      </c>
      <c r="CL30" s="33"/>
      <c r="CM30" s="33"/>
      <c r="CN30" s="33"/>
      <c r="CO30" s="33"/>
      <c r="CP30" s="33"/>
      <c r="CQ30" s="33"/>
      <c r="CR30" s="33">
        <v>0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1717522</v>
      </c>
      <c r="DD30" s="32"/>
      <c r="DE30" s="32">
        <f t="shared" si="10"/>
        <v>1138</v>
      </c>
      <c r="DF30" s="32"/>
      <c r="DG30" s="32">
        <f t="shared" si="11"/>
        <v>1138</v>
      </c>
      <c r="DH30" s="32"/>
      <c r="DI30" s="32"/>
      <c r="DJ30" s="32"/>
      <c r="DK30" s="32"/>
      <c r="DL30" s="32"/>
      <c r="DM30" s="32">
        <f t="shared" si="7"/>
        <v>1138</v>
      </c>
      <c r="DN30" s="32">
        <f t="shared" si="12"/>
        <v>260.71019473081327</v>
      </c>
      <c r="DO30" s="142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-5</v>
      </c>
      <c r="G31" s="91">
        <v>75</v>
      </c>
      <c r="H31" s="44">
        <f t="shared" si="1"/>
        <v>52.816901408450704</v>
      </c>
      <c r="I31" s="44">
        <v>73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/>
      <c r="Y31" s="39" t="s">
        <v>156</v>
      </c>
      <c r="Z31" s="39"/>
      <c r="AA31" s="39"/>
      <c r="AB31" s="39"/>
      <c r="AC31" s="39"/>
      <c r="AD31" s="39"/>
      <c r="AE31" s="39">
        <v>6861930</v>
      </c>
      <c r="AF31" s="39"/>
      <c r="AG31" s="39"/>
      <c r="AH31" s="39"/>
      <c r="AI31" s="38">
        <f t="shared" si="8"/>
        <v>4680</v>
      </c>
      <c r="AJ31" s="38">
        <f t="shared" si="2"/>
        <v>4.68</v>
      </c>
      <c r="AK31" s="38">
        <f t="shared" si="3"/>
        <v>112.32</v>
      </c>
      <c r="AL31" s="38"/>
      <c r="AM31" s="38"/>
      <c r="AN31" s="38"/>
      <c r="AO31" s="38">
        <f t="shared" si="4"/>
        <v>112.32</v>
      </c>
      <c r="AP31" s="93">
        <v>2.9</v>
      </c>
      <c r="AQ31" s="93">
        <f t="shared" si="9"/>
        <v>2.9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>
        <v>1006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</v>
      </c>
      <c r="CK31" s="33">
        <f t="shared" si="6"/>
        <v>0.8453781512605042</v>
      </c>
      <c r="CL31" s="33"/>
      <c r="CM31" s="33"/>
      <c r="CN31" s="33"/>
      <c r="CO31" s="33"/>
      <c r="CP31" s="33"/>
      <c r="CQ31" s="33"/>
      <c r="CR31" s="33">
        <v>0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1718701</v>
      </c>
      <c r="DD31" s="32"/>
      <c r="DE31" s="32">
        <f t="shared" si="10"/>
        <v>1179</v>
      </c>
      <c r="DF31" s="32"/>
      <c r="DG31" s="32">
        <f t="shared" si="11"/>
        <v>1179</v>
      </c>
      <c r="DH31" s="32"/>
      <c r="DI31" s="32"/>
      <c r="DJ31" s="32"/>
      <c r="DK31" s="32"/>
      <c r="DL31" s="32"/>
      <c r="DM31" s="32">
        <f t="shared" si="7"/>
        <v>1179</v>
      </c>
      <c r="DN31" s="32">
        <f t="shared" si="12"/>
        <v>251.92307692307693</v>
      </c>
      <c r="DO31" s="142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-5</v>
      </c>
      <c r="G32" s="91">
        <v>75</v>
      </c>
      <c r="H32" s="44">
        <f t="shared" si="1"/>
        <v>52.816901408450704</v>
      </c>
      <c r="I32" s="44">
        <v>73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/>
      <c r="Y32" s="39" t="s">
        <v>156</v>
      </c>
      <c r="Z32" s="39"/>
      <c r="AA32" s="39"/>
      <c r="AB32" s="39"/>
      <c r="AC32" s="39"/>
      <c r="AD32" s="39"/>
      <c r="AE32" s="39">
        <v>6866470</v>
      </c>
      <c r="AF32" s="39"/>
      <c r="AG32" s="39"/>
      <c r="AH32" s="39"/>
      <c r="AI32" s="38">
        <f t="shared" si="8"/>
        <v>4540</v>
      </c>
      <c r="AJ32" s="38">
        <f t="shared" si="2"/>
        <v>4.54</v>
      </c>
      <c r="AK32" s="38">
        <f t="shared" si="3"/>
        <v>108.96000000000001</v>
      </c>
      <c r="AL32" s="38"/>
      <c r="AM32" s="38"/>
      <c r="AN32" s="38"/>
      <c r="AO32" s="38">
        <f t="shared" si="4"/>
        <v>108.96000000000001</v>
      </c>
      <c r="AP32" s="93">
        <v>2.6</v>
      </c>
      <c r="AQ32" s="93">
        <f t="shared" si="9"/>
        <v>2.6</v>
      </c>
      <c r="AR32" s="36"/>
      <c r="AS32" s="36"/>
      <c r="AT32" s="36"/>
      <c r="AU32" s="35" t="s">
        <v>164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1006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</v>
      </c>
      <c r="CK32" s="33">
        <f t="shared" si="6"/>
        <v>0.8453781512605042</v>
      </c>
      <c r="CL32" s="33"/>
      <c r="CM32" s="33"/>
      <c r="CN32" s="33"/>
      <c r="CO32" s="33"/>
      <c r="CP32" s="33"/>
      <c r="CQ32" s="33"/>
      <c r="CR32" s="33">
        <v>0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1719837</v>
      </c>
      <c r="DD32" s="32"/>
      <c r="DE32" s="32">
        <f t="shared" si="10"/>
        <v>1136</v>
      </c>
      <c r="DF32" s="32"/>
      <c r="DG32" s="32">
        <f t="shared" si="11"/>
        <v>1136</v>
      </c>
      <c r="DH32" s="32"/>
      <c r="DI32" s="32"/>
      <c r="DJ32" s="32"/>
      <c r="DK32" s="32"/>
      <c r="DL32" s="32"/>
      <c r="DM32" s="32">
        <f t="shared" si="7"/>
        <v>1136</v>
      </c>
      <c r="DN32" s="32">
        <f t="shared" si="12"/>
        <v>250.22026431718061</v>
      </c>
      <c r="DO32" s="142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-5</v>
      </c>
      <c r="G33" s="91">
        <v>77</v>
      </c>
      <c r="H33" s="44">
        <f t="shared" si="1"/>
        <v>54.225352112676056</v>
      </c>
      <c r="I33" s="44">
        <v>75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/>
      <c r="Y33" s="39" t="s">
        <v>156</v>
      </c>
      <c r="Z33" s="39"/>
      <c r="AA33" s="39"/>
      <c r="AB33" s="39"/>
      <c r="AC33" s="39"/>
      <c r="AD33" s="39"/>
      <c r="AE33" s="39">
        <v>6871073</v>
      </c>
      <c r="AF33" s="39"/>
      <c r="AG33" s="39"/>
      <c r="AH33" s="39"/>
      <c r="AI33" s="38">
        <f t="shared" si="8"/>
        <v>4603</v>
      </c>
      <c r="AJ33" s="38">
        <f t="shared" si="2"/>
        <v>4.6029999999999998</v>
      </c>
      <c r="AK33" s="38">
        <f t="shared" si="3"/>
        <v>110.47199999999999</v>
      </c>
      <c r="AL33" s="38"/>
      <c r="AM33" s="38"/>
      <c r="AN33" s="38"/>
      <c r="AO33" s="38">
        <f t="shared" si="4"/>
        <v>110.47199999999999</v>
      </c>
      <c r="AP33" s="93">
        <v>2.4</v>
      </c>
      <c r="AQ33" s="93">
        <f t="shared" si="9"/>
        <v>2.4</v>
      </c>
      <c r="AR33" s="36"/>
      <c r="AS33" s="36"/>
      <c r="AT33" s="36"/>
      <c r="AU33" s="35" t="s">
        <v>164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1006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</v>
      </c>
      <c r="CK33" s="33">
        <f t="shared" si="6"/>
        <v>0.8453781512605042</v>
      </c>
      <c r="CL33" s="33"/>
      <c r="CM33" s="33"/>
      <c r="CN33" s="33"/>
      <c r="CO33" s="33"/>
      <c r="CP33" s="33"/>
      <c r="CQ33" s="33"/>
      <c r="CR33" s="33">
        <v>0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1721031</v>
      </c>
      <c r="DD33" s="32"/>
      <c r="DE33" s="32">
        <f t="shared" si="10"/>
        <v>1194</v>
      </c>
      <c r="DF33" s="32"/>
      <c r="DG33" s="32">
        <f t="shared" si="11"/>
        <v>1194</v>
      </c>
      <c r="DH33" s="32"/>
      <c r="DI33" s="32"/>
      <c r="DJ33" s="32"/>
      <c r="DK33" s="32"/>
      <c r="DL33" s="32"/>
      <c r="DM33" s="32">
        <f t="shared" si="7"/>
        <v>1194</v>
      </c>
      <c r="DN33" s="32">
        <f t="shared" si="12"/>
        <v>259.39604605691943</v>
      </c>
      <c r="DO33" s="143">
        <v>0.87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-2</v>
      </c>
      <c r="G34" s="91">
        <v>71</v>
      </c>
      <c r="H34" s="44">
        <f t="shared" si="1"/>
        <v>50</v>
      </c>
      <c r="I34" s="44">
        <v>69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/>
      <c r="Y34" s="39" t="s">
        <v>156</v>
      </c>
      <c r="Z34" s="39"/>
      <c r="AA34" s="39"/>
      <c r="AB34" s="39"/>
      <c r="AC34" s="39"/>
      <c r="AD34" s="39"/>
      <c r="AE34" s="39">
        <v>6874896</v>
      </c>
      <c r="AF34" s="39"/>
      <c r="AG34" s="39"/>
      <c r="AH34" s="39"/>
      <c r="AI34" s="38">
        <f t="shared" si="8"/>
        <v>3823</v>
      </c>
      <c r="AJ34" s="38">
        <f t="shared" si="2"/>
        <v>3.823</v>
      </c>
      <c r="AK34" s="38">
        <f t="shared" si="3"/>
        <v>91.751999999999995</v>
      </c>
      <c r="AL34" s="38"/>
      <c r="AM34" s="38"/>
      <c r="AN34" s="38"/>
      <c r="AO34" s="38">
        <f t="shared" si="4"/>
        <v>91.751999999999995</v>
      </c>
      <c r="AP34" s="93">
        <v>3.3</v>
      </c>
      <c r="AQ34" s="93">
        <f t="shared" si="9"/>
        <v>3.3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3">
        <v>0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1722085</v>
      </c>
      <c r="DD34" s="32"/>
      <c r="DE34" s="32">
        <f t="shared" si="10"/>
        <v>1054</v>
      </c>
      <c r="DF34" s="32"/>
      <c r="DG34" s="32">
        <f t="shared" si="11"/>
        <v>1054</v>
      </c>
      <c r="DH34" s="32"/>
      <c r="DI34" s="32"/>
      <c r="DJ34" s="32"/>
      <c r="DK34" s="32"/>
      <c r="DL34" s="32"/>
      <c r="DM34" s="32">
        <f t="shared" si="7"/>
        <v>1054</v>
      </c>
      <c r="DN34" s="32">
        <f t="shared" si="12"/>
        <v>275.69971226785248</v>
      </c>
      <c r="DO34" s="142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-1</v>
      </c>
      <c r="G35" s="91">
        <v>72</v>
      </c>
      <c r="H35" s="44">
        <f t="shared" si="1"/>
        <v>50.70422535211268</v>
      </c>
      <c r="I35" s="44">
        <v>70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/>
      <c r="Y35" s="39" t="s">
        <v>156</v>
      </c>
      <c r="Z35" s="39"/>
      <c r="AA35" s="39"/>
      <c r="AB35" s="39"/>
      <c r="AC35" s="39"/>
      <c r="AD35" s="39"/>
      <c r="AE35" s="39">
        <v>6879083</v>
      </c>
      <c r="AF35" s="39"/>
      <c r="AG35" s="39"/>
      <c r="AH35" s="39"/>
      <c r="AI35" s="38">
        <f t="shared" si="8"/>
        <v>4187</v>
      </c>
      <c r="AJ35" s="38">
        <f t="shared" si="2"/>
        <v>4.1870000000000003</v>
      </c>
      <c r="AK35" s="38">
        <f t="shared" si="3"/>
        <v>100.488</v>
      </c>
      <c r="AL35" s="38"/>
      <c r="AM35" s="38"/>
      <c r="AN35" s="38"/>
      <c r="AO35" s="38">
        <f t="shared" si="4"/>
        <v>100.488</v>
      </c>
      <c r="AP35" s="93">
        <v>4.3</v>
      </c>
      <c r="AQ35" s="93">
        <f t="shared" si="9"/>
        <v>4.3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3">
        <v>0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1723169</v>
      </c>
      <c r="DD35" s="32"/>
      <c r="DE35" s="32">
        <f t="shared" si="10"/>
        <v>1084</v>
      </c>
      <c r="DF35" s="32"/>
      <c r="DG35" s="32">
        <f t="shared" si="11"/>
        <v>1084</v>
      </c>
      <c r="DH35" s="32"/>
      <c r="DI35" s="32"/>
      <c r="DJ35" s="32"/>
      <c r="DK35" s="32"/>
      <c r="DL35" s="32"/>
      <c r="DM35" s="32">
        <f t="shared" si="7"/>
        <v>1084</v>
      </c>
      <c r="DN35" s="32">
        <f t="shared" si="12"/>
        <v>258.89658466682585</v>
      </c>
      <c r="DO35" s="142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1.4583333333333333</v>
      </c>
      <c r="G36" s="28">
        <f t="shared" si="13"/>
        <v>74.583333333333329</v>
      </c>
      <c r="H36" s="28">
        <f t="shared" si="13"/>
        <v>52.523474178403767</v>
      </c>
      <c r="I36" s="28">
        <f t="shared" si="13"/>
        <v>71.708333333333329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106573</v>
      </c>
      <c r="AJ36" s="28">
        <f>SUM(AJ12:AJ35)</f>
        <v>106.57299999999998</v>
      </c>
      <c r="AK36" s="28">
        <f>AVERAGE(AK12:AK35)</f>
        <v>106.57299999999999</v>
      </c>
      <c r="AL36" s="28"/>
      <c r="AM36" s="28"/>
      <c r="AN36" s="28"/>
      <c r="AO36" s="28"/>
      <c r="AP36" s="28">
        <f>AVERAGE(AP12:AP35)</f>
        <v>5.8125000000000027</v>
      </c>
      <c r="AQ36" s="94">
        <f>AVERAGE(AQ12:AQ35)</f>
        <v>5.8125000000000027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26079</v>
      </c>
      <c r="DF36" s="28"/>
      <c r="DG36" s="28">
        <f>SUM(DG12:DG35)</f>
        <v>26079</v>
      </c>
      <c r="DH36" s="28"/>
      <c r="DI36" s="28"/>
      <c r="DJ36" s="28"/>
      <c r="DK36" s="28"/>
      <c r="DL36" s="28"/>
      <c r="DM36" s="28">
        <f t="shared" si="7"/>
        <v>26079</v>
      </c>
      <c r="DN36" s="28">
        <f t="shared" si="12"/>
        <v>244.70550702335493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205</v>
      </c>
      <c r="D39" s="218"/>
      <c r="E39" s="218"/>
      <c r="F39" s="219"/>
    </row>
    <row r="40" spans="2:127" x14ac:dyDescent="0.35">
      <c r="B40" s="22" t="s">
        <v>2</v>
      </c>
      <c r="C40" s="217" t="s">
        <v>167</v>
      </c>
      <c r="D40" s="218"/>
      <c r="E40" s="218"/>
      <c r="F40" s="219"/>
    </row>
    <row r="41" spans="2:127" x14ac:dyDescent="0.35">
      <c r="B41" s="22" t="s">
        <v>1</v>
      </c>
      <c r="C41" s="217" t="s">
        <v>191</v>
      </c>
      <c r="D41" s="218"/>
      <c r="E41" s="218"/>
      <c r="F41" s="219"/>
    </row>
    <row r="43" spans="2:127" x14ac:dyDescent="0.35">
      <c r="B43" s="97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232</v>
      </c>
      <c r="C44" s="9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2:127" x14ac:dyDescent="0.35">
      <c r="B45" s="96" t="s">
        <v>231</v>
      </c>
      <c r="C45" s="11"/>
      <c r="D45" s="140"/>
      <c r="E45" s="140"/>
      <c r="F45" s="140"/>
      <c r="G45" s="140"/>
      <c r="H45" s="140"/>
      <c r="I45" s="140"/>
      <c r="J45" s="1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6" t="s">
        <v>158</v>
      </c>
      <c r="C47" s="14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180" t="s">
        <v>301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96" t="s">
        <v>159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2" t="s">
        <v>223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4" t="s">
        <v>161</v>
      </c>
      <c r="C51" s="11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35">
      <c r="B52" s="119" t="s">
        <v>194</v>
      </c>
      <c r="C52" s="11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35">
      <c r="B53" s="115" t="s">
        <v>162</v>
      </c>
      <c r="C53" s="11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35">
      <c r="B54" s="118" t="s">
        <v>302</v>
      </c>
      <c r="C54" s="11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  <c r="Z54" s="4"/>
    </row>
    <row r="55" spans="2:26" x14ac:dyDescent="0.35">
      <c r="B55" s="118" t="s">
        <v>168</v>
      </c>
      <c r="C55" s="11"/>
      <c r="D55" s="8"/>
      <c r="E55" s="8"/>
      <c r="F55" s="8"/>
      <c r="G55" s="8"/>
      <c r="H55" s="8"/>
      <c r="I55" s="8"/>
      <c r="J55" s="7"/>
      <c r="K55" s="7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5"/>
      <c r="X55" s="4"/>
      <c r="Y55" s="4"/>
      <c r="Z55" s="4"/>
    </row>
    <row r="56" spans="2:26" x14ac:dyDescent="0.35">
      <c r="B56" s="206" t="s">
        <v>169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4"/>
    </row>
    <row r="57" spans="2:26" x14ac:dyDescent="0.35">
      <c r="B57" s="206" t="s">
        <v>170</v>
      </c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4"/>
    </row>
    <row r="58" spans="2:26" x14ac:dyDescent="0.35">
      <c r="B58" s="207" t="s">
        <v>171</v>
      </c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4"/>
    </row>
    <row r="59" spans="2:26" x14ac:dyDescent="0.35">
      <c r="B59" s="208" t="s">
        <v>303</v>
      </c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4"/>
    </row>
    <row r="60" spans="2:26" x14ac:dyDescent="0.35">
      <c r="B60" s="108" t="s">
        <v>175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  <row r="61" spans="2:26" x14ac:dyDescent="0.35">
      <c r="B61" s="109" t="s">
        <v>226</v>
      </c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</row>
  </sheetData>
  <protectedRanges>
    <protectedRange sqref="AD10:AD11" name="Range1_11_1_1_1_2_2_1_2"/>
    <protectedRange sqref="AE10:AE11" name="Range1_11_1_1_1_2_2_1_2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4"/>
  </protectedRanges>
  <mergeCells count="51"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B56:Y56"/>
    <mergeCell ref="B57:Y57"/>
    <mergeCell ref="B58:Y58"/>
    <mergeCell ref="B59:Y59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U12:U35" xr:uid="{00000000-0002-0000-1D00-000000000000}">
      <formula1>$DT$9:$DT$20</formula1>
    </dataValidation>
    <dataValidation type="list" allowBlank="1" showInputMessage="1" showErrorMessage="1" sqref="DT31:DU31" xr:uid="{00000000-0002-0000-1D00-000001000000}">
      <formula1>$BA$25:$BA$29</formula1>
    </dataValidation>
  </dataValidation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B2:DW53"/>
  <sheetViews>
    <sheetView zoomScale="90" zoomScaleNormal="90" workbookViewId="0">
      <selection activeCell="C7" sqref="C7:E7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43343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/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 t="s">
        <v>37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/>
      <c r="E12" s="44">
        <f t="shared" ref="E12:E35" si="0">D12/1.42</f>
        <v>0</v>
      </c>
      <c r="F12" s="44"/>
      <c r="G12" s="44"/>
      <c r="H12" s="44">
        <f t="shared" ref="H12:H35" si="1">G12/1.42</f>
        <v>0</v>
      </c>
      <c r="I12" s="44"/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8" t="str">
        <f>IF(ISBLANK(AE12),"-",AE12-AE10)</f>
        <v>-</v>
      </c>
      <c r="AJ12" s="38" t="e">
        <f t="shared" ref="AJ12:AJ35" si="2">AI12/1000</f>
        <v>#VALUE!</v>
      </c>
      <c r="AK12" s="38" t="e">
        <f t="shared" ref="AK12:AK35" si="3">AJ12*24</f>
        <v>#VALUE!</v>
      </c>
      <c r="AL12" s="38"/>
      <c r="AM12" s="38"/>
      <c r="AN12" s="38"/>
      <c r="AO12" s="38" t="e">
        <f t="shared" ref="AO12:AO35" si="4">AK12</f>
        <v>#VALUE!</v>
      </c>
      <c r="AP12" s="37"/>
      <c r="AQ12" s="37"/>
      <c r="AR12" s="36"/>
      <c r="AS12" s="36"/>
      <c r="AT12" s="36"/>
      <c r="AU12" s="35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</v>
      </c>
      <c r="CC12" s="33">
        <f t="shared" si="5"/>
        <v>0</v>
      </c>
      <c r="CD12" s="33">
        <f t="shared" si="5"/>
        <v>0</v>
      </c>
      <c r="CE12" s="33">
        <f t="shared" si="5"/>
        <v>0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3">
        <v>0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 t="str">
        <f>IF(ISBLANK(DC12),"-",DC12-DC10)</f>
        <v>-</v>
      </c>
      <c r="DF12" s="32"/>
      <c r="DG12" s="32" t="e">
        <f>DC12-DC10</f>
        <v>#VALUE!</v>
      </c>
      <c r="DH12" s="32"/>
      <c r="DI12" s="32"/>
      <c r="DJ12" s="32"/>
      <c r="DK12" s="32"/>
      <c r="DL12" s="32"/>
      <c r="DM12" s="32" t="str">
        <f t="shared" ref="DM12:DM36" si="7">DE12</f>
        <v>-</v>
      </c>
      <c r="DN12" s="32" t="e">
        <f>DM12/AJ12</f>
        <v>#VALUE!</v>
      </c>
      <c r="DO12" s="31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/>
      <c r="E13" s="44">
        <f t="shared" si="0"/>
        <v>0</v>
      </c>
      <c r="F13" s="44"/>
      <c r="G13" s="44"/>
      <c r="H13" s="44">
        <f t="shared" si="1"/>
        <v>0</v>
      </c>
      <c r="I13" s="44"/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8" t="str">
        <f t="shared" ref="AI13:AI35" si="8">IF(ISBLANK(AE13),"-",AE13-AE12)</f>
        <v>-</v>
      </c>
      <c r="AJ13" s="38" t="e">
        <f t="shared" si="2"/>
        <v>#VALUE!</v>
      </c>
      <c r="AK13" s="38" t="e">
        <f t="shared" si="3"/>
        <v>#VALUE!</v>
      </c>
      <c r="AL13" s="38"/>
      <c r="AM13" s="38"/>
      <c r="AN13" s="38"/>
      <c r="AO13" s="38" t="e">
        <f t="shared" si="4"/>
        <v>#VALUE!</v>
      </c>
      <c r="AP13" s="37"/>
      <c r="AQ13" s="37"/>
      <c r="AR13" s="36"/>
      <c r="AS13" s="36"/>
      <c r="AT13" s="36"/>
      <c r="AU13" s="35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</v>
      </c>
      <c r="CC13" s="33">
        <f t="shared" si="5"/>
        <v>0</v>
      </c>
      <c r="CD13" s="33">
        <f t="shared" si="5"/>
        <v>0</v>
      </c>
      <c r="CE13" s="33">
        <f t="shared" si="5"/>
        <v>0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3">
        <v>0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 t="str">
        <f t="shared" ref="DE13:DE35" si="9">IF(ISBLANK(DC13),"-",DC13-DC12)</f>
        <v>-</v>
      </c>
      <c r="DF13" s="32"/>
      <c r="DG13" s="32">
        <f t="shared" ref="DG13:DG35" si="10">DC13-DC12</f>
        <v>0</v>
      </c>
      <c r="DH13" s="32"/>
      <c r="DI13" s="32"/>
      <c r="DJ13" s="32"/>
      <c r="DK13" s="32"/>
      <c r="DL13" s="32"/>
      <c r="DM13" s="32" t="str">
        <f t="shared" si="7"/>
        <v>-</v>
      </c>
      <c r="DN13" s="32" t="e">
        <f t="shared" ref="DN13:DN36" si="11">DM13/AJ13</f>
        <v>#VALUE!</v>
      </c>
      <c r="DO13" s="31"/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/>
      <c r="E14" s="44">
        <f t="shared" si="0"/>
        <v>0</v>
      </c>
      <c r="F14" s="44"/>
      <c r="G14" s="44"/>
      <c r="H14" s="44">
        <f t="shared" si="1"/>
        <v>0</v>
      </c>
      <c r="I14" s="44"/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8" t="str">
        <f t="shared" si="8"/>
        <v>-</v>
      </c>
      <c r="AJ14" s="38" t="e">
        <f t="shared" si="2"/>
        <v>#VALUE!</v>
      </c>
      <c r="AK14" s="38" t="e">
        <f t="shared" si="3"/>
        <v>#VALUE!</v>
      </c>
      <c r="AL14" s="38"/>
      <c r="AM14" s="38"/>
      <c r="AN14" s="38"/>
      <c r="AO14" s="38" t="e">
        <f t="shared" si="4"/>
        <v>#VALUE!</v>
      </c>
      <c r="AP14" s="37"/>
      <c r="AQ14" s="37"/>
      <c r="AR14" s="36"/>
      <c r="AS14" s="36"/>
      <c r="AT14" s="36"/>
      <c r="AU14" s="35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</v>
      </c>
      <c r="CC14" s="33">
        <f t="shared" si="5"/>
        <v>0</v>
      </c>
      <c r="CD14" s="33">
        <f t="shared" si="5"/>
        <v>0</v>
      </c>
      <c r="CE14" s="33">
        <f t="shared" si="5"/>
        <v>0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3">
        <v>0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 t="str">
        <f t="shared" si="9"/>
        <v>-</v>
      </c>
      <c r="DF14" s="32"/>
      <c r="DG14" s="32">
        <f t="shared" si="10"/>
        <v>0</v>
      </c>
      <c r="DH14" s="32"/>
      <c r="DI14" s="32"/>
      <c r="DJ14" s="32"/>
      <c r="DK14" s="32"/>
      <c r="DL14" s="32"/>
      <c r="DM14" s="32" t="str">
        <f t="shared" si="7"/>
        <v>-</v>
      </c>
      <c r="DN14" s="32" t="e">
        <f t="shared" si="11"/>
        <v>#VALUE!</v>
      </c>
      <c r="DO14" s="31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/>
      <c r="E15" s="44">
        <f t="shared" si="0"/>
        <v>0</v>
      </c>
      <c r="F15" s="44"/>
      <c r="G15" s="44"/>
      <c r="H15" s="44">
        <f t="shared" si="1"/>
        <v>0</v>
      </c>
      <c r="I15" s="44"/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8" t="str">
        <f t="shared" si="8"/>
        <v>-</v>
      </c>
      <c r="AJ15" s="38" t="e">
        <f t="shared" si="2"/>
        <v>#VALUE!</v>
      </c>
      <c r="AK15" s="38" t="e">
        <f t="shared" si="3"/>
        <v>#VALUE!</v>
      </c>
      <c r="AL15" s="38"/>
      <c r="AM15" s="38"/>
      <c r="AN15" s="38"/>
      <c r="AO15" s="38" t="e">
        <f t="shared" si="4"/>
        <v>#VALUE!</v>
      </c>
      <c r="AP15" s="37"/>
      <c r="AQ15" s="37"/>
      <c r="AR15" s="36"/>
      <c r="AS15" s="36"/>
      <c r="AT15" s="36"/>
      <c r="AU15" s="35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</v>
      </c>
      <c r="CC15" s="33">
        <f t="shared" si="5"/>
        <v>0</v>
      </c>
      <c r="CD15" s="33">
        <f t="shared" si="5"/>
        <v>0</v>
      </c>
      <c r="CE15" s="33">
        <f t="shared" si="5"/>
        <v>0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3">
        <v>0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 t="str">
        <f t="shared" si="9"/>
        <v>-</v>
      </c>
      <c r="DF15" s="32"/>
      <c r="DG15" s="32">
        <f t="shared" si="10"/>
        <v>0</v>
      </c>
      <c r="DH15" s="32"/>
      <c r="DI15" s="32"/>
      <c r="DJ15" s="32"/>
      <c r="DK15" s="32"/>
      <c r="DL15" s="32"/>
      <c r="DM15" s="32" t="str">
        <f t="shared" si="7"/>
        <v>-</v>
      </c>
      <c r="DN15" s="32" t="e">
        <f t="shared" si="11"/>
        <v>#VALUE!</v>
      </c>
      <c r="DO15" s="31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/>
      <c r="E16" s="44">
        <f t="shared" si="0"/>
        <v>0</v>
      </c>
      <c r="F16" s="44"/>
      <c r="G16" s="44"/>
      <c r="H16" s="44">
        <f t="shared" si="1"/>
        <v>0</v>
      </c>
      <c r="I16" s="44"/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8" t="str">
        <f t="shared" si="8"/>
        <v>-</v>
      </c>
      <c r="AJ16" s="38" t="e">
        <f t="shared" si="2"/>
        <v>#VALUE!</v>
      </c>
      <c r="AK16" s="38" t="e">
        <f t="shared" si="3"/>
        <v>#VALUE!</v>
      </c>
      <c r="AL16" s="38"/>
      <c r="AM16" s="38"/>
      <c r="AN16" s="38"/>
      <c r="AO16" s="38" t="e">
        <f t="shared" si="4"/>
        <v>#VALUE!</v>
      </c>
      <c r="AP16" s="37"/>
      <c r="AQ16" s="37"/>
      <c r="AR16" s="36"/>
      <c r="AS16" s="36"/>
      <c r="AT16" s="36"/>
      <c r="AU16" s="35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</v>
      </c>
      <c r="CC16" s="33">
        <f t="shared" si="5"/>
        <v>0</v>
      </c>
      <c r="CD16" s="33">
        <f t="shared" si="5"/>
        <v>0</v>
      </c>
      <c r="CE16" s="33">
        <f t="shared" si="5"/>
        <v>0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3">
        <v>0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 t="str">
        <f t="shared" si="9"/>
        <v>-</v>
      </c>
      <c r="DF16" s="32"/>
      <c r="DG16" s="32">
        <f t="shared" si="10"/>
        <v>0</v>
      </c>
      <c r="DH16" s="32"/>
      <c r="DI16" s="32"/>
      <c r="DJ16" s="32"/>
      <c r="DK16" s="32"/>
      <c r="DL16" s="32"/>
      <c r="DM16" s="32" t="str">
        <f t="shared" si="7"/>
        <v>-</v>
      </c>
      <c r="DN16" s="32" t="e">
        <f t="shared" si="11"/>
        <v>#VALUE!</v>
      </c>
      <c r="DO16" s="31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/>
      <c r="E17" s="44">
        <f t="shared" si="0"/>
        <v>0</v>
      </c>
      <c r="F17" s="44"/>
      <c r="G17" s="44"/>
      <c r="H17" s="44">
        <f t="shared" si="1"/>
        <v>0</v>
      </c>
      <c r="I17" s="44"/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8" t="str">
        <f t="shared" si="8"/>
        <v>-</v>
      </c>
      <c r="AJ17" s="38" t="e">
        <f t="shared" si="2"/>
        <v>#VALUE!</v>
      </c>
      <c r="AK17" s="38" t="e">
        <f t="shared" si="3"/>
        <v>#VALUE!</v>
      </c>
      <c r="AL17" s="38"/>
      <c r="AM17" s="38"/>
      <c r="AN17" s="38"/>
      <c r="AO17" s="38" t="e">
        <f t="shared" si="4"/>
        <v>#VALUE!</v>
      </c>
      <c r="AP17" s="37"/>
      <c r="AQ17" s="37"/>
      <c r="AR17" s="36"/>
      <c r="AS17" s="36"/>
      <c r="AT17" s="36"/>
      <c r="AU17" s="35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</v>
      </c>
      <c r="CC17" s="33">
        <f t="shared" si="5"/>
        <v>0</v>
      </c>
      <c r="CD17" s="33">
        <f t="shared" si="5"/>
        <v>0</v>
      </c>
      <c r="CE17" s="33">
        <f t="shared" si="5"/>
        <v>0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3">
        <v>0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 t="str">
        <f t="shared" si="9"/>
        <v>-</v>
      </c>
      <c r="DF17" s="32"/>
      <c r="DG17" s="32">
        <f t="shared" si="10"/>
        <v>0</v>
      </c>
      <c r="DH17" s="32"/>
      <c r="DI17" s="32"/>
      <c r="DJ17" s="32"/>
      <c r="DK17" s="32"/>
      <c r="DL17" s="32"/>
      <c r="DM17" s="32" t="str">
        <f t="shared" si="7"/>
        <v>-</v>
      </c>
      <c r="DN17" s="32" t="e">
        <f t="shared" si="11"/>
        <v>#VALUE!</v>
      </c>
      <c r="DO17" s="31"/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/>
      <c r="E18" s="44">
        <f t="shared" si="0"/>
        <v>0</v>
      </c>
      <c r="F18" s="44"/>
      <c r="G18" s="44"/>
      <c r="H18" s="44">
        <f t="shared" si="1"/>
        <v>0</v>
      </c>
      <c r="I18" s="44"/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8" t="str">
        <f t="shared" si="8"/>
        <v>-</v>
      </c>
      <c r="AJ18" s="38" t="e">
        <f t="shared" si="2"/>
        <v>#VALUE!</v>
      </c>
      <c r="AK18" s="38" t="e">
        <f t="shared" si="3"/>
        <v>#VALUE!</v>
      </c>
      <c r="AL18" s="38"/>
      <c r="AM18" s="38"/>
      <c r="AN18" s="38"/>
      <c r="AO18" s="38" t="e">
        <f t="shared" si="4"/>
        <v>#VALUE!</v>
      </c>
      <c r="AP18" s="37"/>
      <c r="AQ18" s="37"/>
      <c r="AR18" s="36"/>
      <c r="AS18" s="36"/>
      <c r="AT18" s="36"/>
      <c r="AU18" s="35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</v>
      </c>
      <c r="CC18" s="33">
        <f t="shared" si="5"/>
        <v>0</v>
      </c>
      <c r="CD18" s="33">
        <f t="shared" si="5"/>
        <v>0</v>
      </c>
      <c r="CE18" s="33">
        <f t="shared" si="5"/>
        <v>0</v>
      </c>
      <c r="CF18" s="33"/>
      <c r="CG18" s="33"/>
      <c r="CH18" s="33"/>
      <c r="CI18" s="33"/>
      <c r="CJ18" s="33">
        <f t="shared" si="6"/>
        <v>0</v>
      </c>
      <c r="CK18" s="33">
        <f t="shared" si="6"/>
        <v>0</v>
      </c>
      <c r="CL18" s="33"/>
      <c r="CM18" s="33"/>
      <c r="CN18" s="33"/>
      <c r="CO18" s="33"/>
      <c r="CP18" s="33"/>
      <c r="CQ18" s="33"/>
      <c r="CR18" s="33">
        <v>0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 t="str">
        <f t="shared" si="9"/>
        <v>-</v>
      </c>
      <c r="DF18" s="32"/>
      <c r="DG18" s="32">
        <f t="shared" si="10"/>
        <v>0</v>
      </c>
      <c r="DH18" s="32"/>
      <c r="DI18" s="32"/>
      <c r="DJ18" s="32"/>
      <c r="DK18" s="32"/>
      <c r="DL18" s="32"/>
      <c r="DM18" s="32" t="str">
        <f t="shared" si="7"/>
        <v>-</v>
      </c>
      <c r="DN18" s="32" t="e">
        <f t="shared" si="11"/>
        <v>#VALUE!</v>
      </c>
      <c r="DO18" s="31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/>
      <c r="E19" s="44">
        <f t="shared" si="0"/>
        <v>0</v>
      </c>
      <c r="F19" s="44"/>
      <c r="G19" s="44"/>
      <c r="H19" s="44">
        <f t="shared" si="1"/>
        <v>0</v>
      </c>
      <c r="I19" s="44"/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8" t="str">
        <f t="shared" si="8"/>
        <v>-</v>
      </c>
      <c r="AJ19" s="38" t="e">
        <f t="shared" si="2"/>
        <v>#VALUE!</v>
      </c>
      <c r="AK19" s="38" t="e">
        <f t="shared" si="3"/>
        <v>#VALUE!</v>
      </c>
      <c r="AL19" s="38"/>
      <c r="AM19" s="38"/>
      <c r="AN19" s="38"/>
      <c r="AO19" s="38" t="e">
        <f t="shared" si="4"/>
        <v>#VALUE!</v>
      </c>
      <c r="AP19" s="37"/>
      <c r="AQ19" s="37"/>
      <c r="AR19" s="36"/>
      <c r="AS19" s="36"/>
      <c r="AT19" s="36"/>
      <c r="AU19" s="35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</v>
      </c>
      <c r="CC19" s="33">
        <f t="shared" si="5"/>
        <v>0</v>
      </c>
      <c r="CD19" s="33">
        <f t="shared" si="5"/>
        <v>0</v>
      </c>
      <c r="CE19" s="33">
        <f t="shared" si="5"/>
        <v>0</v>
      </c>
      <c r="CF19" s="33"/>
      <c r="CG19" s="33"/>
      <c r="CH19" s="33"/>
      <c r="CI19" s="33"/>
      <c r="CJ19" s="33">
        <f t="shared" si="6"/>
        <v>0</v>
      </c>
      <c r="CK19" s="33">
        <f t="shared" si="6"/>
        <v>0</v>
      </c>
      <c r="CL19" s="33"/>
      <c r="CM19" s="33"/>
      <c r="CN19" s="33"/>
      <c r="CO19" s="33"/>
      <c r="CP19" s="33"/>
      <c r="CQ19" s="33"/>
      <c r="CR19" s="33">
        <v>0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 t="str">
        <f t="shared" si="9"/>
        <v>-</v>
      </c>
      <c r="DF19" s="32"/>
      <c r="DG19" s="32">
        <f t="shared" si="10"/>
        <v>0</v>
      </c>
      <c r="DH19" s="32"/>
      <c r="DI19" s="32"/>
      <c r="DJ19" s="32"/>
      <c r="DK19" s="32"/>
      <c r="DL19" s="32"/>
      <c r="DM19" s="32" t="str">
        <f t="shared" si="7"/>
        <v>-</v>
      </c>
      <c r="DN19" s="32" t="e">
        <f t="shared" si="11"/>
        <v>#VALUE!</v>
      </c>
      <c r="DO19" s="31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/>
      <c r="E20" s="44">
        <f t="shared" si="0"/>
        <v>0</v>
      </c>
      <c r="F20" s="44"/>
      <c r="G20" s="44"/>
      <c r="H20" s="44">
        <f t="shared" si="1"/>
        <v>0</v>
      </c>
      <c r="I20" s="44"/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8" t="str">
        <f t="shared" si="8"/>
        <v>-</v>
      </c>
      <c r="AJ20" s="38" t="e">
        <f t="shared" si="2"/>
        <v>#VALUE!</v>
      </c>
      <c r="AK20" s="38" t="e">
        <f t="shared" si="3"/>
        <v>#VALUE!</v>
      </c>
      <c r="AL20" s="38"/>
      <c r="AM20" s="38"/>
      <c r="AN20" s="38"/>
      <c r="AO20" s="38" t="e">
        <f t="shared" si="4"/>
        <v>#VALUE!</v>
      </c>
      <c r="AP20" s="37"/>
      <c r="AQ20" s="37"/>
      <c r="AR20" s="36"/>
      <c r="AS20" s="36"/>
      <c r="AT20" s="36"/>
      <c r="AU20" s="35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</v>
      </c>
      <c r="CC20" s="33">
        <f t="shared" si="5"/>
        <v>0</v>
      </c>
      <c r="CD20" s="33">
        <f t="shared" si="5"/>
        <v>0</v>
      </c>
      <c r="CE20" s="33">
        <f t="shared" si="5"/>
        <v>0</v>
      </c>
      <c r="CF20" s="33"/>
      <c r="CG20" s="33"/>
      <c r="CH20" s="33"/>
      <c r="CI20" s="33"/>
      <c r="CJ20" s="33">
        <f t="shared" si="6"/>
        <v>0</v>
      </c>
      <c r="CK20" s="33">
        <f t="shared" si="6"/>
        <v>0</v>
      </c>
      <c r="CL20" s="33"/>
      <c r="CM20" s="33"/>
      <c r="CN20" s="33"/>
      <c r="CO20" s="33"/>
      <c r="CP20" s="33"/>
      <c r="CQ20" s="33"/>
      <c r="CR20" s="33">
        <v>0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 t="str">
        <f t="shared" si="9"/>
        <v>-</v>
      </c>
      <c r="DF20" s="32"/>
      <c r="DG20" s="32">
        <f t="shared" si="10"/>
        <v>0</v>
      </c>
      <c r="DH20" s="32"/>
      <c r="DI20" s="32"/>
      <c r="DJ20" s="32"/>
      <c r="DK20" s="32"/>
      <c r="DL20" s="32"/>
      <c r="DM20" s="32" t="str">
        <f t="shared" si="7"/>
        <v>-</v>
      </c>
      <c r="DN20" s="32" t="e">
        <f t="shared" si="11"/>
        <v>#VALUE!</v>
      </c>
      <c r="DO20" s="31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/>
      <c r="E21" s="44">
        <f t="shared" si="0"/>
        <v>0</v>
      </c>
      <c r="F21" s="44"/>
      <c r="G21" s="44"/>
      <c r="H21" s="44">
        <f t="shared" si="1"/>
        <v>0</v>
      </c>
      <c r="I21" s="44"/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8" t="str">
        <f t="shared" si="8"/>
        <v>-</v>
      </c>
      <c r="AJ21" s="38" t="e">
        <f t="shared" si="2"/>
        <v>#VALUE!</v>
      </c>
      <c r="AK21" s="38" t="e">
        <f t="shared" si="3"/>
        <v>#VALUE!</v>
      </c>
      <c r="AL21" s="38"/>
      <c r="AM21" s="38"/>
      <c r="AN21" s="38"/>
      <c r="AO21" s="38" t="e">
        <f t="shared" si="4"/>
        <v>#VALUE!</v>
      </c>
      <c r="AP21" s="37"/>
      <c r="AQ21" s="37"/>
      <c r="AR21" s="36"/>
      <c r="AS21" s="36"/>
      <c r="AT21" s="36"/>
      <c r="AU21" s="35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</v>
      </c>
      <c r="CC21" s="33">
        <f t="shared" si="5"/>
        <v>0</v>
      </c>
      <c r="CD21" s="33">
        <f t="shared" si="5"/>
        <v>0</v>
      </c>
      <c r="CE21" s="33">
        <f t="shared" si="5"/>
        <v>0</v>
      </c>
      <c r="CF21" s="33"/>
      <c r="CG21" s="33"/>
      <c r="CH21" s="33"/>
      <c r="CI21" s="33"/>
      <c r="CJ21" s="33">
        <f t="shared" si="6"/>
        <v>0</v>
      </c>
      <c r="CK21" s="33">
        <f t="shared" si="6"/>
        <v>0</v>
      </c>
      <c r="CL21" s="33"/>
      <c r="CM21" s="33"/>
      <c r="CN21" s="33"/>
      <c r="CO21" s="33"/>
      <c r="CP21" s="33"/>
      <c r="CQ21" s="33"/>
      <c r="CR21" s="33">
        <v>0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 t="str">
        <f t="shared" si="9"/>
        <v>-</v>
      </c>
      <c r="DF21" s="32"/>
      <c r="DG21" s="32">
        <f t="shared" si="10"/>
        <v>0</v>
      </c>
      <c r="DH21" s="32"/>
      <c r="DI21" s="32"/>
      <c r="DJ21" s="32"/>
      <c r="DK21" s="32"/>
      <c r="DL21" s="32"/>
      <c r="DM21" s="32" t="str">
        <f t="shared" si="7"/>
        <v>-</v>
      </c>
      <c r="DN21" s="32" t="e">
        <f t="shared" si="11"/>
        <v>#VALUE!</v>
      </c>
      <c r="DO21" s="31"/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/>
      <c r="E22" s="44">
        <f t="shared" si="0"/>
        <v>0</v>
      </c>
      <c r="F22" s="44"/>
      <c r="G22" s="44"/>
      <c r="H22" s="44">
        <f t="shared" si="1"/>
        <v>0</v>
      </c>
      <c r="I22" s="44"/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8" t="str">
        <f t="shared" si="8"/>
        <v>-</v>
      </c>
      <c r="AJ22" s="38" t="e">
        <f t="shared" si="2"/>
        <v>#VALUE!</v>
      </c>
      <c r="AK22" s="38" t="e">
        <f t="shared" si="3"/>
        <v>#VALUE!</v>
      </c>
      <c r="AL22" s="38"/>
      <c r="AM22" s="38"/>
      <c r="AN22" s="38"/>
      <c r="AO22" s="38" t="e">
        <f t="shared" si="4"/>
        <v>#VALUE!</v>
      </c>
      <c r="AP22" s="37"/>
      <c r="AQ22" s="37"/>
      <c r="AR22" s="36"/>
      <c r="AS22" s="36"/>
      <c r="AT22" s="36"/>
      <c r="AU22" s="35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</v>
      </c>
      <c r="CC22" s="33">
        <f t="shared" si="5"/>
        <v>0</v>
      </c>
      <c r="CD22" s="33">
        <f t="shared" si="5"/>
        <v>0</v>
      </c>
      <c r="CE22" s="33">
        <f t="shared" si="5"/>
        <v>0</v>
      </c>
      <c r="CF22" s="33"/>
      <c r="CG22" s="33"/>
      <c r="CH22" s="33"/>
      <c r="CI22" s="33"/>
      <c r="CJ22" s="33">
        <f t="shared" si="6"/>
        <v>0</v>
      </c>
      <c r="CK22" s="33">
        <f t="shared" si="6"/>
        <v>0</v>
      </c>
      <c r="CL22" s="33"/>
      <c r="CM22" s="33"/>
      <c r="CN22" s="33"/>
      <c r="CO22" s="33"/>
      <c r="CP22" s="33"/>
      <c r="CQ22" s="33"/>
      <c r="CR22" s="33">
        <v>0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 t="str">
        <f t="shared" si="9"/>
        <v>-</v>
      </c>
      <c r="DF22" s="32"/>
      <c r="DG22" s="32">
        <f t="shared" si="10"/>
        <v>0</v>
      </c>
      <c r="DH22" s="32"/>
      <c r="DI22" s="32"/>
      <c r="DJ22" s="32"/>
      <c r="DK22" s="32"/>
      <c r="DL22" s="32"/>
      <c r="DM22" s="32" t="str">
        <f t="shared" si="7"/>
        <v>-</v>
      </c>
      <c r="DN22" s="32" t="e">
        <f t="shared" si="11"/>
        <v>#VALUE!</v>
      </c>
      <c r="DO22" s="31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/>
      <c r="E23" s="44">
        <f t="shared" si="0"/>
        <v>0</v>
      </c>
      <c r="F23" s="44"/>
      <c r="G23" s="44"/>
      <c r="H23" s="44">
        <f t="shared" si="1"/>
        <v>0</v>
      </c>
      <c r="I23" s="44"/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8" t="str">
        <f t="shared" si="8"/>
        <v>-</v>
      </c>
      <c r="AJ23" s="38" t="e">
        <f t="shared" si="2"/>
        <v>#VALUE!</v>
      </c>
      <c r="AK23" s="38" t="e">
        <f t="shared" si="3"/>
        <v>#VALUE!</v>
      </c>
      <c r="AL23" s="38"/>
      <c r="AM23" s="38"/>
      <c r="AN23" s="38"/>
      <c r="AO23" s="38" t="e">
        <f t="shared" si="4"/>
        <v>#VALUE!</v>
      </c>
      <c r="AP23" s="37"/>
      <c r="AQ23" s="37"/>
      <c r="AR23" s="36"/>
      <c r="AS23" s="36"/>
      <c r="AT23" s="36"/>
      <c r="AU23" s="35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</v>
      </c>
      <c r="CC23" s="33">
        <f t="shared" si="5"/>
        <v>0</v>
      </c>
      <c r="CD23" s="33">
        <f t="shared" si="5"/>
        <v>0</v>
      </c>
      <c r="CE23" s="33">
        <f t="shared" si="5"/>
        <v>0</v>
      </c>
      <c r="CF23" s="33"/>
      <c r="CG23" s="33"/>
      <c r="CH23" s="33"/>
      <c r="CI23" s="33"/>
      <c r="CJ23" s="33">
        <f t="shared" si="6"/>
        <v>0</v>
      </c>
      <c r="CK23" s="33">
        <f t="shared" si="6"/>
        <v>0</v>
      </c>
      <c r="CL23" s="33"/>
      <c r="CM23" s="33"/>
      <c r="CN23" s="33"/>
      <c r="CO23" s="33"/>
      <c r="CP23" s="33"/>
      <c r="CQ23" s="33"/>
      <c r="CR23" s="33">
        <v>0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 t="str">
        <f t="shared" si="9"/>
        <v>-</v>
      </c>
      <c r="DF23" s="32"/>
      <c r="DG23" s="32">
        <f t="shared" si="10"/>
        <v>0</v>
      </c>
      <c r="DH23" s="32"/>
      <c r="DI23" s="32"/>
      <c r="DJ23" s="32"/>
      <c r="DK23" s="32"/>
      <c r="DL23" s="32"/>
      <c r="DM23" s="32" t="str">
        <f t="shared" si="7"/>
        <v>-</v>
      </c>
      <c r="DN23" s="32" t="e">
        <f t="shared" si="11"/>
        <v>#VALUE!</v>
      </c>
      <c r="DO23" s="31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/>
      <c r="E24" s="44">
        <f t="shared" si="0"/>
        <v>0</v>
      </c>
      <c r="F24" s="44"/>
      <c r="G24" s="44"/>
      <c r="H24" s="44">
        <f t="shared" si="1"/>
        <v>0</v>
      </c>
      <c r="I24" s="44"/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8" t="str">
        <f t="shared" si="8"/>
        <v>-</v>
      </c>
      <c r="AJ24" s="38" t="e">
        <f t="shared" si="2"/>
        <v>#VALUE!</v>
      </c>
      <c r="AK24" s="38" t="e">
        <f t="shared" si="3"/>
        <v>#VALUE!</v>
      </c>
      <c r="AL24" s="38"/>
      <c r="AM24" s="38"/>
      <c r="AN24" s="38"/>
      <c r="AO24" s="38" t="e">
        <f t="shared" si="4"/>
        <v>#VALUE!</v>
      </c>
      <c r="AP24" s="37"/>
      <c r="AQ24" s="37"/>
      <c r="AR24" s="36"/>
      <c r="AS24" s="36"/>
      <c r="AT24" s="36"/>
      <c r="AU24" s="35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</v>
      </c>
      <c r="CC24" s="33">
        <f t="shared" si="5"/>
        <v>0</v>
      </c>
      <c r="CD24" s="33">
        <f t="shared" si="5"/>
        <v>0</v>
      </c>
      <c r="CE24" s="33">
        <f t="shared" si="5"/>
        <v>0</v>
      </c>
      <c r="CF24" s="33"/>
      <c r="CG24" s="33"/>
      <c r="CH24" s="33"/>
      <c r="CI24" s="33"/>
      <c r="CJ24" s="33">
        <f t="shared" si="6"/>
        <v>0</v>
      </c>
      <c r="CK24" s="33">
        <f t="shared" si="6"/>
        <v>0</v>
      </c>
      <c r="CL24" s="33"/>
      <c r="CM24" s="33"/>
      <c r="CN24" s="33"/>
      <c r="CO24" s="33"/>
      <c r="CP24" s="33"/>
      <c r="CQ24" s="33"/>
      <c r="CR24" s="33">
        <v>0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 t="str">
        <f t="shared" si="9"/>
        <v>-</v>
      </c>
      <c r="DF24" s="32"/>
      <c r="DG24" s="32">
        <f t="shared" si="10"/>
        <v>0</v>
      </c>
      <c r="DH24" s="32"/>
      <c r="DI24" s="32"/>
      <c r="DJ24" s="32"/>
      <c r="DK24" s="32"/>
      <c r="DL24" s="32"/>
      <c r="DM24" s="32" t="str">
        <f t="shared" si="7"/>
        <v>-</v>
      </c>
      <c r="DN24" s="32" t="e">
        <f t="shared" si="11"/>
        <v>#VALUE!</v>
      </c>
      <c r="DO24" s="31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/>
      <c r="E25" s="44">
        <f t="shared" si="0"/>
        <v>0</v>
      </c>
      <c r="F25" s="44"/>
      <c r="G25" s="44"/>
      <c r="H25" s="44">
        <f t="shared" si="1"/>
        <v>0</v>
      </c>
      <c r="I25" s="44"/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8" t="str">
        <f t="shared" si="8"/>
        <v>-</v>
      </c>
      <c r="AJ25" s="38" t="e">
        <f t="shared" si="2"/>
        <v>#VALUE!</v>
      </c>
      <c r="AK25" s="38" t="e">
        <f t="shared" si="3"/>
        <v>#VALUE!</v>
      </c>
      <c r="AL25" s="38"/>
      <c r="AM25" s="38"/>
      <c r="AN25" s="38"/>
      <c r="AO25" s="38" t="e">
        <f t="shared" si="4"/>
        <v>#VALUE!</v>
      </c>
      <c r="AP25" s="37"/>
      <c r="AQ25" s="37"/>
      <c r="AR25" s="36"/>
      <c r="AS25" s="36"/>
      <c r="AT25" s="36"/>
      <c r="AU25" s="35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</v>
      </c>
      <c r="CC25" s="33">
        <f t="shared" si="5"/>
        <v>0</v>
      </c>
      <c r="CD25" s="33">
        <f t="shared" si="5"/>
        <v>0</v>
      </c>
      <c r="CE25" s="33">
        <f t="shared" si="5"/>
        <v>0</v>
      </c>
      <c r="CF25" s="33"/>
      <c r="CG25" s="33"/>
      <c r="CH25" s="33"/>
      <c r="CI25" s="33"/>
      <c r="CJ25" s="33">
        <f t="shared" si="6"/>
        <v>0</v>
      </c>
      <c r="CK25" s="33">
        <f t="shared" si="6"/>
        <v>0</v>
      </c>
      <c r="CL25" s="33"/>
      <c r="CM25" s="33"/>
      <c r="CN25" s="33"/>
      <c r="CO25" s="33"/>
      <c r="CP25" s="33"/>
      <c r="CQ25" s="33"/>
      <c r="CR25" s="33">
        <v>0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 t="str">
        <f t="shared" si="9"/>
        <v>-</v>
      </c>
      <c r="DF25" s="32"/>
      <c r="DG25" s="32">
        <f t="shared" si="10"/>
        <v>0</v>
      </c>
      <c r="DH25" s="32"/>
      <c r="DI25" s="32"/>
      <c r="DJ25" s="32"/>
      <c r="DK25" s="32"/>
      <c r="DL25" s="32"/>
      <c r="DM25" s="32" t="str">
        <f t="shared" si="7"/>
        <v>-</v>
      </c>
      <c r="DN25" s="32" t="e">
        <f t="shared" si="11"/>
        <v>#VALUE!</v>
      </c>
      <c r="DO25" s="31"/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/>
      <c r="E26" s="44">
        <f t="shared" si="0"/>
        <v>0</v>
      </c>
      <c r="F26" s="44"/>
      <c r="G26" s="44"/>
      <c r="H26" s="44">
        <f t="shared" si="1"/>
        <v>0</v>
      </c>
      <c r="I26" s="44"/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8" t="str">
        <f t="shared" si="8"/>
        <v>-</v>
      </c>
      <c r="AJ26" s="38" t="e">
        <f t="shared" si="2"/>
        <v>#VALUE!</v>
      </c>
      <c r="AK26" s="38" t="e">
        <f t="shared" si="3"/>
        <v>#VALUE!</v>
      </c>
      <c r="AL26" s="38"/>
      <c r="AM26" s="38"/>
      <c r="AN26" s="38"/>
      <c r="AO26" s="38" t="e">
        <f t="shared" si="4"/>
        <v>#VALUE!</v>
      </c>
      <c r="AP26" s="37"/>
      <c r="AQ26" s="37"/>
      <c r="AR26" s="36"/>
      <c r="AS26" s="36"/>
      <c r="AT26" s="36"/>
      <c r="AU26" s="35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</v>
      </c>
      <c r="CC26" s="33">
        <f t="shared" si="5"/>
        <v>0</v>
      </c>
      <c r="CD26" s="33">
        <f t="shared" si="5"/>
        <v>0</v>
      </c>
      <c r="CE26" s="33">
        <f t="shared" si="5"/>
        <v>0</v>
      </c>
      <c r="CF26" s="33"/>
      <c r="CG26" s="33"/>
      <c r="CH26" s="33"/>
      <c r="CI26" s="33"/>
      <c r="CJ26" s="33">
        <f t="shared" si="6"/>
        <v>0</v>
      </c>
      <c r="CK26" s="33">
        <f t="shared" si="6"/>
        <v>0</v>
      </c>
      <c r="CL26" s="33"/>
      <c r="CM26" s="33"/>
      <c r="CN26" s="33"/>
      <c r="CO26" s="33"/>
      <c r="CP26" s="33"/>
      <c r="CQ26" s="33"/>
      <c r="CR26" s="33">
        <v>0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 t="str">
        <f t="shared" si="9"/>
        <v>-</v>
      </c>
      <c r="DF26" s="32"/>
      <c r="DG26" s="32">
        <f t="shared" si="10"/>
        <v>0</v>
      </c>
      <c r="DH26" s="32"/>
      <c r="DI26" s="32"/>
      <c r="DJ26" s="32"/>
      <c r="DK26" s="32"/>
      <c r="DL26" s="32"/>
      <c r="DM26" s="32" t="str">
        <f t="shared" si="7"/>
        <v>-</v>
      </c>
      <c r="DN26" s="32" t="e">
        <f t="shared" si="11"/>
        <v>#VALUE!</v>
      </c>
      <c r="DO26" s="31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/>
      <c r="E27" s="44">
        <f t="shared" si="0"/>
        <v>0</v>
      </c>
      <c r="F27" s="44"/>
      <c r="G27" s="44"/>
      <c r="H27" s="44">
        <f t="shared" si="1"/>
        <v>0</v>
      </c>
      <c r="I27" s="44"/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8" t="str">
        <f t="shared" si="8"/>
        <v>-</v>
      </c>
      <c r="AJ27" s="38" t="e">
        <f t="shared" si="2"/>
        <v>#VALUE!</v>
      </c>
      <c r="AK27" s="38" t="e">
        <f t="shared" si="3"/>
        <v>#VALUE!</v>
      </c>
      <c r="AL27" s="38"/>
      <c r="AM27" s="38"/>
      <c r="AN27" s="38"/>
      <c r="AO27" s="38" t="e">
        <f t="shared" si="4"/>
        <v>#VALUE!</v>
      </c>
      <c r="AP27" s="37"/>
      <c r="AQ27" s="37"/>
      <c r="AR27" s="36"/>
      <c r="AS27" s="36"/>
      <c r="AT27" s="36"/>
      <c r="AU27" s="35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</v>
      </c>
      <c r="CC27" s="33">
        <f t="shared" si="5"/>
        <v>0</v>
      </c>
      <c r="CD27" s="33">
        <f t="shared" si="5"/>
        <v>0</v>
      </c>
      <c r="CE27" s="33">
        <f t="shared" si="5"/>
        <v>0</v>
      </c>
      <c r="CF27" s="33"/>
      <c r="CG27" s="33"/>
      <c r="CH27" s="33"/>
      <c r="CI27" s="33"/>
      <c r="CJ27" s="33">
        <f t="shared" si="6"/>
        <v>0</v>
      </c>
      <c r="CK27" s="33">
        <f t="shared" si="6"/>
        <v>0</v>
      </c>
      <c r="CL27" s="33"/>
      <c r="CM27" s="33"/>
      <c r="CN27" s="33"/>
      <c r="CO27" s="33"/>
      <c r="CP27" s="33"/>
      <c r="CQ27" s="33"/>
      <c r="CR27" s="33">
        <v>0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 t="str">
        <f t="shared" si="9"/>
        <v>-</v>
      </c>
      <c r="DF27" s="32"/>
      <c r="DG27" s="32">
        <f t="shared" si="10"/>
        <v>0</v>
      </c>
      <c r="DH27" s="32"/>
      <c r="DI27" s="32"/>
      <c r="DJ27" s="32"/>
      <c r="DK27" s="32"/>
      <c r="DL27" s="32"/>
      <c r="DM27" s="32" t="str">
        <f t="shared" si="7"/>
        <v>-</v>
      </c>
      <c r="DN27" s="32" t="e">
        <f t="shared" si="11"/>
        <v>#VALUE!</v>
      </c>
      <c r="DO27" s="31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/>
      <c r="E28" s="44">
        <f t="shared" si="0"/>
        <v>0</v>
      </c>
      <c r="F28" s="44"/>
      <c r="G28" s="44"/>
      <c r="H28" s="44">
        <f t="shared" si="1"/>
        <v>0</v>
      </c>
      <c r="I28" s="44"/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8" t="str">
        <f t="shared" si="8"/>
        <v>-</v>
      </c>
      <c r="AJ28" s="38" t="e">
        <f t="shared" si="2"/>
        <v>#VALUE!</v>
      </c>
      <c r="AK28" s="38" t="e">
        <f t="shared" si="3"/>
        <v>#VALUE!</v>
      </c>
      <c r="AL28" s="38"/>
      <c r="AM28" s="38"/>
      <c r="AN28" s="38"/>
      <c r="AO28" s="38" t="e">
        <f t="shared" si="4"/>
        <v>#VALUE!</v>
      </c>
      <c r="AP28" s="37"/>
      <c r="AQ28" s="37"/>
      <c r="AR28" s="36"/>
      <c r="AS28" s="36"/>
      <c r="AT28" s="36"/>
      <c r="AU28" s="35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</v>
      </c>
      <c r="CC28" s="33">
        <f t="shared" si="5"/>
        <v>0</v>
      </c>
      <c r="CD28" s="33">
        <f t="shared" si="5"/>
        <v>0</v>
      </c>
      <c r="CE28" s="33">
        <f t="shared" si="5"/>
        <v>0</v>
      </c>
      <c r="CF28" s="33"/>
      <c r="CG28" s="33"/>
      <c r="CH28" s="33"/>
      <c r="CI28" s="33"/>
      <c r="CJ28" s="33">
        <f t="shared" si="6"/>
        <v>0</v>
      </c>
      <c r="CK28" s="33">
        <f t="shared" si="6"/>
        <v>0</v>
      </c>
      <c r="CL28" s="33"/>
      <c r="CM28" s="33"/>
      <c r="CN28" s="33"/>
      <c r="CO28" s="33"/>
      <c r="CP28" s="33"/>
      <c r="CQ28" s="33"/>
      <c r="CR28" s="33">
        <v>0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 t="str">
        <f t="shared" si="9"/>
        <v>-</v>
      </c>
      <c r="DF28" s="32"/>
      <c r="DG28" s="32">
        <f t="shared" si="10"/>
        <v>0</v>
      </c>
      <c r="DH28" s="32"/>
      <c r="DI28" s="32"/>
      <c r="DJ28" s="32"/>
      <c r="DK28" s="32"/>
      <c r="DL28" s="32"/>
      <c r="DM28" s="32" t="str">
        <f t="shared" si="7"/>
        <v>-</v>
      </c>
      <c r="DN28" s="32" t="e">
        <f t="shared" si="11"/>
        <v>#VALUE!</v>
      </c>
      <c r="DO28" s="31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/>
      <c r="E29" s="44">
        <f t="shared" si="0"/>
        <v>0</v>
      </c>
      <c r="F29" s="44"/>
      <c r="G29" s="44"/>
      <c r="H29" s="44">
        <f t="shared" si="1"/>
        <v>0</v>
      </c>
      <c r="I29" s="44"/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8" t="str">
        <f t="shared" si="8"/>
        <v>-</v>
      </c>
      <c r="AJ29" s="38" t="e">
        <f t="shared" si="2"/>
        <v>#VALUE!</v>
      </c>
      <c r="AK29" s="38" t="e">
        <f t="shared" si="3"/>
        <v>#VALUE!</v>
      </c>
      <c r="AL29" s="38"/>
      <c r="AM29" s="38"/>
      <c r="AN29" s="38"/>
      <c r="AO29" s="38" t="e">
        <f t="shared" si="4"/>
        <v>#VALUE!</v>
      </c>
      <c r="AP29" s="37"/>
      <c r="AQ29" s="37"/>
      <c r="AR29" s="36"/>
      <c r="AS29" s="36"/>
      <c r="AT29" s="36"/>
      <c r="AU29" s="35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</v>
      </c>
      <c r="CC29" s="33">
        <f t="shared" si="5"/>
        <v>0</v>
      </c>
      <c r="CD29" s="33">
        <f t="shared" si="5"/>
        <v>0</v>
      </c>
      <c r="CE29" s="33">
        <f t="shared" si="5"/>
        <v>0</v>
      </c>
      <c r="CF29" s="33"/>
      <c r="CG29" s="33"/>
      <c r="CH29" s="33"/>
      <c r="CI29" s="33"/>
      <c r="CJ29" s="33">
        <f t="shared" si="6"/>
        <v>0</v>
      </c>
      <c r="CK29" s="33">
        <f t="shared" si="6"/>
        <v>0</v>
      </c>
      <c r="CL29" s="33"/>
      <c r="CM29" s="33"/>
      <c r="CN29" s="33"/>
      <c r="CO29" s="33"/>
      <c r="CP29" s="33"/>
      <c r="CQ29" s="33"/>
      <c r="CR29" s="33">
        <v>0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 t="str">
        <f t="shared" si="9"/>
        <v>-</v>
      </c>
      <c r="DF29" s="32"/>
      <c r="DG29" s="32">
        <f t="shared" si="10"/>
        <v>0</v>
      </c>
      <c r="DH29" s="32"/>
      <c r="DI29" s="32"/>
      <c r="DJ29" s="32"/>
      <c r="DK29" s="32"/>
      <c r="DL29" s="32"/>
      <c r="DM29" s="32" t="str">
        <f t="shared" si="7"/>
        <v>-</v>
      </c>
      <c r="DN29" s="32" t="e">
        <f t="shared" si="11"/>
        <v>#VALUE!</v>
      </c>
      <c r="DO29" s="31"/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/>
      <c r="E30" s="44">
        <f t="shared" si="0"/>
        <v>0</v>
      </c>
      <c r="F30" s="44"/>
      <c r="G30" s="44"/>
      <c r="H30" s="44">
        <f t="shared" si="1"/>
        <v>0</v>
      </c>
      <c r="I30" s="44"/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8" t="str">
        <f t="shared" si="8"/>
        <v>-</v>
      </c>
      <c r="AJ30" s="38" t="e">
        <f t="shared" si="2"/>
        <v>#VALUE!</v>
      </c>
      <c r="AK30" s="38" t="e">
        <f t="shared" si="3"/>
        <v>#VALUE!</v>
      </c>
      <c r="AL30" s="38"/>
      <c r="AM30" s="38"/>
      <c r="AN30" s="38"/>
      <c r="AO30" s="38" t="e">
        <f t="shared" si="4"/>
        <v>#VALUE!</v>
      </c>
      <c r="AP30" s="37"/>
      <c r="AQ30" s="37"/>
      <c r="AR30" s="36"/>
      <c r="AS30" s="36"/>
      <c r="AT30" s="36"/>
      <c r="AU30" s="35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</v>
      </c>
      <c r="CC30" s="33">
        <f t="shared" si="5"/>
        <v>0</v>
      </c>
      <c r="CD30" s="33">
        <f t="shared" si="5"/>
        <v>0</v>
      </c>
      <c r="CE30" s="33">
        <f t="shared" si="5"/>
        <v>0</v>
      </c>
      <c r="CF30" s="33"/>
      <c r="CG30" s="33"/>
      <c r="CH30" s="33"/>
      <c r="CI30" s="33"/>
      <c r="CJ30" s="33">
        <f t="shared" si="6"/>
        <v>0</v>
      </c>
      <c r="CK30" s="33">
        <f t="shared" si="6"/>
        <v>0</v>
      </c>
      <c r="CL30" s="33"/>
      <c r="CM30" s="33"/>
      <c r="CN30" s="33"/>
      <c r="CO30" s="33"/>
      <c r="CP30" s="33"/>
      <c r="CQ30" s="33"/>
      <c r="CR30" s="33">
        <v>0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 t="str">
        <f t="shared" si="9"/>
        <v>-</v>
      </c>
      <c r="DF30" s="32"/>
      <c r="DG30" s="32">
        <f t="shared" si="10"/>
        <v>0</v>
      </c>
      <c r="DH30" s="32"/>
      <c r="DI30" s="32"/>
      <c r="DJ30" s="32"/>
      <c r="DK30" s="32"/>
      <c r="DL30" s="32"/>
      <c r="DM30" s="32" t="str">
        <f t="shared" si="7"/>
        <v>-</v>
      </c>
      <c r="DN30" s="32" t="e">
        <f t="shared" si="11"/>
        <v>#VALUE!</v>
      </c>
      <c r="DO30" s="31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/>
      <c r="E31" s="44">
        <f t="shared" si="0"/>
        <v>0</v>
      </c>
      <c r="F31" s="44"/>
      <c r="G31" s="44"/>
      <c r="H31" s="44">
        <f t="shared" si="1"/>
        <v>0</v>
      </c>
      <c r="I31" s="44"/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8" t="str">
        <f t="shared" si="8"/>
        <v>-</v>
      </c>
      <c r="AJ31" s="38" t="e">
        <f t="shared" si="2"/>
        <v>#VALUE!</v>
      </c>
      <c r="AK31" s="38" t="e">
        <f t="shared" si="3"/>
        <v>#VALUE!</v>
      </c>
      <c r="AL31" s="38"/>
      <c r="AM31" s="38"/>
      <c r="AN31" s="38"/>
      <c r="AO31" s="38" t="e">
        <f t="shared" si="4"/>
        <v>#VALUE!</v>
      </c>
      <c r="AP31" s="37"/>
      <c r="AQ31" s="37"/>
      <c r="AR31" s="36"/>
      <c r="AS31" s="36"/>
      <c r="AT31" s="36"/>
      <c r="AU31" s="35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</v>
      </c>
      <c r="CC31" s="33">
        <f t="shared" si="5"/>
        <v>0</v>
      </c>
      <c r="CD31" s="33">
        <f t="shared" si="5"/>
        <v>0</v>
      </c>
      <c r="CE31" s="33">
        <f t="shared" si="5"/>
        <v>0</v>
      </c>
      <c r="CF31" s="33"/>
      <c r="CG31" s="33"/>
      <c r="CH31" s="33"/>
      <c r="CI31" s="33"/>
      <c r="CJ31" s="33">
        <f t="shared" si="6"/>
        <v>0</v>
      </c>
      <c r="CK31" s="33">
        <f t="shared" si="6"/>
        <v>0</v>
      </c>
      <c r="CL31" s="33"/>
      <c r="CM31" s="33"/>
      <c r="CN31" s="33"/>
      <c r="CO31" s="33"/>
      <c r="CP31" s="33"/>
      <c r="CQ31" s="33"/>
      <c r="CR31" s="33">
        <v>0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 t="str">
        <f t="shared" si="9"/>
        <v>-</v>
      </c>
      <c r="DF31" s="32"/>
      <c r="DG31" s="32">
        <f t="shared" si="10"/>
        <v>0</v>
      </c>
      <c r="DH31" s="32"/>
      <c r="DI31" s="32"/>
      <c r="DJ31" s="32"/>
      <c r="DK31" s="32"/>
      <c r="DL31" s="32"/>
      <c r="DM31" s="32" t="str">
        <f t="shared" si="7"/>
        <v>-</v>
      </c>
      <c r="DN31" s="32" t="e">
        <f t="shared" si="11"/>
        <v>#VALUE!</v>
      </c>
      <c r="DO31" s="31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/>
      <c r="E32" s="44">
        <f t="shared" si="0"/>
        <v>0</v>
      </c>
      <c r="F32" s="44"/>
      <c r="G32" s="44"/>
      <c r="H32" s="44">
        <f t="shared" si="1"/>
        <v>0</v>
      </c>
      <c r="I32" s="44"/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8" t="str">
        <f t="shared" si="8"/>
        <v>-</v>
      </c>
      <c r="AJ32" s="38" t="e">
        <f t="shared" si="2"/>
        <v>#VALUE!</v>
      </c>
      <c r="AK32" s="38" t="e">
        <f t="shared" si="3"/>
        <v>#VALUE!</v>
      </c>
      <c r="AL32" s="38"/>
      <c r="AM32" s="38"/>
      <c r="AN32" s="38"/>
      <c r="AO32" s="38" t="e">
        <f t="shared" si="4"/>
        <v>#VALUE!</v>
      </c>
      <c r="AP32" s="37"/>
      <c r="AQ32" s="37"/>
      <c r="AR32" s="36"/>
      <c r="AS32" s="36"/>
      <c r="AT32" s="36"/>
      <c r="AU32" s="35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</v>
      </c>
      <c r="CC32" s="33">
        <f t="shared" si="5"/>
        <v>0</v>
      </c>
      <c r="CD32" s="33">
        <f t="shared" si="5"/>
        <v>0</v>
      </c>
      <c r="CE32" s="33">
        <f t="shared" si="5"/>
        <v>0</v>
      </c>
      <c r="CF32" s="33"/>
      <c r="CG32" s="33"/>
      <c r="CH32" s="33"/>
      <c r="CI32" s="33"/>
      <c r="CJ32" s="33">
        <f t="shared" si="6"/>
        <v>0</v>
      </c>
      <c r="CK32" s="33">
        <f t="shared" si="6"/>
        <v>0</v>
      </c>
      <c r="CL32" s="33"/>
      <c r="CM32" s="33"/>
      <c r="CN32" s="33"/>
      <c r="CO32" s="33"/>
      <c r="CP32" s="33"/>
      <c r="CQ32" s="33"/>
      <c r="CR32" s="33">
        <v>0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 t="str">
        <f t="shared" si="9"/>
        <v>-</v>
      </c>
      <c r="DF32" s="32"/>
      <c r="DG32" s="32">
        <f t="shared" si="10"/>
        <v>0</v>
      </c>
      <c r="DH32" s="32"/>
      <c r="DI32" s="32"/>
      <c r="DJ32" s="32"/>
      <c r="DK32" s="32"/>
      <c r="DL32" s="32"/>
      <c r="DM32" s="32" t="str">
        <f t="shared" si="7"/>
        <v>-</v>
      </c>
      <c r="DN32" s="32" t="e">
        <f t="shared" si="11"/>
        <v>#VALUE!</v>
      </c>
      <c r="DO32" s="31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/>
      <c r="E33" s="44">
        <f t="shared" si="0"/>
        <v>0</v>
      </c>
      <c r="F33" s="44"/>
      <c r="G33" s="44"/>
      <c r="H33" s="44">
        <f t="shared" si="1"/>
        <v>0</v>
      </c>
      <c r="I33" s="44"/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8" t="str">
        <f t="shared" si="8"/>
        <v>-</v>
      </c>
      <c r="AJ33" s="38" t="e">
        <f t="shared" si="2"/>
        <v>#VALUE!</v>
      </c>
      <c r="AK33" s="38" t="e">
        <f t="shared" si="3"/>
        <v>#VALUE!</v>
      </c>
      <c r="AL33" s="38"/>
      <c r="AM33" s="38"/>
      <c r="AN33" s="38"/>
      <c r="AO33" s="38" t="e">
        <f t="shared" si="4"/>
        <v>#VALUE!</v>
      </c>
      <c r="AP33" s="37"/>
      <c r="AQ33" s="37"/>
      <c r="AR33" s="36"/>
      <c r="AS33" s="36"/>
      <c r="AT33" s="36"/>
      <c r="AU33" s="35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</v>
      </c>
      <c r="CC33" s="33">
        <f t="shared" si="5"/>
        <v>0</v>
      </c>
      <c r="CD33" s="33">
        <f t="shared" si="5"/>
        <v>0</v>
      </c>
      <c r="CE33" s="33">
        <f t="shared" si="5"/>
        <v>0</v>
      </c>
      <c r="CF33" s="33"/>
      <c r="CG33" s="33"/>
      <c r="CH33" s="33"/>
      <c r="CI33" s="33"/>
      <c r="CJ33" s="33">
        <f t="shared" si="6"/>
        <v>0</v>
      </c>
      <c r="CK33" s="33">
        <f t="shared" si="6"/>
        <v>0</v>
      </c>
      <c r="CL33" s="33"/>
      <c r="CM33" s="33"/>
      <c r="CN33" s="33"/>
      <c r="CO33" s="33"/>
      <c r="CP33" s="33"/>
      <c r="CQ33" s="33"/>
      <c r="CR33" s="33">
        <v>0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 t="str">
        <f t="shared" si="9"/>
        <v>-</v>
      </c>
      <c r="DF33" s="32"/>
      <c r="DG33" s="32">
        <f t="shared" si="10"/>
        <v>0</v>
      </c>
      <c r="DH33" s="32"/>
      <c r="DI33" s="32"/>
      <c r="DJ33" s="32"/>
      <c r="DK33" s="32"/>
      <c r="DL33" s="32"/>
      <c r="DM33" s="32" t="str">
        <f t="shared" si="7"/>
        <v>-</v>
      </c>
      <c r="DN33" s="32" t="e">
        <f t="shared" si="11"/>
        <v>#VALUE!</v>
      </c>
      <c r="DO33" s="31"/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/>
      <c r="E34" s="44">
        <f t="shared" si="0"/>
        <v>0</v>
      </c>
      <c r="F34" s="44"/>
      <c r="G34" s="44"/>
      <c r="H34" s="44">
        <f t="shared" si="1"/>
        <v>0</v>
      </c>
      <c r="I34" s="44"/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8" t="str">
        <f t="shared" si="8"/>
        <v>-</v>
      </c>
      <c r="AJ34" s="38" t="e">
        <f t="shared" si="2"/>
        <v>#VALUE!</v>
      </c>
      <c r="AK34" s="38" t="e">
        <f t="shared" si="3"/>
        <v>#VALUE!</v>
      </c>
      <c r="AL34" s="38"/>
      <c r="AM34" s="38"/>
      <c r="AN34" s="38"/>
      <c r="AO34" s="38" t="e">
        <f t="shared" si="4"/>
        <v>#VALUE!</v>
      </c>
      <c r="AP34" s="37"/>
      <c r="AQ34" s="37"/>
      <c r="AR34" s="36"/>
      <c r="AS34" s="36"/>
      <c r="AT34" s="36"/>
      <c r="AU34" s="35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</v>
      </c>
      <c r="CC34" s="33">
        <f t="shared" si="5"/>
        <v>0</v>
      </c>
      <c r="CD34" s="33">
        <f t="shared" si="5"/>
        <v>0</v>
      </c>
      <c r="CE34" s="33">
        <f t="shared" si="5"/>
        <v>0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3">
        <v>0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 t="str">
        <f t="shared" si="9"/>
        <v>-</v>
      </c>
      <c r="DF34" s="32"/>
      <c r="DG34" s="32">
        <f t="shared" si="10"/>
        <v>0</v>
      </c>
      <c r="DH34" s="32"/>
      <c r="DI34" s="32"/>
      <c r="DJ34" s="32"/>
      <c r="DK34" s="32"/>
      <c r="DL34" s="32"/>
      <c r="DM34" s="32" t="str">
        <f t="shared" si="7"/>
        <v>-</v>
      </c>
      <c r="DN34" s="32" t="e">
        <f t="shared" si="11"/>
        <v>#VALUE!</v>
      </c>
      <c r="DO34" s="31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/>
      <c r="E35" s="44">
        <f t="shared" si="0"/>
        <v>0</v>
      </c>
      <c r="F35" s="44"/>
      <c r="G35" s="44"/>
      <c r="H35" s="44">
        <f t="shared" si="1"/>
        <v>0</v>
      </c>
      <c r="I35" s="44"/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8" t="str">
        <f t="shared" si="8"/>
        <v>-</v>
      </c>
      <c r="AJ35" s="38" t="e">
        <f t="shared" si="2"/>
        <v>#VALUE!</v>
      </c>
      <c r="AK35" s="38" t="e">
        <f t="shared" si="3"/>
        <v>#VALUE!</v>
      </c>
      <c r="AL35" s="38"/>
      <c r="AM35" s="38"/>
      <c r="AN35" s="38"/>
      <c r="AO35" s="38" t="e">
        <f t="shared" si="4"/>
        <v>#VALUE!</v>
      </c>
      <c r="AP35" s="37"/>
      <c r="AQ35" s="37"/>
      <c r="AR35" s="36"/>
      <c r="AS35" s="36"/>
      <c r="AT35" s="36"/>
      <c r="AU35" s="35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</v>
      </c>
      <c r="CC35" s="33">
        <f t="shared" si="5"/>
        <v>0</v>
      </c>
      <c r="CD35" s="33">
        <f t="shared" si="5"/>
        <v>0</v>
      </c>
      <c r="CE35" s="33">
        <f t="shared" si="5"/>
        <v>0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3">
        <v>0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 t="str">
        <f t="shared" si="9"/>
        <v>-</v>
      </c>
      <c r="DF35" s="32"/>
      <c r="DG35" s="32">
        <f t="shared" si="10"/>
        <v>0</v>
      </c>
      <c r="DH35" s="32"/>
      <c r="DI35" s="32"/>
      <c r="DJ35" s="32"/>
      <c r="DK35" s="32"/>
      <c r="DL35" s="32"/>
      <c r="DM35" s="32" t="str">
        <f t="shared" si="7"/>
        <v>-</v>
      </c>
      <c r="DN35" s="32" t="e">
        <f t="shared" si="11"/>
        <v>#VALUE!</v>
      </c>
      <c r="DO35" s="31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 t="e">
        <f t="shared" ref="D36:I36" si="12">AVERAGE(D12:D35)</f>
        <v>#DIV/0!</v>
      </c>
      <c r="E36" s="28">
        <f t="shared" si="12"/>
        <v>0</v>
      </c>
      <c r="F36" s="28" t="e">
        <f t="shared" si="12"/>
        <v>#DIV/0!</v>
      </c>
      <c r="G36" s="28" t="e">
        <f t="shared" si="12"/>
        <v>#DIV/0!</v>
      </c>
      <c r="H36" s="28">
        <f t="shared" si="12"/>
        <v>0</v>
      </c>
      <c r="I36" s="28" t="e">
        <f t="shared" si="12"/>
        <v>#DIV/0!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0</v>
      </c>
      <c r="AJ36" s="28" t="e">
        <f>SUM(AJ12:AJ35)</f>
        <v>#VALUE!</v>
      </c>
      <c r="AK36" s="28" t="e">
        <f>AVERAGE(AK12:AK35)</f>
        <v>#VALUE!</v>
      </c>
      <c r="AL36" s="28"/>
      <c r="AM36" s="28"/>
      <c r="AN36" s="28"/>
      <c r="AO36" s="28"/>
      <c r="AP36" s="28" t="e">
        <f>AVERAGE(AP12:AP35)</f>
        <v>#DIV/0!</v>
      </c>
      <c r="AQ36" s="28" t="e">
        <f>AVERAGE(AQ12:AQ35)</f>
        <v>#DIV/0!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0</v>
      </c>
      <c r="DF36" s="28"/>
      <c r="DG36" s="28"/>
      <c r="DH36" s="28"/>
      <c r="DI36" s="28"/>
      <c r="DJ36" s="28"/>
      <c r="DK36" s="28"/>
      <c r="DL36" s="28"/>
      <c r="DM36" s="28">
        <f t="shared" si="7"/>
        <v>0</v>
      </c>
      <c r="DN36" s="28" t="e">
        <f t="shared" si="11"/>
        <v>#VALUE!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3"/>
      <c r="D39" s="214"/>
      <c r="E39" s="214"/>
      <c r="F39" s="215"/>
    </row>
    <row r="40" spans="2:127" x14ac:dyDescent="0.35">
      <c r="B40" s="22" t="s">
        <v>2</v>
      </c>
      <c r="C40" s="213"/>
      <c r="D40" s="214"/>
      <c r="E40" s="214"/>
      <c r="F40" s="215"/>
    </row>
    <row r="41" spans="2:127" ht="15" x14ac:dyDescent="0.25">
      <c r="B41" s="22" t="s">
        <v>1</v>
      </c>
      <c r="C41" s="213"/>
      <c r="D41" s="214"/>
      <c r="E41" s="214"/>
      <c r="F41" s="215"/>
    </row>
    <row r="43" spans="2:127" x14ac:dyDescent="0.35">
      <c r="B43" s="21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17"/>
      <c r="C44" s="9"/>
      <c r="D44" s="225"/>
      <c r="E44" s="225"/>
      <c r="F44" s="225"/>
      <c r="G44" s="225"/>
      <c r="H44" s="225"/>
      <c r="I44" s="225"/>
      <c r="J44" s="225"/>
      <c r="K44" s="225"/>
      <c r="L44" s="225"/>
      <c r="M44" s="225"/>
      <c r="N44" s="225"/>
      <c r="O44" s="225"/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</row>
    <row r="45" spans="2:127" x14ac:dyDescent="0.35">
      <c r="B45" s="10"/>
      <c r="C45" s="11"/>
      <c r="D45" s="224"/>
      <c r="E45" s="224"/>
      <c r="F45" s="224"/>
      <c r="G45" s="224"/>
      <c r="H45" s="224"/>
      <c r="I45" s="224"/>
      <c r="J45" s="224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10"/>
      <c r="C46" s="11"/>
      <c r="D46" s="224"/>
      <c r="E46" s="224"/>
      <c r="F46" s="224"/>
      <c r="G46" s="224"/>
      <c r="H46" s="224"/>
      <c r="I46" s="224"/>
      <c r="J46" s="224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"/>
      <c r="C47" s="16"/>
      <c r="D47" s="225"/>
      <c r="E47" s="225"/>
      <c r="F47" s="225"/>
      <c r="G47" s="225"/>
      <c r="H47" s="225"/>
      <c r="I47" s="225"/>
      <c r="J47" s="225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10"/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0"/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0"/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0"/>
      <c r="C51" s="11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35">
      <c r="B52" s="10"/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35">
      <c r="B53" s="10"/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</sheetData>
  <protectedRanges>
    <protectedRange sqref="AD10:AD11" name="Range1_11_1_1_1_2_2_1_2"/>
    <protectedRange sqref="AE10:AE11" name="Range1_11_1_1_1_2_2_1_2_1"/>
  </protectedRanges>
  <mergeCells count="51"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Z8:AA9"/>
    <mergeCell ref="D46:J46"/>
    <mergeCell ref="D47:J47"/>
    <mergeCell ref="B38:F38"/>
    <mergeCell ref="C39:F39"/>
    <mergeCell ref="C40:F40"/>
    <mergeCell ref="C41:F41"/>
    <mergeCell ref="D44:Z44"/>
    <mergeCell ref="D45:J45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DT31:DU31" xr:uid="{00000000-0002-0000-1E00-000000000000}">
      <formula1>$BA$25:$BA$29</formula1>
    </dataValidation>
    <dataValidation type="list" allowBlank="1" showInputMessage="1" showErrorMessage="1" sqref="U12:U35" xr:uid="{00000000-0002-0000-1E00-000001000000}">
      <formula1>$DT$9:$DT$20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DW61"/>
  <sheetViews>
    <sheetView tabSelected="1" zoomScale="90" zoomScaleNormal="90" workbookViewId="0"/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43347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'3'!AE35</f>
        <v>3864815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'3'!DC35</f>
        <v>986783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2</v>
      </c>
      <c r="G12" s="91">
        <v>71</v>
      </c>
      <c r="H12" s="44">
        <f t="shared" ref="H12:H35" si="1">G12/1.42</f>
        <v>50</v>
      </c>
      <c r="I12" s="44">
        <v>70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/>
      <c r="Y12" s="39" t="s">
        <v>156</v>
      </c>
      <c r="Z12" s="39"/>
      <c r="AA12" s="39"/>
      <c r="AB12" s="39"/>
      <c r="AC12" s="39"/>
      <c r="AD12" s="39"/>
      <c r="AE12" s="39">
        <v>3869306</v>
      </c>
      <c r="AF12" s="39"/>
      <c r="AG12" s="39"/>
      <c r="AH12" s="39"/>
      <c r="AI12" s="38">
        <f>IF(ISBLANK(AE12),"-",AE12-AE10)</f>
        <v>4491</v>
      </c>
      <c r="AJ12" s="38">
        <f t="shared" ref="AJ12:AJ35" si="2">AI12/1000</f>
        <v>4.4909999999999997</v>
      </c>
      <c r="AK12" s="38">
        <f t="shared" ref="AK12:AK35" si="3">AJ12*24</f>
        <v>107.78399999999999</v>
      </c>
      <c r="AL12" s="38"/>
      <c r="AM12" s="38"/>
      <c r="AN12" s="38"/>
      <c r="AO12" s="38">
        <f t="shared" ref="AO12:AO35" si="4">AK12</f>
        <v>107.78399999999999</v>
      </c>
      <c r="AP12" s="37">
        <v>5</v>
      </c>
      <c r="AQ12" s="93">
        <f>AP12</f>
        <v>5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9" t="s">
        <v>156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987951</v>
      </c>
      <c r="DD12" s="32"/>
      <c r="DE12" s="32">
        <f>IF(ISBLANK(DC12),"-",DC12-DC10)</f>
        <v>1168</v>
      </c>
      <c r="DF12" s="32"/>
      <c r="DG12" s="32">
        <f>DC12-DC10</f>
        <v>1168</v>
      </c>
      <c r="DH12" s="32"/>
      <c r="DI12" s="32"/>
      <c r="DJ12" s="32"/>
      <c r="DK12" s="32"/>
      <c r="DL12" s="32"/>
      <c r="DM12" s="32">
        <f t="shared" ref="DM12:DM36" si="7">DE12</f>
        <v>1168</v>
      </c>
      <c r="DN12" s="32">
        <f>DM12/AJ12</f>
        <v>260.07570696949455</v>
      </c>
      <c r="DO12" s="31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3</v>
      </c>
      <c r="G13" s="91">
        <v>72</v>
      </c>
      <c r="H13" s="44">
        <f t="shared" si="1"/>
        <v>50.70422535211268</v>
      </c>
      <c r="I13" s="44">
        <v>71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/>
      <c r="Y13" s="39" t="s">
        <v>156</v>
      </c>
      <c r="Z13" s="39"/>
      <c r="AA13" s="39"/>
      <c r="AB13" s="39"/>
      <c r="AC13" s="39"/>
      <c r="AD13" s="39"/>
      <c r="AE13" s="39">
        <v>3873661</v>
      </c>
      <c r="AF13" s="39"/>
      <c r="AG13" s="39"/>
      <c r="AH13" s="39"/>
      <c r="AI13" s="38">
        <f t="shared" ref="AI13:AI35" si="8">IF(ISBLANK(AE13),"-",AE13-AE12)</f>
        <v>4355</v>
      </c>
      <c r="AJ13" s="38">
        <f t="shared" si="2"/>
        <v>4.3550000000000004</v>
      </c>
      <c r="AK13" s="38">
        <f t="shared" si="3"/>
        <v>104.52000000000001</v>
      </c>
      <c r="AL13" s="38"/>
      <c r="AM13" s="38"/>
      <c r="AN13" s="38"/>
      <c r="AO13" s="38">
        <f t="shared" si="4"/>
        <v>104.52000000000001</v>
      </c>
      <c r="AP13" s="37">
        <v>6.2</v>
      </c>
      <c r="AQ13" s="93">
        <f t="shared" ref="AQ13:AQ35" si="9">AP13</f>
        <v>6.2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9" t="s">
        <v>156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989020</v>
      </c>
      <c r="DD13" s="32"/>
      <c r="DE13" s="32">
        <f t="shared" ref="DE13:DE35" si="10">IF(ISBLANK(DC13),"-",DC13-DC12)</f>
        <v>1069</v>
      </c>
      <c r="DF13" s="32"/>
      <c r="DG13" s="32">
        <f t="shared" ref="DG13:DG35" si="11">DC13-DC12</f>
        <v>1069</v>
      </c>
      <c r="DH13" s="32"/>
      <c r="DI13" s="32"/>
      <c r="DJ13" s="32"/>
      <c r="DK13" s="32"/>
      <c r="DL13" s="32"/>
      <c r="DM13" s="32">
        <f t="shared" si="7"/>
        <v>1069</v>
      </c>
      <c r="DN13" s="32">
        <f t="shared" ref="DN13:DN36" si="12">DM13/AJ13</f>
        <v>245.46498277841559</v>
      </c>
      <c r="DO13" s="92"/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4</v>
      </c>
      <c r="G14" s="91">
        <v>72</v>
      </c>
      <c r="H14" s="44">
        <f t="shared" si="1"/>
        <v>50.70422535211268</v>
      </c>
      <c r="I14" s="44">
        <v>71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/>
      <c r="Y14" s="39" t="s">
        <v>156</v>
      </c>
      <c r="Z14" s="39"/>
      <c r="AA14" s="39"/>
      <c r="AB14" s="39"/>
      <c r="AC14" s="39"/>
      <c r="AD14" s="39"/>
      <c r="AE14" s="39">
        <v>3878216</v>
      </c>
      <c r="AF14" s="39"/>
      <c r="AG14" s="39"/>
      <c r="AH14" s="39"/>
      <c r="AI14" s="38">
        <f t="shared" si="8"/>
        <v>4555</v>
      </c>
      <c r="AJ14" s="38">
        <f t="shared" si="2"/>
        <v>4.5549999999999997</v>
      </c>
      <c r="AK14" s="38">
        <f t="shared" si="3"/>
        <v>109.32</v>
      </c>
      <c r="AL14" s="38"/>
      <c r="AM14" s="38"/>
      <c r="AN14" s="38"/>
      <c r="AO14" s="38">
        <f t="shared" si="4"/>
        <v>109.32</v>
      </c>
      <c r="AP14" s="37">
        <v>7.8</v>
      </c>
      <c r="AQ14" s="93">
        <f t="shared" si="9"/>
        <v>7.8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9" t="s">
        <v>156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990106</v>
      </c>
      <c r="DD14" s="32"/>
      <c r="DE14" s="32">
        <f t="shared" si="10"/>
        <v>1086</v>
      </c>
      <c r="DF14" s="32"/>
      <c r="DG14" s="32">
        <f t="shared" si="11"/>
        <v>1086</v>
      </c>
      <c r="DH14" s="32"/>
      <c r="DI14" s="32"/>
      <c r="DJ14" s="32"/>
      <c r="DK14" s="32"/>
      <c r="DL14" s="32"/>
      <c r="DM14" s="32">
        <f t="shared" si="7"/>
        <v>1086</v>
      </c>
      <c r="DN14" s="32">
        <f t="shared" si="12"/>
        <v>238.41931942919871</v>
      </c>
      <c r="DO14" s="31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5</v>
      </c>
      <c r="G15" s="91">
        <v>71</v>
      </c>
      <c r="H15" s="44">
        <f t="shared" si="1"/>
        <v>50</v>
      </c>
      <c r="I15" s="44">
        <v>70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/>
      <c r="Y15" s="39" t="s">
        <v>156</v>
      </c>
      <c r="Z15" s="39"/>
      <c r="AA15" s="39"/>
      <c r="AB15" s="39"/>
      <c r="AC15" s="39"/>
      <c r="AD15" s="39"/>
      <c r="AE15" s="39">
        <v>3882343</v>
      </c>
      <c r="AF15" s="39"/>
      <c r="AG15" s="39"/>
      <c r="AH15" s="39"/>
      <c r="AI15" s="38">
        <f t="shared" si="8"/>
        <v>4127</v>
      </c>
      <c r="AJ15" s="38">
        <f t="shared" si="2"/>
        <v>4.1269999999999998</v>
      </c>
      <c r="AK15" s="38">
        <f t="shared" si="3"/>
        <v>99.048000000000002</v>
      </c>
      <c r="AL15" s="38"/>
      <c r="AM15" s="38"/>
      <c r="AN15" s="38"/>
      <c r="AO15" s="38">
        <f t="shared" si="4"/>
        <v>99.048000000000002</v>
      </c>
      <c r="AP15" s="37">
        <v>9.1</v>
      </c>
      <c r="AQ15" s="93">
        <f t="shared" si="9"/>
        <v>9.1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9" t="s">
        <v>156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991198</v>
      </c>
      <c r="DD15" s="32"/>
      <c r="DE15" s="32">
        <f t="shared" si="10"/>
        <v>1092</v>
      </c>
      <c r="DF15" s="32"/>
      <c r="DG15" s="32">
        <f t="shared" si="11"/>
        <v>1092</v>
      </c>
      <c r="DH15" s="32"/>
      <c r="DI15" s="32"/>
      <c r="DJ15" s="32"/>
      <c r="DK15" s="32"/>
      <c r="DL15" s="32"/>
      <c r="DM15" s="32">
        <f t="shared" si="7"/>
        <v>1092</v>
      </c>
      <c r="DN15" s="32">
        <f t="shared" si="12"/>
        <v>264.59898231160651</v>
      </c>
      <c r="DO15" s="31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7</v>
      </c>
      <c r="G16" s="91">
        <v>79</v>
      </c>
      <c r="H16" s="44">
        <f t="shared" si="1"/>
        <v>55.633802816901408</v>
      </c>
      <c r="I16" s="44">
        <v>78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/>
      <c r="Y16" s="39" t="s">
        <v>156</v>
      </c>
      <c r="Z16" s="39"/>
      <c r="AA16" s="39"/>
      <c r="AB16" s="39"/>
      <c r="AC16" s="39"/>
      <c r="AD16" s="39"/>
      <c r="AE16" s="39">
        <v>3886938</v>
      </c>
      <c r="AF16" s="39"/>
      <c r="AG16" s="39"/>
      <c r="AH16" s="39"/>
      <c r="AI16" s="38">
        <f t="shared" si="8"/>
        <v>4595</v>
      </c>
      <c r="AJ16" s="38">
        <f t="shared" si="2"/>
        <v>4.5949999999999998</v>
      </c>
      <c r="AK16" s="38">
        <f t="shared" si="3"/>
        <v>110.28</v>
      </c>
      <c r="AL16" s="38"/>
      <c r="AM16" s="38"/>
      <c r="AN16" s="38"/>
      <c r="AO16" s="38">
        <f t="shared" si="4"/>
        <v>110.28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9" t="s">
        <v>156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992373</v>
      </c>
      <c r="DD16" s="32"/>
      <c r="DE16" s="32">
        <f t="shared" si="10"/>
        <v>1175</v>
      </c>
      <c r="DF16" s="32"/>
      <c r="DG16" s="32">
        <f t="shared" si="11"/>
        <v>1175</v>
      </c>
      <c r="DH16" s="32"/>
      <c r="DI16" s="32"/>
      <c r="DJ16" s="32"/>
      <c r="DK16" s="32"/>
      <c r="DL16" s="32"/>
      <c r="DM16" s="32">
        <f t="shared" si="7"/>
        <v>1175</v>
      </c>
      <c r="DN16" s="32">
        <f t="shared" si="12"/>
        <v>255.71273122959741</v>
      </c>
      <c r="DO16" s="31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9</v>
      </c>
      <c r="G17" s="91">
        <v>74</v>
      </c>
      <c r="H17" s="44">
        <f t="shared" si="1"/>
        <v>52.112676056338032</v>
      </c>
      <c r="I17" s="44">
        <v>72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/>
      <c r="Y17" s="39" t="s">
        <v>156</v>
      </c>
      <c r="Z17" s="39"/>
      <c r="AA17" s="39"/>
      <c r="AB17" s="39"/>
      <c r="AC17" s="39"/>
      <c r="AD17" s="39"/>
      <c r="AE17" s="39">
        <v>3891349</v>
      </c>
      <c r="AF17" s="39"/>
      <c r="AG17" s="39"/>
      <c r="AH17" s="39"/>
      <c r="AI17" s="38">
        <f t="shared" si="8"/>
        <v>4411</v>
      </c>
      <c r="AJ17" s="38">
        <f t="shared" si="2"/>
        <v>4.4109999999999996</v>
      </c>
      <c r="AK17" s="38">
        <f t="shared" si="3"/>
        <v>105.86399999999999</v>
      </c>
      <c r="AL17" s="38"/>
      <c r="AM17" s="38"/>
      <c r="AN17" s="38"/>
      <c r="AO17" s="38">
        <f t="shared" si="4"/>
        <v>105.86399999999999</v>
      </c>
      <c r="AP17" s="37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9" t="s">
        <v>156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993378</v>
      </c>
      <c r="DD17" s="32"/>
      <c r="DE17" s="32">
        <f t="shared" si="10"/>
        <v>1005</v>
      </c>
      <c r="DF17" s="32"/>
      <c r="DG17" s="32">
        <f t="shared" si="11"/>
        <v>1005</v>
      </c>
      <c r="DH17" s="32"/>
      <c r="DI17" s="32"/>
      <c r="DJ17" s="32"/>
      <c r="DK17" s="32"/>
      <c r="DL17" s="32"/>
      <c r="DM17" s="32">
        <f t="shared" si="7"/>
        <v>1005</v>
      </c>
      <c r="DN17" s="32">
        <f t="shared" si="12"/>
        <v>227.83949217864432</v>
      </c>
      <c r="DO17" s="92"/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8</v>
      </c>
      <c r="G18" s="91">
        <v>77</v>
      </c>
      <c r="H18" s="44">
        <f t="shared" si="1"/>
        <v>54.225352112676056</v>
      </c>
      <c r="I18" s="44">
        <v>75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/>
      <c r="Y18" s="39" t="s">
        <v>156</v>
      </c>
      <c r="Z18" s="39"/>
      <c r="AA18" s="39"/>
      <c r="AB18" s="39"/>
      <c r="AC18" s="39"/>
      <c r="AD18" s="39"/>
      <c r="AE18" s="39">
        <v>3896431</v>
      </c>
      <c r="AF18" s="39"/>
      <c r="AG18" s="39"/>
      <c r="AH18" s="39"/>
      <c r="AI18" s="38">
        <f t="shared" si="8"/>
        <v>5082</v>
      </c>
      <c r="AJ18" s="38">
        <f t="shared" si="2"/>
        <v>5.0819999999999999</v>
      </c>
      <c r="AK18" s="38">
        <f t="shared" si="3"/>
        <v>121.96799999999999</v>
      </c>
      <c r="AL18" s="38"/>
      <c r="AM18" s="38"/>
      <c r="AN18" s="38"/>
      <c r="AO18" s="38">
        <f t="shared" si="4"/>
        <v>121.96799999999999</v>
      </c>
      <c r="AP18" s="37">
        <v>9.1</v>
      </c>
      <c r="AQ18" s="93">
        <f t="shared" si="9"/>
        <v>9.1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0</v>
      </c>
      <c r="BM18" s="34">
        <v>1017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</v>
      </c>
      <c r="CK18" s="33">
        <f t="shared" si="6"/>
        <v>0.85462184873949576</v>
      </c>
      <c r="CL18" s="33"/>
      <c r="CM18" s="33"/>
      <c r="CN18" s="33"/>
      <c r="CO18" s="33"/>
      <c r="CP18" s="33"/>
      <c r="CQ18" s="33"/>
      <c r="CR18" s="39" t="s">
        <v>156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994568</v>
      </c>
      <c r="DD18" s="32"/>
      <c r="DE18" s="32">
        <f t="shared" si="10"/>
        <v>1190</v>
      </c>
      <c r="DF18" s="32"/>
      <c r="DG18" s="32">
        <f t="shared" si="11"/>
        <v>1190</v>
      </c>
      <c r="DH18" s="32"/>
      <c r="DI18" s="32"/>
      <c r="DJ18" s="32"/>
      <c r="DK18" s="32"/>
      <c r="DL18" s="32"/>
      <c r="DM18" s="32">
        <f t="shared" si="7"/>
        <v>1190</v>
      </c>
      <c r="DN18" s="32">
        <f t="shared" si="12"/>
        <v>234.15977961432509</v>
      </c>
      <c r="DO18" s="31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7</v>
      </c>
      <c r="G19" s="91">
        <v>75</v>
      </c>
      <c r="H19" s="44">
        <f t="shared" si="1"/>
        <v>52.816901408450704</v>
      </c>
      <c r="I19" s="44">
        <v>73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/>
      <c r="Y19" s="39" t="s">
        <v>156</v>
      </c>
      <c r="Z19" s="39"/>
      <c r="AA19" s="39"/>
      <c r="AB19" s="39"/>
      <c r="AC19" s="39"/>
      <c r="AD19" s="39"/>
      <c r="AE19" s="39">
        <v>3901645</v>
      </c>
      <c r="AF19" s="39"/>
      <c r="AG19" s="39"/>
      <c r="AH19" s="39"/>
      <c r="AI19" s="38">
        <f t="shared" si="8"/>
        <v>5214</v>
      </c>
      <c r="AJ19" s="38">
        <f t="shared" si="2"/>
        <v>5.2140000000000004</v>
      </c>
      <c r="AK19" s="38">
        <f t="shared" si="3"/>
        <v>125.13600000000001</v>
      </c>
      <c r="AL19" s="38"/>
      <c r="AM19" s="38"/>
      <c r="AN19" s="38"/>
      <c r="AO19" s="38">
        <f t="shared" si="4"/>
        <v>125.13600000000001</v>
      </c>
      <c r="AP19" s="37">
        <v>8.5</v>
      </c>
      <c r="AQ19" s="93">
        <f t="shared" si="9"/>
        <v>8.5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0</v>
      </c>
      <c r="BM19" s="34">
        <v>1016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</v>
      </c>
      <c r="CK19" s="33">
        <f t="shared" si="6"/>
        <v>0.85378151260504198</v>
      </c>
      <c r="CL19" s="33"/>
      <c r="CM19" s="33"/>
      <c r="CN19" s="33"/>
      <c r="CO19" s="33"/>
      <c r="CP19" s="33"/>
      <c r="CQ19" s="33"/>
      <c r="CR19" s="39" t="s">
        <v>156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995728</v>
      </c>
      <c r="DD19" s="32"/>
      <c r="DE19" s="32">
        <f t="shared" si="10"/>
        <v>1160</v>
      </c>
      <c r="DF19" s="32"/>
      <c r="DG19" s="32">
        <f t="shared" si="11"/>
        <v>1160</v>
      </c>
      <c r="DH19" s="32"/>
      <c r="DI19" s="32"/>
      <c r="DJ19" s="32"/>
      <c r="DK19" s="32"/>
      <c r="DL19" s="32"/>
      <c r="DM19" s="32">
        <f t="shared" si="7"/>
        <v>1160</v>
      </c>
      <c r="DN19" s="32">
        <f t="shared" si="12"/>
        <v>222.47794399693132</v>
      </c>
      <c r="DO19" s="31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7</v>
      </c>
      <c r="G20" s="91">
        <v>75</v>
      </c>
      <c r="H20" s="44">
        <f t="shared" si="1"/>
        <v>52.816901408450704</v>
      </c>
      <c r="I20" s="44">
        <v>73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/>
      <c r="Y20" s="39" t="s">
        <v>156</v>
      </c>
      <c r="Z20" s="39"/>
      <c r="AA20" s="39"/>
      <c r="AB20" s="39"/>
      <c r="AC20" s="39"/>
      <c r="AD20" s="39"/>
      <c r="AE20" s="39">
        <v>3906462</v>
      </c>
      <c r="AF20" s="39"/>
      <c r="AG20" s="39"/>
      <c r="AH20" s="39"/>
      <c r="AI20" s="38">
        <f t="shared" si="8"/>
        <v>4817</v>
      </c>
      <c r="AJ20" s="38">
        <f t="shared" si="2"/>
        <v>4.8170000000000002</v>
      </c>
      <c r="AK20" s="38">
        <f t="shared" si="3"/>
        <v>115.608</v>
      </c>
      <c r="AL20" s="38"/>
      <c r="AM20" s="38"/>
      <c r="AN20" s="38"/>
      <c r="AO20" s="38">
        <f t="shared" si="4"/>
        <v>115.608</v>
      </c>
      <c r="AP20" s="37">
        <v>7.8</v>
      </c>
      <c r="AQ20" s="93">
        <f t="shared" si="9"/>
        <v>7.8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4">
        <v>1016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</v>
      </c>
      <c r="CK20" s="33">
        <f t="shared" si="6"/>
        <v>0.85378151260504198</v>
      </c>
      <c r="CL20" s="33"/>
      <c r="CM20" s="33"/>
      <c r="CN20" s="33"/>
      <c r="CO20" s="33"/>
      <c r="CP20" s="33"/>
      <c r="CQ20" s="33"/>
      <c r="CR20" s="39" t="s">
        <v>156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996930</v>
      </c>
      <c r="DD20" s="32"/>
      <c r="DE20" s="32">
        <f t="shared" si="10"/>
        <v>1202</v>
      </c>
      <c r="DF20" s="32"/>
      <c r="DG20" s="32">
        <f t="shared" si="11"/>
        <v>1202</v>
      </c>
      <c r="DH20" s="32"/>
      <c r="DI20" s="32"/>
      <c r="DJ20" s="32"/>
      <c r="DK20" s="32"/>
      <c r="DL20" s="32"/>
      <c r="DM20" s="32">
        <f t="shared" si="7"/>
        <v>1202</v>
      </c>
      <c r="DN20" s="32">
        <f t="shared" si="12"/>
        <v>249.53290429728045</v>
      </c>
      <c r="DO20" s="31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6</v>
      </c>
      <c r="G21" s="91">
        <v>76</v>
      </c>
      <c r="H21" s="44">
        <f t="shared" si="1"/>
        <v>53.521126760563384</v>
      </c>
      <c r="I21" s="44">
        <v>74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/>
      <c r="Y21" s="39" t="s">
        <v>156</v>
      </c>
      <c r="Z21" s="39"/>
      <c r="AA21" s="39"/>
      <c r="AB21" s="39"/>
      <c r="AC21" s="39"/>
      <c r="AD21" s="39"/>
      <c r="AE21" s="39">
        <v>3910973</v>
      </c>
      <c r="AF21" s="39"/>
      <c r="AG21" s="39"/>
      <c r="AH21" s="39"/>
      <c r="AI21" s="38">
        <f t="shared" si="8"/>
        <v>4511</v>
      </c>
      <c r="AJ21" s="38">
        <f t="shared" si="2"/>
        <v>4.5110000000000001</v>
      </c>
      <c r="AK21" s="38">
        <f t="shared" si="3"/>
        <v>108.26400000000001</v>
      </c>
      <c r="AL21" s="38"/>
      <c r="AM21" s="38"/>
      <c r="AN21" s="38"/>
      <c r="AO21" s="38">
        <f t="shared" si="4"/>
        <v>108.26400000000001</v>
      </c>
      <c r="AP21" s="37">
        <v>7.2</v>
      </c>
      <c r="AQ21" s="93">
        <f t="shared" si="9"/>
        <v>7.2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0</v>
      </c>
      <c r="BM21" s="34">
        <v>1038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</v>
      </c>
      <c r="CK21" s="33">
        <f t="shared" si="6"/>
        <v>0.87226890756302522</v>
      </c>
      <c r="CL21" s="33"/>
      <c r="CM21" s="33"/>
      <c r="CN21" s="33"/>
      <c r="CO21" s="33"/>
      <c r="CP21" s="33"/>
      <c r="CQ21" s="33"/>
      <c r="CR21" s="39" t="s">
        <v>156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998129</v>
      </c>
      <c r="DD21" s="32"/>
      <c r="DE21" s="32">
        <f t="shared" si="10"/>
        <v>1199</v>
      </c>
      <c r="DF21" s="32"/>
      <c r="DG21" s="32">
        <f t="shared" si="11"/>
        <v>1199</v>
      </c>
      <c r="DH21" s="32"/>
      <c r="DI21" s="32"/>
      <c r="DJ21" s="32"/>
      <c r="DK21" s="32"/>
      <c r="DL21" s="32"/>
      <c r="DM21" s="32">
        <f t="shared" si="7"/>
        <v>1199</v>
      </c>
      <c r="DN21" s="32">
        <f t="shared" si="12"/>
        <v>265.79472400798051</v>
      </c>
      <c r="DO21" s="92"/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6</v>
      </c>
      <c r="G22" s="91">
        <v>76</v>
      </c>
      <c r="H22" s="44">
        <f t="shared" si="1"/>
        <v>53.521126760563384</v>
      </c>
      <c r="I22" s="44">
        <v>74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/>
      <c r="Y22" s="39" t="s">
        <v>156</v>
      </c>
      <c r="Z22" s="39"/>
      <c r="AA22" s="39"/>
      <c r="AB22" s="39"/>
      <c r="AC22" s="39"/>
      <c r="AD22" s="39"/>
      <c r="AE22" s="39">
        <v>3915587</v>
      </c>
      <c r="AF22" s="39"/>
      <c r="AG22" s="39"/>
      <c r="AH22" s="39"/>
      <c r="AI22" s="38">
        <f t="shared" si="8"/>
        <v>4614</v>
      </c>
      <c r="AJ22" s="38">
        <f t="shared" si="2"/>
        <v>4.6139999999999999</v>
      </c>
      <c r="AK22" s="38">
        <f t="shared" si="3"/>
        <v>110.73599999999999</v>
      </c>
      <c r="AL22" s="38"/>
      <c r="AM22" s="38"/>
      <c r="AN22" s="38"/>
      <c r="AO22" s="38">
        <f t="shared" si="4"/>
        <v>110.73599999999999</v>
      </c>
      <c r="AP22" s="37">
        <v>6.6</v>
      </c>
      <c r="AQ22" s="93">
        <f t="shared" si="9"/>
        <v>6.6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0</v>
      </c>
      <c r="BM22" s="34">
        <v>1016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</v>
      </c>
      <c r="CK22" s="33">
        <f t="shared" si="6"/>
        <v>0.85378151260504198</v>
      </c>
      <c r="CL22" s="33"/>
      <c r="CM22" s="33"/>
      <c r="CN22" s="33"/>
      <c r="CO22" s="33"/>
      <c r="CP22" s="33"/>
      <c r="CQ22" s="33"/>
      <c r="CR22" s="39" t="s">
        <v>156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999341</v>
      </c>
      <c r="DD22" s="32"/>
      <c r="DE22" s="32">
        <f t="shared" si="10"/>
        <v>1212</v>
      </c>
      <c r="DF22" s="32"/>
      <c r="DG22" s="32">
        <f t="shared" si="11"/>
        <v>1212</v>
      </c>
      <c r="DH22" s="32"/>
      <c r="DI22" s="32"/>
      <c r="DJ22" s="32"/>
      <c r="DK22" s="32"/>
      <c r="DL22" s="32"/>
      <c r="DM22" s="32">
        <f t="shared" si="7"/>
        <v>1212</v>
      </c>
      <c r="DN22" s="32">
        <f t="shared" si="12"/>
        <v>262.67880364109232</v>
      </c>
      <c r="DO22" s="31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5</v>
      </c>
      <c r="G23" s="91">
        <v>75</v>
      </c>
      <c r="H23" s="44">
        <f t="shared" si="1"/>
        <v>52.816901408450704</v>
      </c>
      <c r="I23" s="44">
        <v>73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/>
      <c r="Y23" s="39" t="s">
        <v>156</v>
      </c>
      <c r="Z23" s="39"/>
      <c r="AA23" s="39"/>
      <c r="AB23" s="39"/>
      <c r="AC23" s="39"/>
      <c r="AD23" s="39"/>
      <c r="AE23" s="39">
        <v>3920013</v>
      </c>
      <c r="AF23" s="39"/>
      <c r="AG23" s="39"/>
      <c r="AH23" s="39"/>
      <c r="AI23" s="38">
        <f t="shared" si="8"/>
        <v>4426</v>
      </c>
      <c r="AJ23" s="38">
        <f t="shared" si="2"/>
        <v>4.4260000000000002</v>
      </c>
      <c r="AK23" s="38">
        <f t="shared" si="3"/>
        <v>106.224</v>
      </c>
      <c r="AL23" s="38"/>
      <c r="AM23" s="38"/>
      <c r="AN23" s="38"/>
      <c r="AO23" s="38">
        <f t="shared" si="4"/>
        <v>106.224</v>
      </c>
      <c r="AP23" s="37">
        <v>6.1</v>
      </c>
      <c r="AQ23" s="93">
        <f t="shared" si="9"/>
        <v>6.1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0</v>
      </c>
      <c r="BM23" s="34">
        <v>1016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</v>
      </c>
      <c r="CK23" s="33">
        <f t="shared" si="6"/>
        <v>0.85378151260504198</v>
      </c>
      <c r="CL23" s="33"/>
      <c r="CM23" s="33"/>
      <c r="CN23" s="33"/>
      <c r="CO23" s="33"/>
      <c r="CP23" s="33"/>
      <c r="CQ23" s="33"/>
      <c r="CR23" s="39" t="s">
        <v>156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1000524</v>
      </c>
      <c r="DD23" s="32"/>
      <c r="DE23" s="32">
        <f t="shared" si="10"/>
        <v>1183</v>
      </c>
      <c r="DF23" s="32"/>
      <c r="DG23" s="32">
        <f t="shared" si="11"/>
        <v>1183</v>
      </c>
      <c r="DH23" s="32"/>
      <c r="DI23" s="32"/>
      <c r="DJ23" s="32"/>
      <c r="DK23" s="32"/>
      <c r="DL23" s="32"/>
      <c r="DM23" s="32">
        <f t="shared" si="7"/>
        <v>1183</v>
      </c>
      <c r="DN23" s="32">
        <f t="shared" si="12"/>
        <v>267.28422955264347</v>
      </c>
      <c r="DO23" s="31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4</v>
      </c>
      <c r="G24" s="91">
        <v>75</v>
      </c>
      <c r="H24" s="44">
        <f t="shared" si="1"/>
        <v>52.816901408450704</v>
      </c>
      <c r="I24" s="44">
        <v>73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/>
      <c r="Y24" s="39" t="s">
        <v>156</v>
      </c>
      <c r="Z24" s="39"/>
      <c r="AA24" s="39"/>
      <c r="AB24" s="39"/>
      <c r="AC24" s="39"/>
      <c r="AD24" s="39"/>
      <c r="AE24" s="39">
        <v>3924293</v>
      </c>
      <c r="AF24" s="39"/>
      <c r="AG24" s="39"/>
      <c r="AH24" s="39"/>
      <c r="AI24" s="38">
        <f t="shared" si="8"/>
        <v>4280</v>
      </c>
      <c r="AJ24" s="38">
        <f t="shared" si="2"/>
        <v>4.28</v>
      </c>
      <c r="AK24" s="38">
        <f t="shared" si="3"/>
        <v>102.72</v>
      </c>
      <c r="AL24" s="38"/>
      <c r="AM24" s="38"/>
      <c r="AN24" s="38"/>
      <c r="AO24" s="38">
        <f t="shared" si="4"/>
        <v>102.72</v>
      </c>
      <c r="AP24" s="37">
        <v>5.6</v>
      </c>
      <c r="AQ24" s="93">
        <f t="shared" si="9"/>
        <v>5.6</v>
      </c>
      <c r="AR24" s="36"/>
      <c r="AS24" s="36"/>
      <c r="AT24" s="36"/>
      <c r="AU24" s="35" t="s">
        <v>164</v>
      </c>
      <c r="AV24" s="34">
        <v>1188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0</v>
      </c>
      <c r="BM24" s="34">
        <v>1016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0.99831932773109244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</v>
      </c>
      <c r="CK24" s="33">
        <f t="shared" si="6"/>
        <v>0.85378151260504198</v>
      </c>
      <c r="CL24" s="33"/>
      <c r="CM24" s="33"/>
      <c r="CN24" s="33"/>
      <c r="CO24" s="33"/>
      <c r="CP24" s="33"/>
      <c r="CQ24" s="33"/>
      <c r="CR24" s="39" t="s">
        <v>156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1001671</v>
      </c>
      <c r="DD24" s="32"/>
      <c r="DE24" s="32">
        <f t="shared" si="10"/>
        <v>1147</v>
      </c>
      <c r="DF24" s="32"/>
      <c r="DG24" s="32">
        <f t="shared" si="11"/>
        <v>1147</v>
      </c>
      <c r="DH24" s="32"/>
      <c r="DI24" s="32"/>
      <c r="DJ24" s="32"/>
      <c r="DK24" s="32"/>
      <c r="DL24" s="32"/>
      <c r="DM24" s="32">
        <f t="shared" si="7"/>
        <v>1147</v>
      </c>
      <c r="DN24" s="32">
        <f t="shared" si="12"/>
        <v>267.99065420560748</v>
      </c>
      <c r="DO24" s="31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3</v>
      </c>
      <c r="G25" s="91">
        <v>78</v>
      </c>
      <c r="H25" s="44">
        <f t="shared" si="1"/>
        <v>54.929577464788736</v>
      </c>
      <c r="I25" s="44">
        <v>76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/>
      <c r="Y25" s="39" t="s">
        <v>156</v>
      </c>
      <c r="Z25" s="39"/>
      <c r="AA25" s="39"/>
      <c r="AB25" s="39"/>
      <c r="AC25" s="39"/>
      <c r="AD25" s="39"/>
      <c r="AE25" s="39">
        <v>3928757</v>
      </c>
      <c r="AF25" s="39"/>
      <c r="AG25" s="39"/>
      <c r="AH25" s="39"/>
      <c r="AI25" s="38">
        <f t="shared" si="8"/>
        <v>4464</v>
      </c>
      <c r="AJ25" s="38">
        <f t="shared" si="2"/>
        <v>4.4640000000000004</v>
      </c>
      <c r="AK25" s="38">
        <f t="shared" si="3"/>
        <v>107.13600000000001</v>
      </c>
      <c r="AL25" s="38"/>
      <c r="AM25" s="38"/>
      <c r="AN25" s="38"/>
      <c r="AO25" s="38">
        <f t="shared" si="4"/>
        <v>107.13600000000001</v>
      </c>
      <c r="AP25" s="37">
        <v>5.0999999999999996</v>
      </c>
      <c r="AQ25" s="93">
        <f t="shared" si="9"/>
        <v>5.0999999999999996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0</v>
      </c>
      <c r="BM25" s="34">
        <v>1015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</v>
      </c>
      <c r="CK25" s="33">
        <f t="shared" si="6"/>
        <v>0.8529411764705882</v>
      </c>
      <c r="CL25" s="33"/>
      <c r="CM25" s="33"/>
      <c r="CN25" s="33"/>
      <c r="CO25" s="33"/>
      <c r="CP25" s="33"/>
      <c r="CQ25" s="33"/>
      <c r="CR25" s="39" t="s">
        <v>156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1002863</v>
      </c>
      <c r="DD25" s="32"/>
      <c r="DE25" s="32">
        <f t="shared" si="10"/>
        <v>1192</v>
      </c>
      <c r="DF25" s="32"/>
      <c r="DG25" s="32">
        <f t="shared" si="11"/>
        <v>1192</v>
      </c>
      <c r="DH25" s="32"/>
      <c r="DI25" s="32"/>
      <c r="DJ25" s="32"/>
      <c r="DK25" s="32"/>
      <c r="DL25" s="32"/>
      <c r="DM25" s="32">
        <f t="shared" si="7"/>
        <v>1192</v>
      </c>
      <c r="DN25" s="32">
        <f t="shared" si="12"/>
        <v>267.02508960573476</v>
      </c>
      <c r="DO25" s="92"/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3</v>
      </c>
      <c r="G26" s="91">
        <v>77</v>
      </c>
      <c r="H26" s="44">
        <f t="shared" si="1"/>
        <v>54.225352112676056</v>
      </c>
      <c r="I26" s="44">
        <v>75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/>
      <c r="Y26" s="39" t="s">
        <v>156</v>
      </c>
      <c r="Z26" s="39"/>
      <c r="AA26" s="39"/>
      <c r="AB26" s="39"/>
      <c r="AC26" s="39"/>
      <c r="AD26" s="39"/>
      <c r="AE26" s="39">
        <v>3933126</v>
      </c>
      <c r="AF26" s="39"/>
      <c r="AG26" s="39"/>
      <c r="AH26" s="39"/>
      <c r="AI26" s="38">
        <f t="shared" si="8"/>
        <v>4369</v>
      </c>
      <c r="AJ26" s="38">
        <f t="shared" si="2"/>
        <v>4.3689999999999998</v>
      </c>
      <c r="AK26" s="38">
        <f t="shared" si="3"/>
        <v>104.85599999999999</v>
      </c>
      <c r="AL26" s="38"/>
      <c r="AM26" s="38"/>
      <c r="AN26" s="38"/>
      <c r="AO26" s="38">
        <f t="shared" si="4"/>
        <v>104.85599999999999</v>
      </c>
      <c r="AP26" s="37">
        <v>4.8</v>
      </c>
      <c r="AQ26" s="93">
        <f t="shared" si="9"/>
        <v>4.8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0</v>
      </c>
      <c r="BM26" s="34">
        <v>1015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</v>
      </c>
      <c r="CK26" s="33">
        <f t="shared" si="6"/>
        <v>0.8529411764705882</v>
      </c>
      <c r="CL26" s="33"/>
      <c r="CM26" s="33"/>
      <c r="CN26" s="33"/>
      <c r="CO26" s="33"/>
      <c r="CP26" s="33"/>
      <c r="CQ26" s="33"/>
      <c r="CR26" s="39" t="s">
        <v>156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1003977</v>
      </c>
      <c r="DD26" s="32"/>
      <c r="DE26" s="32">
        <f t="shared" si="10"/>
        <v>1114</v>
      </c>
      <c r="DF26" s="32"/>
      <c r="DG26" s="32">
        <f t="shared" si="11"/>
        <v>1114</v>
      </c>
      <c r="DH26" s="32"/>
      <c r="DI26" s="32"/>
      <c r="DJ26" s="32"/>
      <c r="DK26" s="32"/>
      <c r="DL26" s="32"/>
      <c r="DM26" s="32">
        <f t="shared" si="7"/>
        <v>1114</v>
      </c>
      <c r="DN26" s="32">
        <f t="shared" si="12"/>
        <v>254.97825589379721</v>
      </c>
      <c r="DO26" s="31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3</v>
      </c>
      <c r="G27" s="91">
        <v>77</v>
      </c>
      <c r="H27" s="44">
        <f t="shared" si="1"/>
        <v>54.225352112676056</v>
      </c>
      <c r="I27" s="44">
        <v>75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/>
      <c r="Y27" s="39" t="s">
        <v>156</v>
      </c>
      <c r="Z27" s="39"/>
      <c r="AA27" s="39"/>
      <c r="AB27" s="39"/>
      <c r="AC27" s="39"/>
      <c r="AD27" s="39"/>
      <c r="AE27" s="39">
        <v>3938190</v>
      </c>
      <c r="AF27" s="39"/>
      <c r="AG27" s="39"/>
      <c r="AH27" s="39"/>
      <c r="AI27" s="38">
        <f t="shared" si="8"/>
        <v>5064</v>
      </c>
      <c r="AJ27" s="38">
        <f t="shared" si="2"/>
        <v>5.0640000000000001</v>
      </c>
      <c r="AK27" s="38">
        <f t="shared" si="3"/>
        <v>121.536</v>
      </c>
      <c r="AL27" s="38"/>
      <c r="AM27" s="38"/>
      <c r="AN27" s="38"/>
      <c r="AO27" s="38">
        <f t="shared" si="4"/>
        <v>121.536</v>
      </c>
      <c r="AP27" s="37">
        <v>4.4000000000000004</v>
      </c>
      <c r="AQ27" s="93">
        <f t="shared" si="9"/>
        <v>4.4000000000000004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0</v>
      </c>
      <c r="BM27" s="34">
        <v>1015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</v>
      </c>
      <c r="CK27" s="33">
        <f t="shared" si="6"/>
        <v>0.8529411764705882</v>
      </c>
      <c r="CL27" s="33"/>
      <c r="CM27" s="33"/>
      <c r="CN27" s="33"/>
      <c r="CO27" s="33"/>
      <c r="CP27" s="33"/>
      <c r="CQ27" s="33"/>
      <c r="CR27" s="39" t="s">
        <v>156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1005149</v>
      </c>
      <c r="DD27" s="32"/>
      <c r="DE27" s="32">
        <f t="shared" si="10"/>
        <v>1172</v>
      </c>
      <c r="DF27" s="32"/>
      <c r="DG27" s="32">
        <f t="shared" si="11"/>
        <v>1172</v>
      </c>
      <c r="DH27" s="32"/>
      <c r="DI27" s="32"/>
      <c r="DJ27" s="32"/>
      <c r="DK27" s="32"/>
      <c r="DL27" s="32"/>
      <c r="DM27" s="32">
        <f t="shared" si="7"/>
        <v>1172</v>
      </c>
      <c r="DN27" s="32">
        <f t="shared" si="12"/>
        <v>231.43759873617694</v>
      </c>
      <c r="DO27" s="31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2</v>
      </c>
      <c r="G28" s="91">
        <v>75</v>
      </c>
      <c r="H28" s="44">
        <f t="shared" si="1"/>
        <v>52.816901408450704</v>
      </c>
      <c r="I28" s="44">
        <v>72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/>
      <c r="Y28" s="39" t="s">
        <v>156</v>
      </c>
      <c r="Z28" s="39"/>
      <c r="AA28" s="39"/>
      <c r="AB28" s="39"/>
      <c r="AC28" s="39"/>
      <c r="AD28" s="39"/>
      <c r="AE28" s="39">
        <v>3942827</v>
      </c>
      <c r="AF28" s="39"/>
      <c r="AG28" s="39"/>
      <c r="AH28" s="39"/>
      <c r="AI28" s="38">
        <f t="shared" si="8"/>
        <v>4637</v>
      </c>
      <c r="AJ28" s="38">
        <f t="shared" si="2"/>
        <v>4.6369999999999996</v>
      </c>
      <c r="AK28" s="38">
        <f t="shared" si="3"/>
        <v>111.28799999999998</v>
      </c>
      <c r="AL28" s="38"/>
      <c r="AM28" s="38"/>
      <c r="AN28" s="38"/>
      <c r="AO28" s="38">
        <f t="shared" si="4"/>
        <v>111.28799999999998</v>
      </c>
      <c r="AP28" s="37">
        <v>3.9</v>
      </c>
      <c r="AQ28" s="93">
        <f t="shared" si="9"/>
        <v>3.9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4">
        <v>1015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</v>
      </c>
      <c r="CK28" s="33">
        <f t="shared" si="6"/>
        <v>0.8529411764705882</v>
      </c>
      <c r="CL28" s="33"/>
      <c r="CM28" s="33"/>
      <c r="CN28" s="33"/>
      <c r="CO28" s="33"/>
      <c r="CP28" s="33"/>
      <c r="CQ28" s="33"/>
      <c r="CR28" s="39" t="s">
        <v>156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1006300</v>
      </c>
      <c r="DD28" s="32"/>
      <c r="DE28" s="32">
        <f t="shared" si="10"/>
        <v>1151</v>
      </c>
      <c r="DF28" s="32"/>
      <c r="DG28" s="32">
        <f t="shared" si="11"/>
        <v>1151</v>
      </c>
      <c r="DH28" s="32"/>
      <c r="DI28" s="32"/>
      <c r="DJ28" s="32"/>
      <c r="DK28" s="32"/>
      <c r="DL28" s="32"/>
      <c r="DM28" s="32">
        <f t="shared" si="7"/>
        <v>1151</v>
      </c>
      <c r="DN28" s="32">
        <f t="shared" si="12"/>
        <v>248.22083243476388</v>
      </c>
      <c r="DO28" s="31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1</v>
      </c>
      <c r="G29" s="91">
        <v>74</v>
      </c>
      <c r="H29" s="44">
        <f t="shared" si="1"/>
        <v>52.112676056338032</v>
      </c>
      <c r="I29" s="44">
        <v>72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/>
      <c r="Y29" s="39" t="s">
        <v>156</v>
      </c>
      <c r="Z29" s="39"/>
      <c r="AA29" s="39"/>
      <c r="AB29" s="39"/>
      <c r="AC29" s="39"/>
      <c r="AD29" s="39"/>
      <c r="AE29" s="39">
        <v>3947316</v>
      </c>
      <c r="AF29" s="39"/>
      <c r="AG29" s="39"/>
      <c r="AH29" s="39"/>
      <c r="AI29" s="38">
        <f t="shared" si="8"/>
        <v>4489</v>
      </c>
      <c r="AJ29" s="38">
        <f t="shared" si="2"/>
        <v>4.4889999999999999</v>
      </c>
      <c r="AK29" s="38">
        <f t="shared" si="3"/>
        <v>107.73599999999999</v>
      </c>
      <c r="AL29" s="38"/>
      <c r="AM29" s="38"/>
      <c r="AN29" s="38"/>
      <c r="AO29" s="38">
        <f t="shared" si="4"/>
        <v>107.73599999999999</v>
      </c>
      <c r="AP29" s="37">
        <v>3.5</v>
      </c>
      <c r="AQ29" s="93">
        <f t="shared" si="9"/>
        <v>3.5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0</v>
      </c>
      <c r="BM29" s="34">
        <v>1016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</v>
      </c>
      <c r="CK29" s="33">
        <f t="shared" si="6"/>
        <v>0.85378151260504198</v>
      </c>
      <c r="CL29" s="33"/>
      <c r="CM29" s="33"/>
      <c r="CN29" s="33"/>
      <c r="CO29" s="33"/>
      <c r="CP29" s="33"/>
      <c r="CQ29" s="33"/>
      <c r="CR29" s="39" t="s">
        <v>156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1007459</v>
      </c>
      <c r="DD29" s="32"/>
      <c r="DE29" s="32">
        <f t="shared" si="10"/>
        <v>1159</v>
      </c>
      <c r="DF29" s="32"/>
      <c r="DG29" s="32">
        <f t="shared" si="11"/>
        <v>1159</v>
      </c>
      <c r="DH29" s="32"/>
      <c r="DI29" s="32"/>
      <c r="DJ29" s="32"/>
      <c r="DK29" s="32"/>
      <c r="DL29" s="32"/>
      <c r="DM29" s="32">
        <f t="shared" si="7"/>
        <v>1159</v>
      </c>
      <c r="DN29" s="32">
        <f t="shared" si="12"/>
        <v>258.18667854756069</v>
      </c>
      <c r="DO29" s="92"/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0</v>
      </c>
      <c r="G30" s="91">
        <v>74</v>
      </c>
      <c r="H30" s="44">
        <f t="shared" si="1"/>
        <v>52.112676056338032</v>
      </c>
      <c r="I30" s="44">
        <v>71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/>
      <c r="Y30" s="39" t="s">
        <v>156</v>
      </c>
      <c r="Z30" s="39"/>
      <c r="AA30" s="39"/>
      <c r="AB30" s="39"/>
      <c r="AC30" s="39"/>
      <c r="AD30" s="39"/>
      <c r="AE30" s="39">
        <v>3952006</v>
      </c>
      <c r="AF30" s="39"/>
      <c r="AG30" s="39"/>
      <c r="AH30" s="39"/>
      <c r="AI30" s="38">
        <f t="shared" si="8"/>
        <v>4690</v>
      </c>
      <c r="AJ30" s="38">
        <f t="shared" si="2"/>
        <v>4.6900000000000004</v>
      </c>
      <c r="AK30" s="38">
        <f t="shared" si="3"/>
        <v>112.56</v>
      </c>
      <c r="AL30" s="38"/>
      <c r="AM30" s="38"/>
      <c r="AN30" s="38"/>
      <c r="AO30" s="38">
        <f t="shared" si="4"/>
        <v>112.56</v>
      </c>
      <c r="AP30" s="37">
        <v>3.1</v>
      </c>
      <c r="AQ30" s="93">
        <f t="shared" si="9"/>
        <v>3.1</v>
      </c>
      <c r="AR30" s="36"/>
      <c r="AS30" s="36"/>
      <c r="AT30" s="36"/>
      <c r="AU30" s="35" t="s">
        <v>164</v>
      </c>
      <c r="AV30" s="34">
        <v>1186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4">
        <v>1015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0.99663865546218489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</v>
      </c>
      <c r="CK30" s="33">
        <f t="shared" si="6"/>
        <v>0.8529411764705882</v>
      </c>
      <c r="CL30" s="33"/>
      <c r="CM30" s="33"/>
      <c r="CN30" s="33"/>
      <c r="CO30" s="33"/>
      <c r="CP30" s="33"/>
      <c r="CQ30" s="33"/>
      <c r="CR30" s="39" t="s">
        <v>156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1008629</v>
      </c>
      <c r="DD30" s="32"/>
      <c r="DE30" s="32">
        <f t="shared" si="10"/>
        <v>1170</v>
      </c>
      <c r="DF30" s="32"/>
      <c r="DG30" s="32">
        <f t="shared" si="11"/>
        <v>1170</v>
      </c>
      <c r="DH30" s="32"/>
      <c r="DI30" s="32"/>
      <c r="DJ30" s="32"/>
      <c r="DK30" s="32"/>
      <c r="DL30" s="32"/>
      <c r="DM30" s="32">
        <f t="shared" si="7"/>
        <v>1170</v>
      </c>
      <c r="DN30" s="32">
        <f t="shared" si="12"/>
        <v>249.46695095948826</v>
      </c>
      <c r="DO30" s="31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-1</v>
      </c>
      <c r="G31" s="91">
        <v>73</v>
      </c>
      <c r="H31" s="44">
        <f t="shared" si="1"/>
        <v>51.408450704225352</v>
      </c>
      <c r="I31" s="44">
        <v>70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/>
      <c r="Y31" s="39" t="s">
        <v>156</v>
      </c>
      <c r="Z31" s="39"/>
      <c r="AA31" s="39"/>
      <c r="AB31" s="39"/>
      <c r="AC31" s="39"/>
      <c r="AD31" s="39"/>
      <c r="AE31" s="39">
        <v>3956946</v>
      </c>
      <c r="AF31" s="39"/>
      <c r="AG31" s="39"/>
      <c r="AH31" s="39"/>
      <c r="AI31" s="38">
        <f t="shared" si="8"/>
        <v>4940</v>
      </c>
      <c r="AJ31" s="38">
        <f t="shared" si="2"/>
        <v>4.9400000000000004</v>
      </c>
      <c r="AK31" s="38">
        <f t="shared" si="3"/>
        <v>118.56</v>
      </c>
      <c r="AL31" s="38"/>
      <c r="AM31" s="38"/>
      <c r="AN31" s="38"/>
      <c r="AO31" s="38">
        <f t="shared" si="4"/>
        <v>118.56</v>
      </c>
      <c r="AP31" s="37">
        <v>2.7</v>
      </c>
      <c r="AQ31" s="93">
        <f t="shared" si="9"/>
        <v>2.7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>
        <v>1026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</v>
      </c>
      <c r="CK31" s="33">
        <f t="shared" si="6"/>
        <v>0.86218487394957988</v>
      </c>
      <c r="CL31" s="33"/>
      <c r="CM31" s="33"/>
      <c r="CN31" s="33"/>
      <c r="CO31" s="33"/>
      <c r="CP31" s="33"/>
      <c r="CQ31" s="33"/>
      <c r="CR31" s="39" t="s">
        <v>156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1009802</v>
      </c>
      <c r="DD31" s="32"/>
      <c r="DE31" s="32">
        <f t="shared" si="10"/>
        <v>1173</v>
      </c>
      <c r="DF31" s="32"/>
      <c r="DG31" s="32">
        <f t="shared" si="11"/>
        <v>1173</v>
      </c>
      <c r="DH31" s="32"/>
      <c r="DI31" s="32"/>
      <c r="DJ31" s="32"/>
      <c r="DK31" s="32"/>
      <c r="DL31" s="32"/>
      <c r="DM31" s="32">
        <f t="shared" si="7"/>
        <v>1173</v>
      </c>
      <c r="DN31" s="32">
        <f t="shared" si="12"/>
        <v>237.44939271255058</v>
      </c>
      <c r="DO31" s="31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-2</v>
      </c>
      <c r="G32" s="91">
        <v>74</v>
      </c>
      <c r="H32" s="44">
        <f t="shared" si="1"/>
        <v>52.112676056338032</v>
      </c>
      <c r="I32" s="44">
        <v>70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/>
      <c r="Y32" s="39" t="s">
        <v>156</v>
      </c>
      <c r="Z32" s="39"/>
      <c r="AA32" s="39"/>
      <c r="AB32" s="39"/>
      <c r="AC32" s="39"/>
      <c r="AD32" s="39"/>
      <c r="AE32" s="39">
        <v>3962120</v>
      </c>
      <c r="AF32" s="39"/>
      <c r="AG32" s="39"/>
      <c r="AH32" s="39"/>
      <c r="AI32" s="38">
        <f t="shared" si="8"/>
        <v>5174</v>
      </c>
      <c r="AJ32" s="38">
        <f t="shared" si="2"/>
        <v>5.1740000000000004</v>
      </c>
      <c r="AK32" s="38">
        <f t="shared" si="3"/>
        <v>124.17600000000002</v>
      </c>
      <c r="AL32" s="38"/>
      <c r="AM32" s="38"/>
      <c r="AN32" s="38"/>
      <c r="AO32" s="38">
        <f t="shared" si="4"/>
        <v>124.17600000000002</v>
      </c>
      <c r="AP32" s="37">
        <v>2.2999999999999998</v>
      </c>
      <c r="AQ32" s="93">
        <f t="shared" si="9"/>
        <v>2.2999999999999998</v>
      </c>
      <c r="AR32" s="36"/>
      <c r="AS32" s="36"/>
      <c r="AT32" s="36"/>
      <c r="AU32" s="35" t="s">
        <v>164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1026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</v>
      </c>
      <c r="CK32" s="33">
        <f t="shared" si="6"/>
        <v>0.86218487394957988</v>
      </c>
      <c r="CL32" s="33"/>
      <c r="CM32" s="33"/>
      <c r="CN32" s="33"/>
      <c r="CO32" s="33"/>
      <c r="CP32" s="33"/>
      <c r="CQ32" s="33"/>
      <c r="CR32" s="39" t="s">
        <v>156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1010951</v>
      </c>
      <c r="DD32" s="32"/>
      <c r="DE32" s="32">
        <f t="shared" si="10"/>
        <v>1149</v>
      </c>
      <c r="DF32" s="32"/>
      <c r="DG32" s="32">
        <f t="shared" si="11"/>
        <v>1149</v>
      </c>
      <c r="DH32" s="32"/>
      <c r="DI32" s="32"/>
      <c r="DJ32" s="32"/>
      <c r="DK32" s="32"/>
      <c r="DL32" s="32"/>
      <c r="DM32" s="32">
        <f t="shared" si="7"/>
        <v>1149</v>
      </c>
      <c r="DN32" s="32">
        <f t="shared" si="12"/>
        <v>222.07189795129491</v>
      </c>
      <c r="DO32" s="31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-2</v>
      </c>
      <c r="G33" s="91">
        <v>75</v>
      </c>
      <c r="H33" s="44">
        <f t="shared" si="1"/>
        <v>52.816901408450704</v>
      </c>
      <c r="I33" s="44">
        <v>73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/>
      <c r="Y33" s="39" t="s">
        <v>156</v>
      </c>
      <c r="Z33" s="39"/>
      <c r="AA33" s="39"/>
      <c r="AB33" s="39"/>
      <c r="AC33" s="39"/>
      <c r="AD33" s="39"/>
      <c r="AE33" s="39">
        <v>3967710</v>
      </c>
      <c r="AF33" s="39"/>
      <c r="AG33" s="39"/>
      <c r="AH33" s="39"/>
      <c r="AI33" s="38">
        <f t="shared" si="8"/>
        <v>5590</v>
      </c>
      <c r="AJ33" s="38">
        <f t="shared" si="2"/>
        <v>5.59</v>
      </c>
      <c r="AK33" s="38">
        <f t="shared" si="3"/>
        <v>134.16</v>
      </c>
      <c r="AL33" s="38"/>
      <c r="AM33" s="38"/>
      <c r="AN33" s="38"/>
      <c r="AO33" s="38">
        <f t="shared" si="4"/>
        <v>134.16</v>
      </c>
      <c r="AP33" s="37">
        <v>2</v>
      </c>
      <c r="AQ33" s="93">
        <f t="shared" si="9"/>
        <v>2</v>
      </c>
      <c r="AR33" s="36"/>
      <c r="AS33" s="36"/>
      <c r="AT33" s="36"/>
      <c r="AU33" s="35" t="s">
        <v>157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0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</v>
      </c>
      <c r="CK33" s="33">
        <f t="shared" si="6"/>
        <v>0</v>
      </c>
      <c r="CL33" s="33"/>
      <c r="CM33" s="33"/>
      <c r="CN33" s="33"/>
      <c r="CO33" s="33"/>
      <c r="CP33" s="33"/>
      <c r="CQ33" s="33"/>
      <c r="CR33" s="39" t="s">
        <v>156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1012104</v>
      </c>
      <c r="DD33" s="32"/>
      <c r="DE33" s="32">
        <f t="shared" si="10"/>
        <v>1153</v>
      </c>
      <c r="DF33" s="32"/>
      <c r="DG33" s="32">
        <f t="shared" si="11"/>
        <v>1153</v>
      </c>
      <c r="DH33" s="32"/>
      <c r="DI33" s="32"/>
      <c r="DJ33" s="32"/>
      <c r="DK33" s="32"/>
      <c r="DL33" s="32"/>
      <c r="DM33" s="32">
        <f t="shared" si="7"/>
        <v>1153</v>
      </c>
      <c r="DN33" s="32">
        <f t="shared" si="12"/>
        <v>206.26118067978533</v>
      </c>
      <c r="DO33" s="92"/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-1</v>
      </c>
      <c r="G34" s="91">
        <v>73</v>
      </c>
      <c r="H34" s="44">
        <f t="shared" si="1"/>
        <v>51.408450704225352</v>
      </c>
      <c r="I34" s="44">
        <v>72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/>
      <c r="Y34" s="39" t="s">
        <v>156</v>
      </c>
      <c r="Z34" s="39"/>
      <c r="AA34" s="39"/>
      <c r="AB34" s="39"/>
      <c r="AC34" s="39"/>
      <c r="AD34" s="39"/>
      <c r="AE34" s="39">
        <v>3972655</v>
      </c>
      <c r="AF34" s="39"/>
      <c r="AG34" s="39"/>
      <c r="AH34" s="39"/>
      <c r="AI34" s="38">
        <f t="shared" si="8"/>
        <v>4945</v>
      </c>
      <c r="AJ34" s="38">
        <f t="shared" si="2"/>
        <v>4.9450000000000003</v>
      </c>
      <c r="AK34" s="38">
        <f t="shared" si="3"/>
        <v>118.68</v>
      </c>
      <c r="AL34" s="38"/>
      <c r="AM34" s="38"/>
      <c r="AN34" s="38"/>
      <c r="AO34" s="38">
        <f t="shared" si="4"/>
        <v>118.68</v>
      </c>
      <c r="AP34" s="37">
        <v>2.5</v>
      </c>
      <c r="AQ34" s="93">
        <f t="shared" si="9"/>
        <v>2.5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9" t="s">
        <v>156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1013202</v>
      </c>
      <c r="DD34" s="32"/>
      <c r="DE34" s="32">
        <f t="shared" si="10"/>
        <v>1098</v>
      </c>
      <c r="DF34" s="32"/>
      <c r="DG34" s="32">
        <f t="shared" si="11"/>
        <v>1098</v>
      </c>
      <c r="DH34" s="32"/>
      <c r="DI34" s="32"/>
      <c r="DJ34" s="32"/>
      <c r="DK34" s="32"/>
      <c r="DL34" s="32"/>
      <c r="DM34" s="32">
        <f t="shared" si="7"/>
        <v>1098</v>
      </c>
      <c r="DN34" s="32">
        <f t="shared" si="12"/>
        <v>222.04246713852376</v>
      </c>
      <c r="DO34" s="31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0</v>
      </c>
      <c r="G35" s="91">
        <v>76</v>
      </c>
      <c r="H35" s="44">
        <f t="shared" si="1"/>
        <v>53.521126760563384</v>
      </c>
      <c r="I35" s="44">
        <v>75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/>
      <c r="Y35" s="39" t="s">
        <v>156</v>
      </c>
      <c r="Z35" s="39"/>
      <c r="AA35" s="39"/>
      <c r="AB35" s="39"/>
      <c r="AC35" s="39"/>
      <c r="AD35" s="39"/>
      <c r="AE35" s="39">
        <v>3977580</v>
      </c>
      <c r="AF35" s="39"/>
      <c r="AG35" s="39"/>
      <c r="AH35" s="39"/>
      <c r="AI35" s="38">
        <f t="shared" si="8"/>
        <v>4925</v>
      </c>
      <c r="AJ35" s="38">
        <f t="shared" si="2"/>
        <v>4.9249999999999998</v>
      </c>
      <c r="AK35" s="38">
        <f t="shared" si="3"/>
        <v>118.19999999999999</v>
      </c>
      <c r="AL35" s="38"/>
      <c r="AM35" s="38"/>
      <c r="AN35" s="38"/>
      <c r="AO35" s="38">
        <f t="shared" si="4"/>
        <v>118.19999999999999</v>
      </c>
      <c r="AP35" s="37">
        <v>3.2</v>
      </c>
      <c r="AQ35" s="93">
        <f t="shared" si="9"/>
        <v>3.2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9" t="s">
        <v>156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1014289</v>
      </c>
      <c r="DD35" s="32"/>
      <c r="DE35" s="32">
        <f t="shared" si="10"/>
        <v>1087</v>
      </c>
      <c r="DF35" s="32"/>
      <c r="DG35" s="32">
        <f t="shared" si="11"/>
        <v>1087</v>
      </c>
      <c r="DH35" s="32"/>
      <c r="DI35" s="32"/>
      <c r="DJ35" s="32"/>
      <c r="DK35" s="32"/>
      <c r="DL35" s="32"/>
      <c r="DM35" s="32">
        <f t="shared" si="7"/>
        <v>1087</v>
      </c>
      <c r="DN35" s="32">
        <f t="shared" si="12"/>
        <v>220.71065989847716</v>
      </c>
      <c r="DO35" s="31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3.2916666666666665</v>
      </c>
      <c r="G36" s="28">
        <f t="shared" si="13"/>
        <v>74.75</v>
      </c>
      <c r="H36" s="28">
        <f t="shared" si="13"/>
        <v>52.640845070422536</v>
      </c>
      <c r="I36" s="28">
        <f t="shared" si="13"/>
        <v>72.833333333333329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112765</v>
      </c>
      <c r="AJ36" s="28">
        <f>SUM(AJ12:AJ35)</f>
        <v>112.765</v>
      </c>
      <c r="AK36" s="28">
        <f>AVERAGE(AK12:AK35)</f>
        <v>112.76499999999997</v>
      </c>
      <c r="AL36" s="28"/>
      <c r="AM36" s="28"/>
      <c r="AN36" s="28"/>
      <c r="AO36" s="28"/>
      <c r="AP36" s="28">
        <f>AVERAGE(AP12:AP35)</f>
        <v>5.6458333333333321</v>
      </c>
      <c r="AQ36" s="94">
        <f>AVERAGE(AQ12:AQ35)</f>
        <v>5.6458333333333321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27506</v>
      </c>
      <c r="DF36" s="28"/>
      <c r="DG36" s="28">
        <f>SUM(DG12:DG35)</f>
        <v>27506</v>
      </c>
      <c r="DH36" s="28"/>
      <c r="DI36" s="28"/>
      <c r="DJ36" s="28"/>
      <c r="DK36" s="28"/>
      <c r="DL36" s="28"/>
      <c r="DM36" s="28">
        <f t="shared" si="7"/>
        <v>27506</v>
      </c>
      <c r="DN36" s="28">
        <f t="shared" si="12"/>
        <v>243.92320312153595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193</v>
      </c>
      <c r="D39" s="218"/>
      <c r="E39" s="218"/>
      <c r="F39" s="219"/>
    </row>
    <row r="40" spans="2:127" x14ac:dyDescent="0.35">
      <c r="B40" s="22" t="s">
        <v>2</v>
      </c>
      <c r="C40" s="217" t="s">
        <v>167</v>
      </c>
      <c r="D40" s="218"/>
      <c r="E40" s="218"/>
      <c r="F40" s="219"/>
    </row>
    <row r="41" spans="2:127" x14ac:dyDescent="0.35">
      <c r="B41" s="22" t="s">
        <v>1</v>
      </c>
      <c r="C41" s="217" t="s">
        <v>191</v>
      </c>
      <c r="D41" s="218"/>
      <c r="E41" s="218"/>
      <c r="F41" s="219"/>
    </row>
    <row r="43" spans="2:127" x14ac:dyDescent="0.35">
      <c r="B43" s="97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153</v>
      </c>
      <c r="C44" s="9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 spans="2:127" x14ac:dyDescent="0.35">
      <c r="B45" s="96" t="s">
        <v>154</v>
      </c>
      <c r="C45" s="11"/>
      <c r="D45" s="89"/>
      <c r="E45" s="89"/>
      <c r="F45" s="89"/>
      <c r="G45" s="89"/>
      <c r="H45" s="89"/>
      <c r="I45" s="89"/>
      <c r="J45" s="89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89"/>
      <c r="E46" s="89"/>
      <c r="F46" s="89"/>
      <c r="G46" s="89"/>
      <c r="H46" s="89"/>
      <c r="I46" s="89"/>
      <c r="J46" s="89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96" t="s">
        <v>159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112" t="s">
        <v>192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4" t="s">
        <v>161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6" t="s">
        <v>194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5" t="s">
        <v>162</v>
      </c>
      <c r="C51" s="11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35">
      <c r="B52" s="107" t="s">
        <v>188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35">
      <c r="B53" s="107" t="s">
        <v>168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35">
      <c r="B54" s="206" t="s">
        <v>169</v>
      </c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</row>
    <row r="55" spans="2:26" x14ac:dyDescent="0.35">
      <c r="B55" s="206" t="s">
        <v>170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</row>
    <row r="56" spans="2:26" x14ac:dyDescent="0.35">
      <c r="B56" s="207" t="s">
        <v>171</v>
      </c>
      <c r="C56" s="207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  <c r="U56" s="207"/>
      <c r="V56" s="207"/>
      <c r="W56" s="207"/>
      <c r="X56" s="207"/>
      <c r="Y56" s="207"/>
    </row>
    <row r="57" spans="2:26" x14ac:dyDescent="0.35">
      <c r="B57" s="11" t="s">
        <v>195</v>
      </c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</row>
    <row r="58" spans="2:26" x14ac:dyDescent="0.35">
      <c r="B58" s="108" t="s">
        <v>175</v>
      </c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</row>
    <row r="59" spans="2:26" x14ac:dyDescent="0.35">
      <c r="B59" s="109" t="s">
        <v>176</v>
      </c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</row>
    <row r="60" spans="2:26" x14ac:dyDescent="0.35"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</row>
    <row r="61" spans="2:26" x14ac:dyDescent="0.35"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</row>
  </sheetData>
  <protectedRanges>
    <protectedRange sqref="AD10:AD11" name="Range1_11_1_1_1_2_2_1_2"/>
    <protectedRange sqref="AE10:AE11" name="Range1_11_1_1_1_2_2_1_2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0"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B54:Y54"/>
    <mergeCell ref="B55:Y55"/>
    <mergeCell ref="B56:Y56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U12:U35" xr:uid="{00000000-0002-0000-0300-000000000000}">
      <formula1>$DT$9:$DT$20</formula1>
    </dataValidation>
    <dataValidation type="list" allowBlank="1" showInputMessage="1" showErrorMessage="1" sqref="DT31:DU31" xr:uid="{00000000-0002-0000-0300-000001000000}">
      <formula1>$BA$25:$BA$29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DW60"/>
  <sheetViews>
    <sheetView topLeftCell="A31" zoomScale="90" zoomScaleNormal="90" workbookViewId="0">
      <selection activeCell="C39" sqref="C39:F39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43348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'4'!AE35</f>
        <v>3977580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'4'!DC35</f>
        <v>1014289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1</v>
      </c>
      <c r="G12" s="91">
        <v>71</v>
      </c>
      <c r="H12" s="44">
        <f t="shared" ref="H12:H35" si="1">G12/1.42</f>
        <v>50</v>
      </c>
      <c r="I12" s="44">
        <v>70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/>
      <c r="Y12" s="39" t="s">
        <v>156</v>
      </c>
      <c r="Z12" s="39"/>
      <c r="AA12" s="39"/>
      <c r="AB12" s="39"/>
      <c r="AC12" s="39"/>
      <c r="AD12" s="39"/>
      <c r="AE12" s="39">
        <v>3982011</v>
      </c>
      <c r="AF12" s="39"/>
      <c r="AG12" s="39"/>
      <c r="AH12" s="39"/>
      <c r="AI12" s="38">
        <f>IF(ISBLANK(AE12),"-",AE12-AE10)</f>
        <v>4431</v>
      </c>
      <c r="AJ12" s="38">
        <f t="shared" ref="AJ12:AJ35" si="2">AI12/1000</f>
        <v>4.431</v>
      </c>
      <c r="AK12" s="38">
        <f t="shared" ref="AK12:AK35" si="3">AJ12*24</f>
        <v>106.34399999999999</v>
      </c>
      <c r="AL12" s="38"/>
      <c r="AM12" s="38"/>
      <c r="AN12" s="38"/>
      <c r="AO12" s="38">
        <f t="shared" ref="AO12:AO35" si="4">AK12</f>
        <v>106.34399999999999</v>
      </c>
      <c r="AP12" s="37">
        <v>4.7</v>
      </c>
      <c r="AQ12" s="93">
        <f>AP12</f>
        <v>4.7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9" t="s">
        <v>156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1015396</v>
      </c>
      <c r="DD12" s="32"/>
      <c r="DE12" s="32">
        <f>IF(ISBLANK(DC12),"-",DC12-DC10)</f>
        <v>1107</v>
      </c>
      <c r="DF12" s="32"/>
      <c r="DG12" s="32">
        <f>DC12-DC10</f>
        <v>1107</v>
      </c>
      <c r="DH12" s="32"/>
      <c r="DI12" s="32"/>
      <c r="DJ12" s="32"/>
      <c r="DK12" s="32"/>
      <c r="DL12" s="32"/>
      <c r="DM12" s="32">
        <f t="shared" ref="DM12:DM36" si="7">DE12</f>
        <v>1107</v>
      </c>
      <c r="DN12" s="32">
        <f>DM12/AJ12</f>
        <v>249.83073798239676</v>
      </c>
      <c r="DO12" s="31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2</v>
      </c>
      <c r="G13" s="91">
        <v>72</v>
      </c>
      <c r="H13" s="44">
        <f t="shared" si="1"/>
        <v>50.70422535211268</v>
      </c>
      <c r="I13" s="44">
        <v>71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/>
      <c r="Y13" s="39" t="s">
        <v>156</v>
      </c>
      <c r="Z13" s="39"/>
      <c r="AA13" s="39"/>
      <c r="AB13" s="39"/>
      <c r="AC13" s="39"/>
      <c r="AD13" s="39"/>
      <c r="AE13" s="39">
        <v>3986822</v>
      </c>
      <c r="AF13" s="39"/>
      <c r="AG13" s="39"/>
      <c r="AH13" s="39"/>
      <c r="AI13" s="38">
        <f t="shared" ref="AI13:AI35" si="8">IF(ISBLANK(AE13),"-",AE13-AE12)</f>
        <v>4811</v>
      </c>
      <c r="AJ13" s="38">
        <f t="shared" si="2"/>
        <v>4.8109999999999999</v>
      </c>
      <c r="AK13" s="38">
        <f t="shared" si="3"/>
        <v>115.464</v>
      </c>
      <c r="AL13" s="38"/>
      <c r="AM13" s="38"/>
      <c r="AN13" s="38"/>
      <c r="AO13" s="38">
        <f t="shared" si="4"/>
        <v>115.464</v>
      </c>
      <c r="AP13" s="37">
        <v>6.1</v>
      </c>
      <c r="AQ13" s="93">
        <f t="shared" ref="AQ13:AQ35" si="9">AP13</f>
        <v>6.1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9" t="s">
        <v>156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1016527</v>
      </c>
      <c r="DD13" s="32"/>
      <c r="DE13" s="32">
        <f t="shared" ref="DE13:DE35" si="10">IF(ISBLANK(DC13),"-",DC13-DC12)</f>
        <v>1131</v>
      </c>
      <c r="DF13" s="32"/>
      <c r="DG13" s="32">
        <f t="shared" ref="DG13:DG35" si="11">DC13-DC12</f>
        <v>1131</v>
      </c>
      <c r="DH13" s="32"/>
      <c r="DI13" s="32"/>
      <c r="DJ13" s="32"/>
      <c r="DK13" s="32"/>
      <c r="DL13" s="32"/>
      <c r="DM13" s="32">
        <f t="shared" si="7"/>
        <v>1131</v>
      </c>
      <c r="DN13" s="32">
        <f t="shared" ref="DN13:DN36" si="12">DM13/AJ13</f>
        <v>235.08626065267097</v>
      </c>
      <c r="DO13" s="92"/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3</v>
      </c>
      <c r="G14" s="91">
        <v>73</v>
      </c>
      <c r="H14" s="44">
        <f t="shared" si="1"/>
        <v>51.408450704225352</v>
      </c>
      <c r="I14" s="44">
        <v>72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/>
      <c r="Y14" s="39" t="s">
        <v>156</v>
      </c>
      <c r="Z14" s="39"/>
      <c r="AA14" s="39"/>
      <c r="AB14" s="39"/>
      <c r="AC14" s="39"/>
      <c r="AD14" s="39"/>
      <c r="AE14" s="39">
        <v>3991234</v>
      </c>
      <c r="AF14" s="39"/>
      <c r="AG14" s="39"/>
      <c r="AH14" s="39"/>
      <c r="AI14" s="38">
        <f t="shared" si="8"/>
        <v>4412</v>
      </c>
      <c r="AJ14" s="38">
        <f t="shared" si="2"/>
        <v>4.4119999999999999</v>
      </c>
      <c r="AK14" s="38">
        <f t="shared" si="3"/>
        <v>105.88800000000001</v>
      </c>
      <c r="AL14" s="38"/>
      <c r="AM14" s="38"/>
      <c r="AN14" s="38"/>
      <c r="AO14" s="38">
        <f t="shared" si="4"/>
        <v>105.88800000000001</v>
      </c>
      <c r="AP14" s="37">
        <v>7.5</v>
      </c>
      <c r="AQ14" s="93">
        <f t="shared" si="9"/>
        <v>7.5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9" t="s">
        <v>156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1017588</v>
      </c>
      <c r="DD14" s="32"/>
      <c r="DE14" s="32">
        <f t="shared" si="10"/>
        <v>1061</v>
      </c>
      <c r="DF14" s="32"/>
      <c r="DG14" s="32">
        <f t="shared" si="11"/>
        <v>1061</v>
      </c>
      <c r="DH14" s="32"/>
      <c r="DI14" s="32"/>
      <c r="DJ14" s="32"/>
      <c r="DK14" s="32"/>
      <c r="DL14" s="32"/>
      <c r="DM14" s="32">
        <f t="shared" si="7"/>
        <v>1061</v>
      </c>
      <c r="DN14" s="32">
        <f t="shared" si="12"/>
        <v>240.48050770625568</v>
      </c>
      <c r="DO14" s="31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5</v>
      </c>
      <c r="G15" s="91">
        <v>71</v>
      </c>
      <c r="H15" s="44">
        <f t="shared" si="1"/>
        <v>50</v>
      </c>
      <c r="I15" s="44">
        <v>70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/>
      <c r="Y15" s="39" t="s">
        <v>156</v>
      </c>
      <c r="Z15" s="39"/>
      <c r="AA15" s="39"/>
      <c r="AB15" s="39"/>
      <c r="AC15" s="39"/>
      <c r="AD15" s="39"/>
      <c r="AE15" s="39">
        <v>3995891</v>
      </c>
      <c r="AF15" s="39"/>
      <c r="AG15" s="39"/>
      <c r="AH15" s="39"/>
      <c r="AI15" s="38">
        <f t="shared" si="8"/>
        <v>4657</v>
      </c>
      <c r="AJ15" s="38">
        <f t="shared" si="2"/>
        <v>4.657</v>
      </c>
      <c r="AK15" s="38">
        <f t="shared" si="3"/>
        <v>111.768</v>
      </c>
      <c r="AL15" s="38"/>
      <c r="AM15" s="38"/>
      <c r="AN15" s="38"/>
      <c r="AO15" s="38">
        <f t="shared" si="4"/>
        <v>111.768</v>
      </c>
      <c r="AP15" s="37">
        <v>9</v>
      </c>
      <c r="AQ15" s="93">
        <f t="shared" si="9"/>
        <v>9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9" t="s">
        <v>156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1018699</v>
      </c>
      <c r="DD15" s="32"/>
      <c r="DE15" s="32">
        <f t="shared" si="10"/>
        <v>1111</v>
      </c>
      <c r="DF15" s="32"/>
      <c r="DG15" s="32">
        <f t="shared" si="11"/>
        <v>1111</v>
      </c>
      <c r="DH15" s="32"/>
      <c r="DI15" s="32"/>
      <c r="DJ15" s="32"/>
      <c r="DK15" s="32"/>
      <c r="DL15" s="32"/>
      <c r="DM15" s="32">
        <f t="shared" si="7"/>
        <v>1111</v>
      </c>
      <c r="DN15" s="32">
        <f t="shared" si="12"/>
        <v>238.56560017178441</v>
      </c>
      <c r="DO15" s="31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7</v>
      </c>
      <c r="G16" s="91">
        <v>80</v>
      </c>
      <c r="H16" s="44">
        <f t="shared" si="1"/>
        <v>56.338028169014088</v>
      </c>
      <c r="I16" s="44">
        <v>79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/>
      <c r="Y16" s="39" t="s">
        <v>156</v>
      </c>
      <c r="Z16" s="39"/>
      <c r="AA16" s="39"/>
      <c r="AB16" s="39"/>
      <c r="AC16" s="39"/>
      <c r="AD16" s="39"/>
      <c r="AE16" s="39">
        <v>4000266</v>
      </c>
      <c r="AF16" s="39"/>
      <c r="AG16" s="39"/>
      <c r="AH16" s="39"/>
      <c r="AI16" s="38">
        <f t="shared" si="8"/>
        <v>4375</v>
      </c>
      <c r="AJ16" s="38">
        <f t="shared" si="2"/>
        <v>4.375</v>
      </c>
      <c r="AK16" s="38">
        <f t="shared" si="3"/>
        <v>105</v>
      </c>
      <c r="AL16" s="38"/>
      <c r="AM16" s="38"/>
      <c r="AN16" s="38"/>
      <c r="AO16" s="38">
        <f t="shared" si="4"/>
        <v>105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9" t="s">
        <v>156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1019776</v>
      </c>
      <c r="DD16" s="32"/>
      <c r="DE16" s="32">
        <f t="shared" si="10"/>
        <v>1077</v>
      </c>
      <c r="DF16" s="32"/>
      <c r="DG16" s="32">
        <f t="shared" si="11"/>
        <v>1077</v>
      </c>
      <c r="DH16" s="32"/>
      <c r="DI16" s="32"/>
      <c r="DJ16" s="32"/>
      <c r="DK16" s="32"/>
      <c r="DL16" s="32"/>
      <c r="DM16" s="32">
        <f t="shared" si="7"/>
        <v>1077</v>
      </c>
      <c r="DN16" s="32">
        <f t="shared" si="12"/>
        <v>246.17142857142858</v>
      </c>
      <c r="DO16" s="31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7</v>
      </c>
      <c r="G17" s="91">
        <v>75</v>
      </c>
      <c r="H17" s="44">
        <f t="shared" si="1"/>
        <v>52.816901408450704</v>
      </c>
      <c r="I17" s="44">
        <v>79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/>
      <c r="Y17" s="39" t="s">
        <v>156</v>
      </c>
      <c r="Z17" s="39"/>
      <c r="AA17" s="39"/>
      <c r="AB17" s="39"/>
      <c r="AC17" s="39"/>
      <c r="AD17" s="39"/>
      <c r="AE17" s="39">
        <v>4004884</v>
      </c>
      <c r="AF17" s="39"/>
      <c r="AG17" s="39"/>
      <c r="AH17" s="39"/>
      <c r="AI17" s="38">
        <f t="shared" si="8"/>
        <v>4618</v>
      </c>
      <c r="AJ17" s="38">
        <f t="shared" si="2"/>
        <v>4.6180000000000003</v>
      </c>
      <c r="AK17" s="38">
        <f t="shared" si="3"/>
        <v>110.83200000000001</v>
      </c>
      <c r="AL17" s="38"/>
      <c r="AM17" s="38"/>
      <c r="AN17" s="38"/>
      <c r="AO17" s="38">
        <f t="shared" si="4"/>
        <v>110.83200000000001</v>
      </c>
      <c r="AP17" s="37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9" t="s">
        <v>156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1020878</v>
      </c>
      <c r="DD17" s="32"/>
      <c r="DE17" s="32">
        <f t="shared" si="10"/>
        <v>1102</v>
      </c>
      <c r="DF17" s="32"/>
      <c r="DG17" s="32">
        <f t="shared" si="11"/>
        <v>1102</v>
      </c>
      <c r="DH17" s="32"/>
      <c r="DI17" s="32"/>
      <c r="DJ17" s="32"/>
      <c r="DK17" s="32"/>
      <c r="DL17" s="32"/>
      <c r="DM17" s="32">
        <f t="shared" si="7"/>
        <v>1102</v>
      </c>
      <c r="DN17" s="32">
        <f t="shared" si="12"/>
        <v>238.6314421827631</v>
      </c>
      <c r="DO17" s="92"/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6</v>
      </c>
      <c r="G18" s="91">
        <v>77</v>
      </c>
      <c r="H18" s="44">
        <f t="shared" si="1"/>
        <v>54.225352112676056</v>
      </c>
      <c r="I18" s="44">
        <v>78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/>
      <c r="Y18" s="39" t="s">
        <v>156</v>
      </c>
      <c r="Z18" s="39"/>
      <c r="AA18" s="39"/>
      <c r="AB18" s="39"/>
      <c r="AC18" s="39"/>
      <c r="AD18" s="39"/>
      <c r="AE18" s="39">
        <v>4009837</v>
      </c>
      <c r="AF18" s="39"/>
      <c r="AG18" s="39"/>
      <c r="AH18" s="39"/>
      <c r="AI18" s="38">
        <f t="shared" si="8"/>
        <v>4953</v>
      </c>
      <c r="AJ18" s="38">
        <f t="shared" si="2"/>
        <v>4.9530000000000003</v>
      </c>
      <c r="AK18" s="38">
        <f t="shared" si="3"/>
        <v>118.87200000000001</v>
      </c>
      <c r="AL18" s="38"/>
      <c r="AM18" s="38"/>
      <c r="AN18" s="38"/>
      <c r="AO18" s="38">
        <f t="shared" si="4"/>
        <v>118.87200000000001</v>
      </c>
      <c r="AP18" s="37">
        <v>9</v>
      </c>
      <c r="AQ18" s="93">
        <f t="shared" si="9"/>
        <v>9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1016</v>
      </c>
      <c r="BM18" s="34">
        <v>0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0.85378151260504198</v>
      </c>
      <c r="CK18" s="33">
        <f t="shared" si="6"/>
        <v>0</v>
      </c>
      <c r="CL18" s="33"/>
      <c r="CM18" s="33"/>
      <c r="CN18" s="33"/>
      <c r="CO18" s="33"/>
      <c r="CP18" s="33"/>
      <c r="CQ18" s="33"/>
      <c r="CR18" s="39" t="s">
        <v>156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1022088</v>
      </c>
      <c r="DD18" s="32"/>
      <c r="DE18" s="32">
        <f t="shared" si="10"/>
        <v>1210</v>
      </c>
      <c r="DF18" s="32"/>
      <c r="DG18" s="32">
        <f t="shared" si="11"/>
        <v>1210</v>
      </c>
      <c r="DH18" s="32"/>
      <c r="DI18" s="32"/>
      <c r="DJ18" s="32"/>
      <c r="DK18" s="32"/>
      <c r="DL18" s="32"/>
      <c r="DM18" s="32">
        <f t="shared" si="7"/>
        <v>1210</v>
      </c>
      <c r="DN18" s="32">
        <f t="shared" si="12"/>
        <v>244.29638602866947</v>
      </c>
      <c r="DO18" s="31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6</v>
      </c>
      <c r="G19" s="91">
        <v>76</v>
      </c>
      <c r="H19" s="44">
        <f t="shared" si="1"/>
        <v>53.521126760563384</v>
      </c>
      <c r="I19" s="44">
        <v>78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/>
      <c r="Y19" s="39" t="s">
        <v>156</v>
      </c>
      <c r="Z19" s="39"/>
      <c r="AA19" s="39"/>
      <c r="AB19" s="39"/>
      <c r="AC19" s="39"/>
      <c r="AD19" s="39"/>
      <c r="AE19" s="39">
        <v>4015647</v>
      </c>
      <c r="AF19" s="39"/>
      <c r="AG19" s="39"/>
      <c r="AH19" s="39"/>
      <c r="AI19" s="38">
        <f t="shared" si="8"/>
        <v>5810</v>
      </c>
      <c r="AJ19" s="38">
        <f t="shared" si="2"/>
        <v>5.81</v>
      </c>
      <c r="AK19" s="38">
        <f t="shared" si="3"/>
        <v>139.44</v>
      </c>
      <c r="AL19" s="38"/>
      <c r="AM19" s="38"/>
      <c r="AN19" s="38"/>
      <c r="AO19" s="38">
        <f t="shared" si="4"/>
        <v>139.44</v>
      </c>
      <c r="AP19" s="37">
        <v>8.3000000000000007</v>
      </c>
      <c r="AQ19" s="93">
        <f t="shared" si="9"/>
        <v>8.3000000000000007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1037</v>
      </c>
      <c r="BM19" s="34">
        <v>0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0.87142857142857144</v>
      </c>
      <c r="CK19" s="33">
        <f t="shared" si="6"/>
        <v>0</v>
      </c>
      <c r="CL19" s="33"/>
      <c r="CM19" s="33"/>
      <c r="CN19" s="33"/>
      <c r="CO19" s="33"/>
      <c r="CP19" s="33"/>
      <c r="CQ19" s="33"/>
      <c r="CR19" s="39" t="s">
        <v>156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1023297</v>
      </c>
      <c r="DD19" s="32"/>
      <c r="DE19" s="32">
        <f t="shared" si="10"/>
        <v>1209</v>
      </c>
      <c r="DF19" s="32"/>
      <c r="DG19" s="32">
        <f t="shared" si="11"/>
        <v>1209</v>
      </c>
      <c r="DH19" s="32"/>
      <c r="DI19" s="32"/>
      <c r="DJ19" s="32"/>
      <c r="DK19" s="32"/>
      <c r="DL19" s="32"/>
      <c r="DM19" s="32">
        <f t="shared" si="7"/>
        <v>1209</v>
      </c>
      <c r="DN19" s="32">
        <f t="shared" si="12"/>
        <v>208.08950086058522</v>
      </c>
      <c r="DO19" s="31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5</v>
      </c>
      <c r="G20" s="91">
        <v>76</v>
      </c>
      <c r="H20" s="44">
        <f t="shared" si="1"/>
        <v>53.521126760563384</v>
      </c>
      <c r="I20" s="44">
        <v>77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/>
      <c r="Y20" s="39" t="s">
        <v>156</v>
      </c>
      <c r="Z20" s="39"/>
      <c r="AA20" s="39"/>
      <c r="AB20" s="39"/>
      <c r="AC20" s="39"/>
      <c r="AD20" s="39"/>
      <c r="AE20" s="39">
        <v>4021162</v>
      </c>
      <c r="AF20" s="39"/>
      <c r="AG20" s="39"/>
      <c r="AH20" s="39"/>
      <c r="AI20" s="38">
        <f t="shared" si="8"/>
        <v>5515</v>
      </c>
      <c r="AJ20" s="38">
        <f t="shared" si="2"/>
        <v>5.5149999999999997</v>
      </c>
      <c r="AK20" s="38">
        <f t="shared" si="3"/>
        <v>132.35999999999999</v>
      </c>
      <c r="AL20" s="38"/>
      <c r="AM20" s="38"/>
      <c r="AN20" s="38"/>
      <c r="AO20" s="38">
        <f t="shared" si="4"/>
        <v>132.35999999999999</v>
      </c>
      <c r="AP20" s="37">
        <v>7.6</v>
      </c>
      <c r="AQ20" s="93">
        <f t="shared" si="9"/>
        <v>7.6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1037</v>
      </c>
      <c r="BM20" s="34">
        <v>0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0.87142857142857144</v>
      </c>
      <c r="CK20" s="33">
        <f t="shared" si="6"/>
        <v>0</v>
      </c>
      <c r="CL20" s="33"/>
      <c r="CM20" s="33"/>
      <c r="CN20" s="33"/>
      <c r="CO20" s="33"/>
      <c r="CP20" s="33"/>
      <c r="CQ20" s="33"/>
      <c r="CR20" s="39" t="s">
        <v>156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1024498</v>
      </c>
      <c r="DD20" s="32"/>
      <c r="DE20" s="32">
        <f t="shared" si="10"/>
        <v>1201</v>
      </c>
      <c r="DF20" s="32"/>
      <c r="DG20" s="32">
        <f t="shared" si="11"/>
        <v>1201</v>
      </c>
      <c r="DH20" s="32"/>
      <c r="DI20" s="32"/>
      <c r="DJ20" s="32"/>
      <c r="DK20" s="32"/>
      <c r="DL20" s="32"/>
      <c r="DM20" s="32">
        <f t="shared" si="7"/>
        <v>1201</v>
      </c>
      <c r="DN20" s="32">
        <f t="shared" si="12"/>
        <v>217.76971894832278</v>
      </c>
      <c r="DO20" s="31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5</v>
      </c>
      <c r="G21" s="91">
        <v>76</v>
      </c>
      <c r="H21" s="44">
        <f t="shared" si="1"/>
        <v>53.521126760563384</v>
      </c>
      <c r="I21" s="44">
        <v>77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/>
      <c r="Y21" s="39" t="s">
        <v>156</v>
      </c>
      <c r="Z21" s="39"/>
      <c r="AA21" s="39"/>
      <c r="AB21" s="39"/>
      <c r="AC21" s="39"/>
      <c r="AD21" s="39"/>
      <c r="AE21" s="39">
        <v>4026258</v>
      </c>
      <c r="AF21" s="39"/>
      <c r="AG21" s="39"/>
      <c r="AH21" s="39"/>
      <c r="AI21" s="38">
        <f t="shared" si="8"/>
        <v>5096</v>
      </c>
      <c r="AJ21" s="38">
        <f t="shared" si="2"/>
        <v>5.0960000000000001</v>
      </c>
      <c r="AK21" s="38">
        <f t="shared" si="3"/>
        <v>122.304</v>
      </c>
      <c r="AL21" s="38"/>
      <c r="AM21" s="38"/>
      <c r="AN21" s="38"/>
      <c r="AO21" s="38">
        <f t="shared" si="4"/>
        <v>122.304</v>
      </c>
      <c r="AP21" s="37">
        <v>7</v>
      </c>
      <c r="AQ21" s="93">
        <f t="shared" si="9"/>
        <v>7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1037</v>
      </c>
      <c r="BM21" s="34">
        <v>0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0.87142857142857144</v>
      </c>
      <c r="CK21" s="33">
        <f t="shared" si="6"/>
        <v>0</v>
      </c>
      <c r="CL21" s="33"/>
      <c r="CM21" s="33"/>
      <c r="CN21" s="33"/>
      <c r="CO21" s="33"/>
      <c r="CP21" s="33"/>
      <c r="CQ21" s="33"/>
      <c r="CR21" s="39" t="s">
        <v>156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1025675</v>
      </c>
      <c r="DD21" s="32"/>
      <c r="DE21" s="32">
        <f t="shared" si="10"/>
        <v>1177</v>
      </c>
      <c r="DF21" s="32"/>
      <c r="DG21" s="32">
        <f t="shared" si="11"/>
        <v>1177</v>
      </c>
      <c r="DH21" s="32"/>
      <c r="DI21" s="32"/>
      <c r="DJ21" s="32"/>
      <c r="DK21" s="32"/>
      <c r="DL21" s="32"/>
      <c r="DM21" s="32">
        <f t="shared" si="7"/>
        <v>1177</v>
      </c>
      <c r="DN21" s="32">
        <f t="shared" si="12"/>
        <v>230.96546310832025</v>
      </c>
      <c r="DO21" s="92"/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4</v>
      </c>
      <c r="G22" s="91">
        <v>76</v>
      </c>
      <c r="H22" s="44">
        <f t="shared" si="1"/>
        <v>53.521126760563384</v>
      </c>
      <c r="I22" s="44">
        <v>76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/>
      <c r="Y22" s="39" t="s">
        <v>156</v>
      </c>
      <c r="Z22" s="39"/>
      <c r="AA22" s="39"/>
      <c r="AB22" s="39"/>
      <c r="AC22" s="39"/>
      <c r="AD22" s="39"/>
      <c r="AE22" s="39">
        <v>4030968</v>
      </c>
      <c r="AF22" s="39"/>
      <c r="AG22" s="39"/>
      <c r="AH22" s="39"/>
      <c r="AI22" s="38">
        <f t="shared" si="8"/>
        <v>4710</v>
      </c>
      <c r="AJ22" s="38">
        <f t="shared" si="2"/>
        <v>4.71</v>
      </c>
      <c r="AK22" s="38">
        <f t="shared" si="3"/>
        <v>113.03999999999999</v>
      </c>
      <c r="AL22" s="38"/>
      <c r="AM22" s="38"/>
      <c r="AN22" s="38"/>
      <c r="AO22" s="38">
        <f t="shared" si="4"/>
        <v>113.03999999999999</v>
      </c>
      <c r="AP22" s="37">
        <v>6.4</v>
      </c>
      <c r="AQ22" s="93">
        <f t="shared" si="9"/>
        <v>6.4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1037</v>
      </c>
      <c r="BM22" s="34">
        <v>0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0.87142857142857144</v>
      </c>
      <c r="CK22" s="33">
        <f t="shared" si="6"/>
        <v>0</v>
      </c>
      <c r="CL22" s="33"/>
      <c r="CM22" s="33"/>
      <c r="CN22" s="33"/>
      <c r="CO22" s="33"/>
      <c r="CP22" s="33"/>
      <c r="CQ22" s="33"/>
      <c r="CR22" s="39" t="s">
        <v>156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1026868</v>
      </c>
      <c r="DD22" s="32"/>
      <c r="DE22" s="32">
        <f t="shared" si="10"/>
        <v>1193</v>
      </c>
      <c r="DF22" s="32"/>
      <c r="DG22" s="32">
        <f t="shared" si="11"/>
        <v>1193</v>
      </c>
      <c r="DH22" s="32"/>
      <c r="DI22" s="32"/>
      <c r="DJ22" s="32"/>
      <c r="DK22" s="32"/>
      <c r="DL22" s="32"/>
      <c r="DM22" s="32">
        <f t="shared" si="7"/>
        <v>1193</v>
      </c>
      <c r="DN22" s="32">
        <f t="shared" si="12"/>
        <v>253.29087048832272</v>
      </c>
      <c r="DO22" s="31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4</v>
      </c>
      <c r="G23" s="91">
        <v>75</v>
      </c>
      <c r="H23" s="44">
        <f t="shared" si="1"/>
        <v>52.816901408450704</v>
      </c>
      <c r="I23" s="44">
        <v>76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/>
      <c r="Y23" s="39" t="s">
        <v>156</v>
      </c>
      <c r="Z23" s="39"/>
      <c r="AA23" s="39"/>
      <c r="AB23" s="39"/>
      <c r="AC23" s="39"/>
      <c r="AD23" s="39"/>
      <c r="AE23" s="39">
        <v>4035471</v>
      </c>
      <c r="AF23" s="39"/>
      <c r="AG23" s="39"/>
      <c r="AH23" s="39"/>
      <c r="AI23" s="38">
        <f t="shared" si="8"/>
        <v>4503</v>
      </c>
      <c r="AJ23" s="38">
        <f t="shared" si="2"/>
        <v>4.5030000000000001</v>
      </c>
      <c r="AK23" s="38">
        <f t="shared" si="3"/>
        <v>108.072</v>
      </c>
      <c r="AL23" s="38"/>
      <c r="AM23" s="38"/>
      <c r="AN23" s="38"/>
      <c r="AO23" s="38">
        <f t="shared" si="4"/>
        <v>108.072</v>
      </c>
      <c r="AP23" s="37">
        <v>5.8</v>
      </c>
      <c r="AQ23" s="93">
        <f t="shared" si="9"/>
        <v>5.8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1037</v>
      </c>
      <c r="BM23" s="34">
        <v>0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0.87142857142857144</v>
      </c>
      <c r="CK23" s="33">
        <f t="shared" si="6"/>
        <v>0</v>
      </c>
      <c r="CL23" s="33"/>
      <c r="CM23" s="33"/>
      <c r="CN23" s="33"/>
      <c r="CO23" s="33"/>
      <c r="CP23" s="33"/>
      <c r="CQ23" s="33"/>
      <c r="CR23" s="39" t="s">
        <v>156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1028049</v>
      </c>
      <c r="DD23" s="32"/>
      <c r="DE23" s="32">
        <f t="shared" si="10"/>
        <v>1181</v>
      </c>
      <c r="DF23" s="32"/>
      <c r="DG23" s="32">
        <f t="shared" si="11"/>
        <v>1181</v>
      </c>
      <c r="DH23" s="32"/>
      <c r="DI23" s="32"/>
      <c r="DJ23" s="32"/>
      <c r="DK23" s="32"/>
      <c r="DL23" s="32"/>
      <c r="DM23" s="32">
        <f t="shared" si="7"/>
        <v>1181</v>
      </c>
      <c r="DN23" s="32">
        <f t="shared" si="12"/>
        <v>262.26959804574727</v>
      </c>
      <c r="DO23" s="31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3</v>
      </c>
      <c r="G24" s="91">
        <v>75</v>
      </c>
      <c r="H24" s="44">
        <f t="shared" si="1"/>
        <v>52.816901408450704</v>
      </c>
      <c r="I24" s="44">
        <v>75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/>
      <c r="Y24" s="39" t="s">
        <v>156</v>
      </c>
      <c r="Z24" s="39"/>
      <c r="AA24" s="39"/>
      <c r="AB24" s="39"/>
      <c r="AC24" s="39"/>
      <c r="AD24" s="39"/>
      <c r="AE24" s="39">
        <v>4039968</v>
      </c>
      <c r="AF24" s="39"/>
      <c r="AG24" s="39"/>
      <c r="AH24" s="39"/>
      <c r="AI24" s="38">
        <f t="shared" si="8"/>
        <v>4497</v>
      </c>
      <c r="AJ24" s="38">
        <f t="shared" si="2"/>
        <v>4.4969999999999999</v>
      </c>
      <c r="AK24" s="38">
        <f t="shared" si="3"/>
        <v>107.928</v>
      </c>
      <c r="AL24" s="38"/>
      <c r="AM24" s="38"/>
      <c r="AN24" s="38"/>
      <c r="AO24" s="38">
        <f t="shared" si="4"/>
        <v>107.928</v>
      </c>
      <c r="AP24" s="37">
        <v>5.2</v>
      </c>
      <c r="AQ24" s="93">
        <f t="shared" si="9"/>
        <v>5.2</v>
      </c>
      <c r="AR24" s="36"/>
      <c r="AS24" s="36"/>
      <c r="AT24" s="36"/>
      <c r="AU24" s="35" t="s">
        <v>164</v>
      </c>
      <c r="AV24" s="34">
        <v>1187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1037</v>
      </c>
      <c r="BM24" s="34">
        <v>0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0.99747899159663866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0.87142857142857144</v>
      </c>
      <c r="CK24" s="33">
        <f t="shared" si="6"/>
        <v>0</v>
      </c>
      <c r="CL24" s="33"/>
      <c r="CM24" s="33"/>
      <c r="CN24" s="33"/>
      <c r="CO24" s="33"/>
      <c r="CP24" s="33"/>
      <c r="CQ24" s="33"/>
      <c r="CR24" s="39" t="s">
        <v>156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1029231</v>
      </c>
      <c r="DD24" s="32"/>
      <c r="DE24" s="32">
        <f t="shared" si="10"/>
        <v>1182</v>
      </c>
      <c r="DF24" s="32"/>
      <c r="DG24" s="32">
        <f t="shared" si="11"/>
        <v>1182</v>
      </c>
      <c r="DH24" s="32"/>
      <c r="DI24" s="32"/>
      <c r="DJ24" s="32"/>
      <c r="DK24" s="32"/>
      <c r="DL24" s="32"/>
      <c r="DM24" s="32">
        <f t="shared" si="7"/>
        <v>1182</v>
      </c>
      <c r="DN24" s="32">
        <f t="shared" si="12"/>
        <v>262.84189459639759</v>
      </c>
      <c r="DO24" s="31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3</v>
      </c>
      <c r="G25" s="91">
        <v>76</v>
      </c>
      <c r="H25" s="44">
        <f t="shared" si="1"/>
        <v>53.521126760563384</v>
      </c>
      <c r="I25" s="44">
        <v>75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/>
      <c r="Y25" s="39" t="s">
        <v>156</v>
      </c>
      <c r="Z25" s="39"/>
      <c r="AA25" s="39"/>
      <c r="AB25" s="39"/>
      <c r="AC25" s="39"/>
      <c r="AD25" s="39"/>
      <c r="AE25" s="39">
        <v>4044416</v>
      </c>
      <c r="AF25" s="39"/>
      <c r="AG25" s="39"/>
      <c r="AH25" s="39"/>
      <c r="AI25" s="38">
        <f t="shared" si="8"/>
        <v>4448</v>
      </c>
      <c r="AJ25" s="38">
        <f t="shared" si="2"/>
        <v>4.4480000000000004</v>
      </c>
      <c r="AK25" s="38">
        <f t="shared" si="3"/>
        <v>106.75200000000001</v>
      </c>
      <c r="AL25" s="38"/>
      <c r="AM25" s="38"/>
      <c r="AN25" s="38"/>
      <c r="AO25" s="38">
        <f t="shared" si="4"/>
        <v>106.75200000000001</v>
      </c>
      <c r="AP25" s="37">
        <v>4.7</v>
      </c>
      <c r="AQ25" s="93">
        <f t="shared" si="9"/>
        <v>4.7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1026</v>
      </c>
      <c r="BM25" s="34">
        <v>0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0.86218487394957988</v>
      </c>
      <c r="CK25" s="33">
        <f t="shared" si="6"/>
        <v>0</v>
      </c>
      <c r="CL25" s="33"/>
      <c r="CM25" s="33"/>
      <c r="CN25" s="33"/>
      <c r="CO25" s="33"/>
      <c r="CP25" s="33"/>
      <c r="CQ25" s="33"/>
      <c r="CR25" s="39" t="s">
        <v>156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1030397</v>
      </c>
      <c r="DD25" s="32"/>
      <c r="DE25" s="32">
        <f t="shared" si="10"/>
        <v>1166</v>
      </c>
      <c r="DF25" s="32"/>
      <c r="DG25" s="32">
        <f t="shared" si="11"/>
        <v>1166</v>
      </c>
      <c r="DH25" s="32"/>
      <c r="DI25" s="32"/>
      <c r="DJ25" s="32"/>
      <c r="DK25" s="32"/>
      <c r="DL25" s="32"/>
      <c r="DM25" s="32">
        <f t="shared" si="7"/>
        <v>1166</v>
      </c>
      <c r="DN25" s="32">
        <f t="shared" si="12"/>
        <v>262.14028776978415</v>
      </c>
      <c r="DO25" s="92"/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2</v>
      </c>
      <c r="G26" s="91">
        <v>76</v>
      </c>
      <c r="H26" s="44">
        <f t="shared" si="1"/>
        <v>53.521126760563384</v>
      </c>
      <c r="I26" s="44">
        <v>74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/>
      <c r="Y26" s="39" t="s">
        <v>156</v>
      </c>
      <c r="Z26" s="39"/>
      <c r="AA26" s="39"/>
      <c r="AB26" s="39"/>
      <c r="AC26" s="39"/>
      <c r="AD26" s="39"/>
      <c r="AE26" s="39">
        <v>4048971</v>
      </c>
      <c r="AF26" s="39"/>
      <c r="AG26" s="39"/>
      <c r="AH26" s="39"/>
      <c r="AI26" s="38">
        <f t="shared" si="8"/>
        <v>4555</v>
      </c>
      <c r="AJ26" s="38">
        <f t="shared" si="2"/>
        <v>4.5549999999999997</v>
      </c>
      <c r="AK26" s="38">
        <f t="shared" si="3"/>
        <v>109.32</v>
      </c>
      <c r="AL26" s="38"/>
      <c r="AM26" s="38"/>
      <c r="AN26" s="38"/>
      <c r="AO26" s="38">
        <f t="shared" si="4"/>
        <v>109.32</v>
      </c>
      <c r="AP26" s="37">
        <v>4.5</v>
      </c>
      <c r="AQ26" s="93">
        <f t="shared" si="9"/>
        <v>4.5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1026</v>
      </c>
      <c r="BM26" s="34">
        <v>0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0.86218487394957988</v>
      </c>
      <c r="CK26" s="33">
        <f t="shared" si="6"/>
        <v>0</v>
      </c>
      <c r="CL26" s="33"/>
      <c r="CM26" s="33"/>
      <c r="CN26" s="33"/>
      <c r="CO26" s="33"/>
      <c r="CP26" s="33"/>
      <c r="CQ26" s="33"/>
      <c r="CR26" s="39" t="s">
        <v>156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1031549</v>
      </c>
      <c r="DD26" s="32"/>
      <c r="DE26" s="32">
        <f t="shared" si="10"/>
        <v>1152</v>
      </c>
      <c r="DF26" s="32"/>
      <c r="DG26" s="32">
        <f t="shared" si="11"/>
        <v>1152</v>
      </c>
      <c r="DH26" s="32"/>
      <c r="DI26" s="32"/>
      <c r="DJ26" s="32"/>
      <c r="DK26" s="32"/>
      <c r="DL26" s="32"/>
      <c r="DM26" s="32">
        <f t="shared" si="7"/>
        <v>1152</v>
      </c>
      <c r="DN26" s="32">
        <f t="shared" si="12"/>
        <v>252.90889132821079</v>
      </c>
      <c r="DO26" s="31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2</v>
      </c>
      <c r="G27" s="91">
        <v>76</v>
      </c>
      <c r="H27" s="44">
        <f t="shared" si="1"/>
        <v>53.521126760563384</v>
      </c>
      <c r="I27" s="44">
        <v>74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/>
      <c r="Y27" s="39" t="s">
        <v>156</v>
      </c>
      <c r="Z27" s="39"/>
      <c r="AA27" s="39"/>
      <c r="AB27" s="39"/>
      <c r="AC27" s="39"/>
      <c r="AD27" s="39"/>
      <c r="AE27" s="39">
        <v>4053854</v>
      </c>
      <c r="AF27" s="39"/>
      <c r="AG27" s="39"/>
      <c r="AH27" s="39"/>
      <c r="AI27" s="38">
        <f t="shared" si="8"/>
        <v>4883</v>
      </c>
      <c r="AJ27" s="38">
        <f t="shared" si="2"/>
        <v>4.883</v>
      </c>
      <c r="AK27" s="38">
        <f t="shared" si="3"/>
        <v>117.19200000000001</v>
      </c>
      <c r="AL27" s="38"/>
      <c r="AM27" s="38"/>
      <c r="AN27" s="38"/>
      <c r="AO27" s="38">
        <f t="shared" si="4"/>
        <v>117.19200000000001</v>
      </c>
      <c r="AP27" s="37">
        <v>3.8</v>
      </c>
      <c r="AQ27" s="93">
        <f t="shared" si="9"/>
        <v>3.8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1021</v>
      </c>
      <c r="BM27" s="34">
        <v>0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0.85798319327731087</v>
      </c>
      <c r="CK27" s="33">
        <f t="shared" si="6"/>
        <v>0</v>
      </c>
      <c r="CL27" s="33"/>
      <c r="CM27" s="33"/>
      <c r="CN27" s="33"/>
      <c r="CO27" s="33"/>
      <c r="CP27" s="33"/>
      <c r="CQ27" s="33"/>
      <c r="CR27" s="39" t="s">
        <v>156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1032704</v>
      </c>
      <c r="DD27" s="32"/>
      <c r="DE27" s="32">
        <f t="shared" si="10"/>
        <v>1155</v>
      </c>
      <c r="DF27" s="32"/>
      <c r="DG27" s="32">
        <f t="shared" si="11"/>
        <v>1155</v>
      </c>
      <c r="DH27" s="32"/>
      <c r="DI27" s="32"/>
      <c r="DJ27" s="32"/>
      <c r="DK27" s="32"/>
      <c r="DL27" s="32"/>
      <c r="DM27" s="32">
        <f t="shared" si="7"/>
        <v>1155</v>
      </c>
      <c r="DN27" s="32">
        <f t="shared" si="12"/>
        <v>236.53491705918492</v>
      </c>
      <c r="DO27" s="31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1</v>
      </c>
      <c r="G28" s="91">
        <v>75</v>
      </c>
      <c r="H28" s="44">
        <f t="shared" si="1"/>
        <v>52.816901408450704</v>
      </c>
      <c r="I28" s="44">
        <v>73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/>
      <c r="Y28" s="39" t="s">
        <v>156</v>
      </c>
      <c r="Z28" s="39"/>
      <c r="AA28" s="39"/>
      <c r="AB28" s="39"/>
      <c r="AC28" s="39"/>
      <c r="AD28" s="39"/>
      <c r="AE28" s="39">
        <v>4058755</v>
      </c>
      <c r="AF28" s="39"/>
      <c r="AG28" s="39"/>
      <c r="AH28" s="39"/>
      <c r="AI28" s="38">
        <f t="shared" si="8"/>
        <v>4901</v>
      </c>
      <c r="AJ28" s="38">
        <f t="shared" si="2"/>
        <v>4.9009999999999998</v>
      </c>
      <c r="AK28" s="38">
        <f t="shared" si="3"/>
        <v>117.624</v>
      </c>
      <c r="AL28" s="38"/>
      <c r="AM28" s="38"/>
      <c r="AN28" s="38"/>
      <c r="AO28" s="38">
        <f t="shared" si="4"/>
        <v>117.624</v>
      </c>
      <c r="AP28" s="37">
        <v>3.4</v>
      </c>
      <c r="AQ28" s="93">
        <f t="shared" si="9"/>
        <v>3.4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1025</v>
      </c>
      <c r="BM28" s="34">
        <v>0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0.8613445378151261</v>
      </c>
      <c r="CK28" s="33">
        <f t="shared" si="6"/>
        <v>0</v>
      </c>
      <c r="CL28" s="33"/>
      <c r="CM28" s="33"/>
      <c r="CN28" s="33"/>
      <c r="CO28" s="33"/>
      <c r="CP28" s="33"/>
      <c r="CQ28" s="33"/>
      <c r="CR28" s="39" t="s">
        <v>156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1033903</v>
      </c>
      <c r="DD28" s="32"/>
      <c r="DE28" s="32">
        <f t="shared" si="10"/>
        <v>1199</v>
      </c>
      <c r="DF28" s="32"/>
      <c r="DG28" s="32">
        <f t="shared" si="11"/>
        <v>1199</v>
      </c>
      <c r="DH28" s="32"/>
      <c r="DI28" s="32"/>
      <c r="DJ28" s="32"/>
      <c r="DK28" s="32"/>
      <c r="DL28" s="32"/>
      <c r="DM28" s="32">
        <f t="shared" si="7"/>
        <v>1199</v>
      </c>
      <c r="DN28" s="32">
        <f t="shared" si="12"/>
        <v>244.64395021424201</v>
      </c>
      <c r="DO28" s="31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1</v>
      </c>
      <c r="G29" s="91">
        <v>75</v>
      </c>
      <c r="H29" s="44">
        <f t="shared" si="1"/>
        <v>52.816901408450704</v>
      </c>
      <c r="I29" s="44">
        <v>73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/>
      <c r="Y29" s="39" t="s">
        <v>156</v>
      </c>
      <c r="Z29" s="39"/>
      <c r="AA29" s="39"/>
      <c r="AB29" s="39"/>
      <c r="AC29" s="39"/>
      <c r="AD29" s="39"/>
      <c r="AE29" s="39">
        <v>4063441</v>
      </c>
      <c r="AF29" s="39"/>
      <c r="AG29" s="39"/>
      <c r="AH29" s="39"/>
      <c r="AI29" s="38">
        <f t="shared" si="8"/>
        <v>4686</v>
      </c>
      <c r="AJ29" s="38">
        <f t="shared" si="2"/>
        <v>4.6859999999999999</v>
      </c>
      <c r="AK29" s="38">
        <f t="shared" si="3"/>
        <v>112.464</v>
      </c>
      <c r="AL29" s="38"/>
      <c r="AM29" s="38"/>
      <c r="AN29" s="38"/>
      <c r="AO29" s="38">
        <f t="shared" si="4"/>
        <v>112.464</v>
      </c>
      <c r="AP29" s="37">
        <v>3</v>
      </c>
      <c r="AQ29" s="93">
        <f t="shared" si="9"/>
        <v>3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1025</v>
      </c>
      <c r="BM29" s="34">
        <v>0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0.8613445378151261</v>
      </c>
      <c r="CK29" s="33">
        <f t="shared" si="6"/>
        <v>0</v>
      </c>
      <c r="CL29" s="33"/>
      <c r="CM29" s="33"/>
      <c r="CN29" s="33"/>
      <c r="CO29" s="33"/>
      <c r="CP29" s="33"/>
      <c r="CQ29" s="33"/>
      <c r="CR29" s="39" t="s">
        <v>156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1035037</v>
      </c>
      <c r="DD29" s="32"/>
      <c r="DE29" s="32">
        <f t="shared" si="10"/>
        <v>1134</v>
      </c>
      <c r="DF29" s="32"/>
      <c r="DG29" s="32">
        <f t="shared" si="11"/>
        <v>1134</v>
      </c>
      <c r="DH29" s="32"/>
      <c r="DI29" s="32"/>
      <c r="DJ29" s="32"/>
      <c r="DK29" s="32"/>
      <c r="DL29" s="32"/>
      <c r="DM29" s="32">
        <f t="shared" si="7"/>
        <v>1134</v>
      </c>
      <c r="DN29" s="32">
        <f t="shared" si="12"/>
        <v>241.99743918053778</v>
      </c>
      <c r="DO29" s="92"/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0</v>
      </c>
      <c r="G30" s="91">
        <v>74</v>
      </c>
      <c r="H30" s="44">
        <f t="shared" si="1"/>
        <v>52.112676056338032</v>
      </c>
      <c r="I30" s="44">
        <v>72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/>
      <c r="Y30" s="39" t="s">
        <v>156</v>
      </c>
      <c r="Z30" s="39"/>
      <c r="AA30" s="39"/>
      <c r="AB30" s="39"/>
      <c r="AC30" s="39"/>
      <c r="AD30" s="39"/>
      <c r="AE30" s="39">
        <v>4068436</v>
      </c>
      <c r="AF30" s="39"/>
      <c r="AG30" s="39"/>
      <c r="AH30" s="39"/>
      <c r="AI30" s="38">
        <f t="shared" si="8"/>
        <v>4995</v>
      </c>
      <c r="AJ30" s="38">
        <f t="shared" si="2"/>
        <v>4.9950000000000001</v>
      </c>
      <c r="AK30" s="38">
        <f t="shared" si="3"/>
        <v>119.88</v>
      </c>
      <c r="AL30" s="38"/>
      <c r="AM30" s="38"/>
      <c r="AN30" s="38"/>
      <c r="AO30" s="38">
        <f t="shared" si="4"/>
        <v>119.88</v>
      </c>
      <c r="AP30" s="37">
        <v>2.6</v>
      </c>
      <c r="AQ30" s="93">
        <f t="shared" si="9"/>
        <v>2.6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1025</v>
      </c>
      <c r="BM30" s="34">
        <v>0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0.8613445378151261</v>
      </c>
      <c r="CK30" s="33">
        <f t="shared" si="6"/>
        <v>0</v>
      </c>
      <c r="CL30" s="33"/>
      <c r="CM30" s="33"/>
      <c r="CN30" s="33"/>
      <c r="CO30" s="33"/>
      <c r="CP30" s="33"/>
      <c r="CQ30" s="33"/>
      <c r="CR30" s="39" t="s">
        <v>156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1036203</v>
      </c>
      <c r="DD30" s="32"/>
      <c r="DE30" s="32">
        <f t="shared" si="10"/>
        <v>1166</v>
      </c>
      <c r="DF30" s="32"/>
      <c r="DG30" s="32">
        <f t="shared" si="11"/>
        <v>1166</v>
      </c>
      <c r="DH30" s="32"/>
      <c r="DI30" s="32"/>
      <c r="DJ30" s="32"/>
      <c r="DK30" s="32"/>
      <c r="DL30" s="32"/>
      <c r="DM30" s="32">
        <f t="shared" si="7"/>
        <v>1166</v>
      </c>
      <c r="DN30" s="32">
        <f t="shared" si="12"/>
        <v>233.43343343343344</v>
      </c>
      <c r="DO30" s="31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0</v>
      </c>
      <c r="G31" s="91">
        <v>74</v>
      </c>
      <c r="H31" s="44">
        <f t="shared" si="1"/>
        <v>52.112676056338032</v>
      </c>
      <c r="I31" s="44">
        <v>72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/>
      <c r="Y31" s="39" t="s">
        <v>156</v>
      </c>
      <c r="Z31" s="39"/>
      <c r="AA31" s="39"/>
      <c r="AB31" s="39"/>
      <c r="AC31" s="39"/>
      <c r="AD31" s="39"/>
      <c r="AE31" s="39">
        <v>4073119</v>
      </c>
      <c r="AF31" s="39"/>
      <c r="AG31" s="39"/>
      <c r="AH31" s="39"/>
      <c r="AI31" s="38">
        <f t="shared" si="8"/>
        <v>4683</v>
      </c>
      <c r="AJ31" s="38">
        <f t="shared" si="2"/>
        <v>4.6829999999999998</v>
      </c>
      <c r="AK31" s="38">
        <f t="shared" si="3"/>
        <v>112.392</v>
      </c>
      <c r="AL31" s="38"/>
      <c r="AM31" s="38"/>
      <c r="AN31" s="38"/>
      <c r="AO31" s="38">
        <f t="shared" si="4"/>
        <v>112.392</v>
      </c>
      <c r="AP31" s="37">
        <v>2.2000000000000002</v>
      </c>
      <c r="AQ31" s="93">
        <f t="shared" si="9"/>
        <v>2.2000000000000002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1025</v>
      </c>
      <c r="BM31" s="34">
        <v>0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0.8613445378151261</v>
      </c>
      <c r="CK31" s="33">
        <f t="shared" si="6"/>
        <v>0</v>
      </c>
      <c r="CL31" s="33"/>
      <c r="CM31" s="33"/>
      <c r="CN31" s="33"/>
      <c r="CO31" s="33"/>
      <c r="CP31" s="33"/>
      <c r="CQ31" s="33"/>
      <c r="CR31" s="39" t="s">
        <v>156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1037368</v>
      </c>
      <c r="DD31" s="32"/>
      <c r="DE31" s="32">
        <f t="shared" si="10"/>
        <v>1165</v>
      </c>
      <c r="DF31" s="32"/>
      <c r="DG31" s="32">
        <f t="shared" si="11"/>
        <v>1165</v>
      </c>
      <c r="DH31" s="32"/>
      <c r="DI31" s="32"/>
      <c r="DJ31" s="32"/>
      <c r="DK31" s="32"/>
      <c r="DL31" s="32"/>
      <c r="DM31" s="32">
        <f t="shared" si="7"/>
        <v>1165</v>
      </c>
      <c r="DN31" s="32">
        <f t="shared" si="12"/>
        <v>248.77215460175103</v>
      </c>
      <c r="DO31" s="31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-1</v>
      </c>
      <c r="G32" s="91">
        <v>74</v>
      </c>
      <c r="H32" s="44">
        <f t="shared" si="1"/>
        <v>52.112676056338032</v>
      </c>
      <c r="I32" s="44">
        <v>71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/>
      <c r="Y32" s="39" t="s">
        <v>156</v>
      </c>
      <c r="Z32" s="39"/>
      <c r="AA32" s="39"/>
      <c r="AB32" s="39"/>
      <c r="AC32" s="39"/>
      <c r="AD32" s="39"/>
      <c r="AE32" s="39">
        <v>4077602</v>
      </c>
      <c r="AF32" s="39"/>
      <c r="AG32" s="39"/>
      <c r="AH32" s="39"/>
      <c r="AI32" s="38">
        <f t="shared" si="8"/>
        <v>4483</v>
      </c>
      <c r="AJ32" s="38">
        <f t="shared" si="2"/>
        <v>4.4829999999999997</v>
      </c>
      <c r="AK32" s="38">
        <f t="shared" si="3"/>
        <v>107.59199999999998</v>
      </c>
      <c r="AL32" s="38"/>
      <c r="AM32" s="38"/>
      <c r="AN32" s="38"/>
      <c r="AO32" s="38">
        <f t="shared" si="4"/>
        <v>107.59199999999998</v>
      </c>
      <c r="AP32" s="37">
        <v>1.9</v>
      </c>
      <c r="AQ32" s="93">
        <f t="shared" si="9"/>
        <v>1.9</v>
      </c>
      <c r="AR32" s="36"/>
      <c r="AS32" s="36"/>
      <c r="AT32" s="36"/>
      <c r="AU32" s="35" t="s">
        <v>164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1025</v>
      </c>
      <c r="BM32" s="34">
        <v>0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0.8613445378151261</v>
      </c>
      <c r="CK32" s="33">
        <f t="shared" si="6"/>
        <v>0</v>
      </c>
      <c r="CL32" s="33"/>
      <c r="CM32" s="33"/>
      <c r="CN32" s="33"/>
      <c r="CO32" s="33"/>
      <c r="CP32" s="33"/>
      <c r="CQ32" s="33"/>
      <c r="CR32" s="39" t="s">
        <v>156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1038493</v>
      </c>
      <c r="DD32" s="32"/>
      <c r="DE32" s="32">
        <f t="shared" si="10"/>
        <v>1125</v>
      </c>
      <c r="DF32" s="32"/>
      <c r="DG32" s="32">
        <f t="shared" si="11"/>
        <v>1125</v>
      </c>
      <c r="DH32" s="32"/>
      <c r="DI32" s="32"/>
      <c r="DJ32" s="32"/>
      <c r="DK32" s="32"/>
      <c r="DL32" s="32"/>
      <c r="DM32" s="32">
        <f t="shared" si="7"/>
        <v>1125</v>
      </c>
      <c r="DN32" s="32">
        <f t="shared" si="12"/>
        <v>250.94802587552979</v>
      </c>
      <c r="DO32" s="31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-2</v>
      </c>
      <c r="G33" s="91">
        <v>74</v>
      </c>
      <c r="H33" s="44">
        <f t="shared" si="1"/>
        <v>52.112676056338032</v>
      </c>
      <c r="I33" s="44">
        <v>72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/>
      <c r="Y33" s="39" t="s">
        <v>156</v>
      </c>
      <c r="Z33" s="39"/>
      <c r="AA33" s="39"/>
      <c r="AB33" s="39"/>
      <c r="AC33" s="39"/>
      <c r="AD33" s="39"/>
      <c r="AE33" s="39">
        <v>4082813</v>
      </c>
      <c r="AF33" s="39"/>
      <c r="AG33" s="39"/>
      <c r="AH33" s="39"/>
      <c r="AI33" s="38">
        <f t="shared" si="8"/>
        <v>5211</v>
      </c>
      <c r="AJ33" s="38">
        <f t="shared" si="2"/>
        <v>5.2110000000000003</v>
      </c>
      <c r="AK33" s="38">
        <f t="shared" si="3"/>
        <v>125.06400000000001</v>
      </c>
      <c r="AL33" s="38"/>
      <c r="AM33" s="38"/>
      <c r="AN33" s="38"/>
      <c r="AO33" s="38">
        <f t="shared" si="4"/>
        <v>125.06400000000001</v>
      </c>
      <c r="AP33" s="37">
        <v>1.7</v>
      </c>
      <c r="AQ33" s="93">
        <f t="shared" si="9"/>
        <v>1.7</v>
      </c>
      <c r="AR33" s="36"/>
      <c r="AS33" s="36"/>
      <c r="AT33" s="36"/>
      <c r="AU33" s="35" t="s">
        <v>157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0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</v>
      </c>
      <c r="CK33" s="33">
        <f t="shared" si="6"/>
        <v>0</v>
      </c>
      <c r="CL33" s="33"/>
      <c r="CM33" s="33"/>
      <c r="CN33" s="33"/>
      <c r="CO33" s="33"/>
      <c r="CP33" s="33"/>
      <c r="CQ33" s="33"/>
      <c r="CR33" s="39" t="s">
        <v>156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1039624</v>
      </c>
      <c r="DD33" s="32"/>
      <c r="DE33" s="32">
        <f t="shared" si="10"/>
        <v>1131</v>
      </c>
      <c r="DF33" s="32"/>
      <c r="DG33" s="32">
        <f t="shared" si="11"/>
        <v>1131</v>
      </c>
      <c r="DH33" s="32"/>
      <c r="DI33" s="32"/>
      <c r="DJ33" s="32"/>
      <c r="DK33" s="32"/>
      <c r="DL33" s="32"/>
      <c r="DM33" s="32">
        <f t="shared" si="7"/>
        <v>1131</v>
      </c>
      <c r="DN33" s="32">
        <f t="shared" si="12"/>
        <v>217.04087507196314</v>
      </c>
      <c r="DO33" s="92"/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-1</v>
      </c>
      <c r="G34" s="91">
        <v>72</v>
      </c>
      <c r="H34" s="44">
        <f t="shared" si="1"/>
        <v>50.70422535211268</v>
      </c>
      <c r="I34" s="44">
        <v>70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/>
      <c r="Y34" s="39" t="s">
        <v>156</v>
      </c>
      <c r="Z34" s="39"/>
      <c r="AA34" s="39"/>
      <c r="AB34" s="39"/>
      <c r="AC34" s="39"/>
      <c r="AD34" s="39"/>
      <c r="AE34" s="39">
        <v>4087290</v>
      </c>
      <c r="AF34" s="39"/>
      <c r="AG34" s="39"/>
      <c r="AH34" s="39"/>
      <c r="AI34" s="38">
        <f t="shared" si="8"/>
        <v>4477</v>
      </c>
      <c r="AJ34" s="38">
        <f t="shared" si="2"/>
        <v>4.4770000000000003</v>
      </c>
      <c r="AK34" s="38">
        <f t="shared" si="3"/>
        <v>107.44800000000001</v>
      </c>
      <c r="AL34" s="38"/>
      <c r="AM34" s="38"/>
      <c r="AN34" s="38"/>
      <c r="AO34" s="38">
        <f t="shared" si="4"/>
        <v>107.44800000000001</v>
      </c>
      <c r="AP34" s="37">
        <v>2.2999999999999998</v>
      </c>
      <c r="AQ34" s="93">
        <f t="shared" si="9"/>
        <v>2.2999999999999998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9" t="s">
        <v>156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1040698</v>
      </c>
      <c r="DD34" s="32"/>
      <c r="DE34" s="32">
        <f t="shared" si="10"/>
        <v>1074</v>
      </c>
      <c r="DF34" s="32"/>
      <c r="DG34" s="32">
        <f t="shared" si="11"/>
        <v>1074</v>
      </c>
      <c r="DH34" s="32"/>
      <c r="DI34" s="32"/>
      <c r="DJ34" s="32"/>
      <c r="DK34" s="32"/>
      <c r="DL34" s="32"/>
      <c r="DM34" s="32">
        <f t="shared" si="7"/>
        <v>1074</v>
      </c>
      <c r="DN34" s="32">
        <f t="shared" si="12"/>
        <v>239.89278534733077</v>
      </c>
      <c r="DO34" s="31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1</v>
      </c>
      <c r="G35" s="91">
        <v>75</v>
      </c>
      <c r="H35" s="44">
        <f t="shared" si="1"/>
        <v>52.816901408450704</v>
      </c>
      <c r="I35" s="44"/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/>
      <c r="Y35" s="39" t="s">
        <v>156</v>
      </c>
      <c r="Z35" s="39"/>
      <c r="AA35" s="39"/>
      <c r="AB35" s="39"/>
      <c r="AC35" s="39"/>
      <c r="AD35" s="39"/>
      <c r="AE35" s="39">
        <v>4091891</v>
      </c>
      <c r="AF35" s="39"/>
      <c r="AG35" s="39"/>
      <c r="AH35" s="39"/>
      <c r="AI35" s="38">
        <f t="shared" si="8"/>
        <v>4601</v>
      </c>
      <c r="AJ35" s="38">
        <f t="shared" si="2"/>
        <v>4.601</v>
      </c>
      <c r="AK35" s="38">
        <f t="shared" si="3"/>
        <v>110.42400000000001</v>
      </c>
      <c r="AL35" s="38"/>
      <c r="AM35" s="38"/>
      <c r="AN35" s="38"/>
      <c r="AO35" s="38">
        <f t="shared" si="4"/>
        <v>110.42400000000001</v>
      </c>
      <c r="AP35" s="37">
        <v>3.2</v>
      </c>
      <c r="AQ35" s="93">
        <f t="shared" si="9"/>
        <v>3.2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9" t="s">
        <v>156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1041790</v>
      </c>
      <c r="DD35" s="32"/>
      <c r="DE35" s="32">
        <f t="shared" si="10"/>
        <v>1092</v>
      </c>
      <c r="DF35" s="32"/>
      <c r="DG35" s="32">
        <f t="shared" si="11"/>
        <v>1092</v>
      </c>
      <c r="DH35" s="32"/>
      <c r="DI35" s="32"/>
      <c r="DJ35" s="32"/>
      <c r="DK35" s="32"/>
      <c r="DL35" s="32"/>
      <c r="DM35" s="32">
        <f t="shared" si="7"/>
        <v>1092</v>
      </c>
      <c r="DN35" s="32">
        <f t="shared" si="12"/>
        <v>237.33970875896546</v>
      </c>
      <c r="DO35" s="31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2.6666666666666665</v>
      </c>
      <c r="G36" s="28">
        <f t="shared" si="13"/>
        <v>74.75</v>
      </c>
      <c r="H36" s="28">
        <f t="shared" si="13"/>
        <v>52.640845070422522</v>
      </c>
      <c r="I36" s="28">
        <f t="shared" si="13"/>
        <v>74.086956521739125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114311</v>
      </c>
      <c r="AJ36" s="28">
        <f>SUM(AJ12:AJ35)</f>
        <v>114.31100000000002</v>
      </c>
      <c r="AK36" s="28">
        <f>AVERAGE(AK12:AK35)</f>
        <v>114.31099999999998</v>
      </c>
      <c r="AL36" s="28"/>
      <c r="AM36" s="28"/>
      <c r="AN36" s="28"/>
      <c r="AO36" s="28"/>
      <c r="AP36" s="28">
        <f>AVERAGE(AP12:AP35)</f>
        <v>5.3708333333333336</v>
      </c>
      <c r="AQ36" s="94">
        <f>AVERAGE(AQ12:AQ35)</f>
        <v>5.3708333333333336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27501</v>
      </c>
      <c r="DF36" s="28"/>
      <c r="DG36" s="28">
        <f>SUM(DG12:DG35)</f>
        <v>27501</v>
      </c>
      <c r="DH36" s="28"/>
      <c r="DI36" s="28"/>
      <c r="DJ36" s="28"/>
      <c r="DK36" s="28"/>
      <c r="DL36" s="28"/>
      <c r="DM36" s="28">
        <f t="shared" si="7"/>
        <v>27501</v>
      </c>
      <c r="DN36" s="28">
        <f t="shared" si="12"/>
        <v>240.5805215596049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197</v>
      </c>
      <c r="D39" s="218"/>
      <c r="E39" s="218"/>
      <c r="F39" s="219"/>
    </row>
    <row r="40" spans="2:127" x14ac:dyDescent="0.35">
      <c r="B40" s="22" t="s">
        <v>2</v>
      </c>
      <c r="C40" s="217" t="s">
        <v>199</v>
      </c>
      <c r="D40" s="218"/>
      <c r="E40" s="218"/>
      <c r="F40" s="219"/>
    </row>
    <row r="41" spans="2:127" x14ac:dyDescent="0.35">
      <c r="B41" s="22" t="s">
        <v>1</v>
      </c>
      <c r="C41" s="217" t="s">
        <v>191</v>
      </c>
      <c r="D41" s="218"/>
      <c r="E41" s="218"/>
      <c r="F41" s="219"/>
    </row>
    <row r="43" spans="2:127" x14ac:dyDescent="0.35">
      <c r="B43" s="21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153</v>
      </c>
      <c r="C44" s="9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 spans="2:127" x14ac:dyDescent="0.35">
      <c r="B45" s="96" t="s">
        <v>154</v>
      </c>
      <c r="C45" s="11"/>
      <c r="D45" s="89"/>
      <c r="E45" s="89"/>
      <c r="F45" s="89"/>
      <c r="G45" s="89"/>
      <c r="H45" s="89"/>
      <c r="I45" s="89"/>
      <c r="J45" s="89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89"/>
      <c r="E46" s="89"/>
      <c r="F46" s="89"/>
      <c r="G46" s="89"/>
      <c r="H46" s="89"/>
      <c r="I46" s="89"/>
      <c r="J46" s="89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96" t="s">
        <v>159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112" t="s">
        <v>196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4" t="s">
        <v>161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6" t="s">
        <v>163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5" t="s">
        <v>162</v>
      </c>
      <c r="C51" s="11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35">
      <c r="B52" s="107" t="s">
        <v>198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35">
      <c r="B53" s="107" t="s">
        <v>168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35">
      <c r="B54" s="206" t="s">
        <v>169</v>
      </c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</row>
    <row r="55" spans="2:26" x14ac:dyDescent="0.35">
      <c r="B55" s="206" t="s">
        <v>170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</row>
    <row r="56" spans="2:26" x14ac:dyDescent="0.35">
      <c r="B56" s="207" t="s">
        <v>171</v>
      </c>
      <c r="C56" s="207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  <c r="U56" s="207"/>
      <c r="V56" s="207"/>
      <c r="W56" s="207"/>
      <c r="X56" s="207"/>
      <c r="Y56" s="207"/>
    </row>
    <row r="57" spans="2:26" x14ac:dyDescent="0.35">
      <c r="B57" s="11" t="s">
        <v>200</v>
      </c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</row>
    <row r="58" spans="2:26" x14ac:dyDescent="0.35">
      <c r="B58" s="108" t="s">
        <v>175</v>
      </c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</row>
    <row r="59" spans="2:26" x14ac:dyDescent="0.35">
      <c r="B59" s="109" t="s">
        <v>176</v>
      </c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</row>
    <row r="60" spans="2:26" x14ac:dyDescent="0.35"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</row>
  </sheetData>
  <protectedRanges>
    <protectedRange sqref="AD10:AD11" name="Range1_11_1_1_1_2_2_1_2"/>
    <protectedRange sqref="AE10:AE11" name="Range1_11_1_1_1_2_2_1_2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0"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B54:Y54"/>
    <mergeCell ref="B55:Y55"/>
    <mergeCell ref="B56:Y56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disablePrompts="1" count="2">
    <dataValidation type="list" allowBlank="1" showInputMessage="1" showErrorMessage="1" sqref="DT31:DU31" xr:uid="{00000000-0002-0000-0400-000000000000}">
      <formula1>$BA$25:$BA$29</formula1>
    </dataValidation>
    <dataValidation type="list" allowBlank="1" showInputMessage="1" showErrorMessage="1" sqref="U12:U35" xr:uid="{00000000-0002-0000-0400-000001000000}">
      <formula1>$DT$9:$DT$20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DW60"/>
  <sheetViews>
    <sheetView topLeftCell="A19" zoomScale="90" zoomScaleNormal="90" workbookViewId="0">
      <selection activeCell="C39" sqref="C39:F39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0" max="120" width="44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43349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'5'!AE35</f>
        <v>4091891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'5'!DC35</f>
        <v>1041790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ht="15" customHeight="1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2</v>
      </c>
      <c r="G12" s="91">
        <v>70</v>
      </c>
      <c r="H12" s="44">
        <f t="shared" ref="H12:H35" si="1">G12/1.42</f>
        <v>49.295774647887328</v>
      </c>
      <c r="I12" s="44">
        <v>69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/>
      <c r="Y12" s="39" t="s">
        <v>156</v>
      </c>
      <c r="Z12" s="39"/>
      <c r="AA12" s="39"/>
      <c r="AB12" s="39"/>
      <c r="AC12" s="39"/>
      <c r="AD12" s="39"/>
      <c r="AE12" s="39">
        <v>4096374</v>
      </c>
      <c r="AF12" s="39"/>
      <c r="AG12" s="39"/>
      <c r="AH12" s="39"/>
      <c r="AI12" s="38">
        <f>IF(ISBLANK(AE12),"-",AE12-AE10)</f>
        <v>4483</v>
      </c>
      <c r="AJ12" s="38">
        <f t="shared" ref="AJ12:AJ35" si="2">AI12/1000</f>
        <v>4.4829999999999997</v>
      </c>
      <c r="AK12" s="38">
        <f t="shared" ref="AK12:AK35" si="3">AJ12*24</f>
        <v>107.59199999999998</v>
      </c>
      <c r="AL12" s="38"/>
      <c r="AM12" s="38"/>
      <c r="AN12" s="38"/>
      <c r="AO12" s="38">
        <f t="shared" ref="AO12:AO35" si="4">AK12</f>
        <v>107.59199999999998</v>
      </c>
      <c r="AP12" s="37">
        <v>4.7</v>
      </c>
      <c r="AQ12" s="93">
        <f>AP12:AP35</f>
        <v>4.7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132">
        <f t="shared" ref="CB12:CE35" si="5">AV12/1190</f>
        <v>0.99747899159663866</v>
      </c>
      <c r="CC12" s="132">
        <f t="shared" si="5"/>
        <v>0.99579831932773111</v>
      </c>
      <c r="CD12" s="132">
        <f t="shared" si="5"/>
        <v>0</v>
      </c>
      <c r="CE12" s="132">
        <f t="shared" si="5"/>
        <v>0.99579831932773111</v>
      </c>
      <c r="CF12" s="132"/>
      <c r="CG12" s="132"/>
      <c r="CH12" s="132"/>
      <c r="CI12" s="132"/>
      <c r="CJ12" s="132">
        <f t="shared" ref="CJ12:CK35" si="6">BL12/1190</f>
        <v>0</v>
      </c>
      <c r="CK12" s="132">
        <f t="shared" si="6"/>
        <v>0</v>
      </c>
      <c r="CL12" s="132"/>
      <c r="CM12" s="132"/>
      <c r="CN12" s="132"/>
      <c r="CO12" s="132"/>
      <c r="CP12" s="132"/>
      <c r="CQ12" s="132"/>
      <c r="CR12" s="39" t="s">
        <v>156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1042905</v>
      </c>
      <c r="DD12" s="32"/>
      <c r="DE12" s="32">
        <f>IF(ISBLANK(DC12),"-",DC12-DC10)</f>
        <v>1115</v>
      </c>
      <c r="DF12" s="32"/>
      <c r="DG12" s="32">
        <f>DC12-DC10</f>
        <v>1115</v>
      </c>
      <c r="DH12" s="32"/>
      <c r="DI12" s="32"/>
      <c r="DJ12" s="32"/>
      <c r="DK12" s="32"/>
      <c r="DL12" s="32"/>
      <c r="DM12" s="32">
        <f t="shared" ref="DM12:DM36" si="7">DE12</f>
        <v>1115</v>
      </c>
      <c r="DN12" s="32">
        <f>DM12/AJ12</f>
        <v>248.71737675663621</v>
      </c>
      <c r="DO12" s="31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3</v>
      </c>
      <c r="G13" s="91">
        <v>71</v>
      </c>
      <c r="H13" s="44">
        <f t="shared" si="1"/>
        <v>50</v>
      </c>
      <c r="I13" s="44">
        <v>70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/>
      <c r="Y13" s="39" t="s">
        <v>156</v>
      </c>
      <c r="Z13" s="39"/>
      <c r="AA13" s="39"/>
      <c r="AB13" s="39"/>
      <c r="AC13" s="39"/>
      <c r="AD13" s="39"/>
      <c r="AE13" s="39">
        <v>4100601</v>
      </c>
      <c r="AF13" s="39"/>
      <c r="AG13" s="39"/>
      <c r="AH13" s="39"/>
      <c r="AI13" s="38">
        <f t="shared" ref="AI13:AI35" si="8">IF(ISBLANK(AE13),"-",AE13-AE12)</f>
        <v>4227</v>
      </c>
      <c r="AJ13" s="38">
        <f t="shared" si="2"/>
        <v>4.2270000000000003</v>
      </c>
      <c r="AK13" s="38">
        <f t="shared" si="3"/>
        <v>101.44800000000001</v>
      </c>
      <c r="AL13" s="38"/>
      <c r="AM13" s="38"/>
      <c r="AN13" s="38"/>
      <c r="AO13" s="38">
        <f t="shared" si="4"/>
        <v>101.44800000000001</v>
      </c>
      <c r="AP13" s="37">
        <v>6.1</v>
      </c>
      <c r="AQ13" s="93">
        <f t="shared" ref="AQ13:AQ35" si="9">AP13:AP36</f>
        <v>6.1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132">
        <f t="shared" si="5"/>
        <v>0.99747899159663866</v>
      </c>
      <c r="CC13" s="132">
        <f t="shared" si="5"/>
        <v>0.99579831932773111</v>
      </c>
      <c r="CD13" s="132">
        <f t="shared" si="5"/>
        <v>0</v>
      </c>
      <c r="CE13" s="132">
        <f t="shared" si="5"/>
        <v>0.99579831932773111</v>
      </c>
      <c r="CF13" s="132"/>
      <c r="CG13" s="132"/>
      <c r="CH13" s="132"/>
      <c r="CI13" s="132"/>
      <c r="CJ13" s="132">
        <f t="shared" si="6"/>
        <v>0</v>
      </c>
      <c r="CK13" s="132">
        <f t="shared" si="6"/>
        <v>0</v>
      </c>
      <c r="CL13" s="132"/>
      <c r="CM13" s="132"/>
      <c r="CN13" s="132"/>
      <c r="CO13" s="132"/>
      <c r="CP13" s="132"/>
      <c r="CQ13" s="132"/>
      <c r="CR13" s="39" t="s">
        <v>156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1044069</v>
      </c>
      <c r="DD13" s="32"/>
      <c r="DE13" s="32">
        <f t="shared" ref="DE13:DE35" si="10">IF(ISBLANK(DC13),"-",DC13-DC12)</f>
        <v>1164</v>
      </c>
      <c r="DF13" s="32"/>
      <c r="DG13" s="32">
        <f t="shared" ref="DG13:DG35" si="11">DC13-DC12</f>
        <v>1164</v>
      </c>
      <c r="DH13" s="32"/>
      <c r="DI13" s="32"/>
      <c r="DJ13" s="32"/>
      <c r="DK13" s="32"/>
      <c r="DL13" s="32"/>
      <c r="DM13" s="32">
        <f t="shared" si="7"/>
        <v>1164</v>
      </c>
      <c r="DN13" s="32">
        <f t="shared" ref="DN13:DN36" si="12">DM13/AJ13</f>
        <v>275.37260468417315</v>
      </c>
      <c r="DO13" s="92"/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5</v>
      </c>
      <c r="G14" s="91">
        <v>73</v>
      </c>
      <c r="H14" s="44">
        <f t="shared" si="1"/>
        <v>51.408450704225352</v>
      </c>
      <c r="I14" s="44">
        <v>72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/>
      <c r="Y14" s="39" t="s">
        <v>156</v>
      </c>
      <c r="Z14" s="39"/>
      <c r="AA14" s="39"/>
      <c r="AB14" s="39"/>
      <c r="AC14" s="39"/>
      <c r="AD14" s="39"/>
      <c r="AE14" s="39">
        <v>4104748</v>
      </c>
      <c r="AF14" s="39"/>
      <c r="AG14" s="39"/>
      <c r="AH14" s="39"/>
      <c r="AI14" s="38">
        <f t="shared" si="8"/>
        <v>4147</v>
      </c>
      <c r="AJ14" s="38">
        <f t="shared" si="2"/>
        <v>4.1470000000000002</v>
      </c>
      <c r="AK14" s="38">
        <f t="shared" si="3"/>
        <v>99.528000000000006</v>
      </c>
      <c r="AL14" s="38"/>
      <c r="AM14" s="38"/>
      <c r="AN14" s="38"/>
      <c r="AO14" s="38">
        <f t="shared" si="4"/>
        <v>99.528000000000006</v>
      </c>
      <c r="AP14" s="37">
        <v>7.7</v>
      </c>
      <c r="AQ14" s="93">
        <f t="shared" si="9"/>
        <v>7.7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132">
        <f t="shared" si="5"/>
        <v>0.99747899159663866</v>
      </c>
      <c r="CC14" s="132">
        <f t="shared" si="5"/>
        <v>0.99579831932773111</v>
      </c>
      <c r="CD14" s="132">
        <f t="shared" si="5"/>
        <v>0</v>
      </c>
      <c r="CE14" s="132">
        <f t="shared" si="5"/>
        <v>0.99579831932773111</v>
      </c>
      <c r="CF14" s="132"/>
      <c r="CG14" s="132"/>
      <c r="CH14" s="132"/>
      <c r="CI14" s="132"/>
      <c r="CJ14" s="132">
        <f t="shared" si="6"/>
        <v>0</v>
      </c>
      <c r="CK14" s="132">
        <f t="shared" si="6"/>
        <v>0</v>
      </c>
      <c r="CL14" s="132"/>
      <c r="CM14" s="132"/>
      <c r="CN14" s="132"/>
      <c r="CO14" s="132"/>
      <c r="CP14" s="132"/>
      <c r="CQ14" s="132"/>
      <c r="CR14" s="39" t="s">
        <v>156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1045114</v>
      </c>
      <c r="DD14" s="32"/>
      <c r="DE14" s="32">
        <f t="shared" si="10"/>
        <v>1045</v>
      </c>
      <c r="DF14" s="32"/>
      <c r="DG14" s="32">
        <f t="shared" si="11"/>
        <v>1045</v>
      </c>
      <c r="DH14" s="32"/>
      <c r="DI14" s="32"/>
      <c r="DJ14" s="32"/>
      <c r="DK14" s="32"/>
      <c r="DL14" s="32"/>
      <c r="DM14" s="32">
        <f t="shared" si="7"/>
        <v>1045</v>
      </c>
      <c r="DN14" s="32">
        <f t="shared" si="12"/>
        <v>251.9893899204244</v>
      </c>
      <c r="DO14" s="31"/>
      <c r="DP14" s="31"/>
      <c r="DT14" s="54" t="s">
        <v>30</v>
      </c>
      <c r="DU14" s="54" t="s">
        <v>29</v>
      </c>
      <c r="DV14" s="24"/>
      <c r="DW14" s="56"/>
    </row>
    <row r="15" spans="2:127" ht="15" customHeight="1" x14ac:dyDescent="0.35">
      <c r="B15" s="45">
        <v>2.125</v>
      </c>
      <c r="C15" s="45">
        <v>0.16666666666666699</v>
      </c>
      <c r="D15" s="125">
        <v>4</v>
      </c>
      <c r="E15" s="126">
        <f t="shared" si="0"/>
        <v>2.8169014084507045</v>
      </c>
      <c r="F15" s="125">
        <v>6</v>
      </c>
      <c r="G15" s="127">
        <v>72</v>
      </c>
      <c r="H15" s="44">
        <f t="shared" si="1"/>
        <v>50.70422535211268</v>
      </c>
      <c r="I15" s="125">
        <v>71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/>
      <c r="Y15" s="39" t="s">
        <v>156</v>
      </c>
      <c r="Z15" s="39"/>
      <c r="AA15" s="39"/>
      <c r="AB15" s="39"/>
      <c r="AC15" s="39"/>
      <c r="AD15" s="39"/>
      <c r="AE15" s="128">
        <v>4108890</v>
      </c>
      <c r="AF15" s="39"/>
      <c r="AG15" s="39"/>
      <c r="AH15" s="39"/>
      <c r="AI15" s="38">
        <f t="shared" si="8"/>
        <v>4142</v>
      </c>
      <c r="AJ15" s="38">
        <f t="shared" si="2"/>
        <v>4.1420000000000003</v>
      </c>
      <c r="AK15" s="38">
        <f t="shared" si="3"/>
        <v>99.408000000000015</v>
      </c>
      <c r="AL15" s="38"/>
      <c r="AM15" s="38"/>
      <c r="AN15" s="38"/>
      <c r="AO15" s="38">
        <f t="shared" si="4"/>
        <v>99.408000000000015</v>
      </c>
      <c r="AP15" s="37">
        <v>9.1</v>
      </c>
      <c r="AQ15" s="93">
        <f t="shared" si="9"/>
        <v>9.1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132">
        <f t="shared" si="5"/>
        <v>0.99747899159663866</v>
      </c>
      <c r="CC15" s="132">
        <f t="shared" si="5"/>
        <v>0.99579831932773111</v>
      </c>
      <c r="CD15" s="132">
        <f t="shared" si="5"/>
        <v>0</v>
      </c>
      <c r="CE15" s="132">
        <f t="shared" si="5"/>
        <v>0.99579831932773111</v>
      </c>
      <c r="CF15" s="132"/>
      <c r="CG15" s="132"/>
      <c r="CH15" s="132"/>
      <c r="CI15" s="132"/>
      <c r="CJ15" s="132">
        <f t="shared" si="6"/>
        <v>0</v>
      </c>
      <c r="CK15" s="132">
        <f t="shared" si="6"/>
        <v>0</v>
      </c>
      <c r="CL15" s="132"/>
      <c r="CM15" s="132"/>
      <c r="CN15" s="132"/>
      <c r="CO15" s="132"/>
      <c r="CP15" s="132"/>
      <c r="CQ15" s="132"/>
      <c r="CR15" s="39" t="s">
        <v>156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133">
        <v>1046236</v>
      </c>
      <c r="DD15" s="32"/>
      <c r="DE15" s="32">
        <f t="shared" si="10"/>
        <v>1122</v>
      </c>
      <c r="DF15" s="32"/>
      <c r="DG15" s="32">
        <f t="shared" si="11"/>
        <v>1122</v>
      </c>
      <c r="DH15" s="32"/>
      <c r="DI15" s="32"/>
      <c r="DJ15" s="32"/>
      <c r="DK15" s="32"/>
      <c r="DL15" s="32"/>
      <c r="DM15" s="32">
        <f t="shared" si="7"/>
        <v>1122</v>
      </c>
      <c r="DN15" s="32">
        <f t="shared" si="12"/>
        <v>270.88363109608883</v>
      </c>
      <c r="DO15" s="31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125">
        <v>4</v>
      </c>
      <c r="E16" s="126">
        <f t="shared" si="0"/>
        <v>2.8169014084507045</v>
      </c>
      <c r="F16" s="125">
        <v>8</v>
      </c>
      <c r="G16" s="127">
        <v>79</v>
      </c>
      <c r="H16" s="44">
        <f t="shared" si="1"/>
        <v>55.633802816901408</v>
      </c>
      <c r="I16" s="125">
        <v>77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/>
      <c r="Y16" s="39" t="s">
        <v>156</v>
      </c>
      <c r="Z16" s="39"/>
      <c r="AA16" s="39"/>
      <c r="AB16" s="39"/>
      <c r="AC16" s="39"/>
      <c r="AD16" s="39"/>
      <c r="AE16" s="128">
        <v>4113291</v>
      </c>
      <c r="AF16" s="39"/>
      <c r="AG16" s="39"/>
      <c r="AH16" s="39"/>
      <c r="AI16" s="38">
        <f t="shared" si="8"/>
        <v>4401</v>
      </c>
      <c r="AJ16" s="38">
        <f t="shared" si="2"/>
        <v>4.4009999999999998</v>
      </c>
      <c r="AK16" s="38">
        <f t="shared" si="3"/>
        <v>105.624</v>
      </c>
      <c r="AL16" s="38"/>
      <c r="AM16" s="38"/>
      <c r="AN16" s="38"/>
      <c r="AO16" s="38">
        <f t="shared" si="4"/>
        <v>105.624</v>
      </c>
      <c r="AP16" s="129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130"/>
      <c r="BA16" s="130"/>
      <c r="BB16" s="130"/>
      <c r="BC16" s="130"/>
      <c r="BD16" s="130"/>
      <c r="BE16" s="130"/>
      <c r="BF16" s="130"/>
      <c r="BG16" s="130"/>
      <c r="BH16" s="130"/>
      <c r="BI16" s="130"/>
      <c r="BJ16" s="130"/>
      <c r="BK16" s="130"/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132">
        <f t="shared" si="5"/>
        <v>0.99747899159663866</v>
      </c>
      <c r="CC16" s="132">
        <f t="shared" si="5"/>
        <v>0.99579831932773111</v>
      </c>
      <c r="CD16" s="132">
        <f t="shared" si="5"/>
        <v>0</v>
      </c>
      <c r="CE16" s="132">
        <f t="shared" si="5"/>
        <v>0.99579831932773111</v>
      </c>
      <c r="CF16" s="132"/>
      <c r="CG16" s="132"/>
      <c r="CH16" s="132"/>
      <c r="CI16" s="132"/>
      <c r="CJ16" s="132">
        <f t="shared" si="6"/>
        <v>0</v>
      </c>
      <c r="CK16" s="132">
        <f t="shared" si="6"/>
        <v>0</v>
      </c>
      <c r="CL16" s="132"/>
      <c r="CM16" s="132"/>
      <c r="CN16" s="132"/>
      <c r="CO16" s="132"/>
      <c r="CP16" s="132"/>
      <c r="CQ16" s="132"/>
      <c r="CR16" s="39" t="s">
        <v>156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133">
        <v>1047294</v>
      </c>
      <c r="DD16" s="32"/>
      <c r="DE16" s="32">
        <f t="shared" si="10"/>
        <v>1058</v>
      </c>
      <c r="DF16" s="32"/>
      <c r="DG16" s="32">
        <f t="shared" si="11"/>
        <v>1058</v>
      </c>
      <c r="DH16" s="32"/>
      <c r="DI16" s="32"/>
      <c r="DJ16" s="32"/>
      <c r="DK16" s="32"/>
      <c r="DL16" s="32"/>
      <c r="DM16" s="32">
        <f t="shared" si="7"/>
        <v>1058</v>
      </c>
      <c r="DN16" s="32">
        <f t="shared" si="12"/>
        <v>240.39990911156556</v>
      </c>
      <c r="DO16" s="31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125">
        <v>4</v>
      </c>
      <c r="E17" s="126">
        <f t="shared" si="0"/>
        <v>2.8169014084507045</v>
      </c>
      <c r="F17" s="125">
        <v>9</v>
      </c>
      <c r="G17" s="127">
        <v>79</v>
      </c>
      <c r="H17" s="44">
        <f t="shared" si="1"/>
        <v>55.633802816901408</v>
      </c>
      <c r="I17" s="125">
        <v>77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/>
      <c r="Y17" s="39" t="s">
        <v>156</v>
      </c>
      <c r="Z17" s="39"/>
      <c r="AA17" s="39"/>
      <c r="AB17" s="39"/>
      <c r="AC17" s="39"/>
      <c r="AD17" s="39"/>
      <c r="AE17" s="128">
        <v>4118302</v>
      </c>
      <c r="AF17" s="39"/>
      <c r="AG17" s="39"/>
      <c r="AH17" s="39"/>
      <c r="AI17" s="38">
        <f t="shared" si="8"/>
        <v>5011</v>
      </c>
      <c r="AJ17" s="38">
        <f t="shared" si="2"/>
        <v>5.0110000000000001</v>
      </c>
      <c r="AK17" s="38">
        <f t="shared" si="3"/>
        <v>120.26400000000001</v>
      </c>
      <c r="AL17" s="38"/>
      <c r="AM17" s="38"/>
      <c r="AN17" s="38"/>
      <c r="AO17" s="38">
        <f t="shared" si="4"/>
        <v>120.26400000000001</v>
      </c>
      <c r="AP17" s="129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130"/>
      <c r="BA17" s="130"/>
      <c r="BB17" s="130"/>
      <c r="BC17" s="130"/>
      <c r="BD17" s="130"/>
      <c r="BE17" s="130"/>
      <c r="BF17" s="130"/>
      <c r="BG17" s="130"/>
      <c r="BH17" s="130"/>
      <c r="BI17" s="130"/>
      <c r="BJ17" s="130"/>
      <c r="BK17" s="130"/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132">
        <f t="shared" si="5"/>
        <v>0.99747899159663866</v>
      </c>
      <c r="CC17" s="132">
        <f t="shared" si="5"/>
        <v>0.99579831932773111</v>
      </c>
      <c r="CD17" s="132">
        <f t="shared" si="5"/>
        <v>0</v>
      </c>
      <c r="CE17" s="132">
        <f t="shared" si="5"/>
        <v>0.99579831932773111</v>
      </c>
      <c r="CF17" s="132"/>
      <c r="CG17" s="132"/>
      <c r="CH17" s="132"/>
      <c r="CI17" s="132"/>
      <c r="CJ17" s="132">
        <f t="shared" si="6"/>
        <v>0</v>
      </c>
      <c r="CK17" s="132">
        <f t="shared" si="6"/>
        <v>0</v>
      </c>
      <c r="CL17" s="132"/>
      <c r="CM17" s="132"/>
      <c r="CN17" s="132"/>
      <c r="CO17" s="132"/>
      <c r="CP17" s="132"/>
      <c r="CQ17" s="132"/>
      <c r="CR17" s="39" t="s">
        <v>156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133">
        <v>1048398</v>
      </c>
      <c r="DD17" s="32"/>
      <c r="DE17" s="32">
        <f t="shared" si="10"/>
        <v>1104</v>
      </c>
      <c r="DF17" s="32"/>
      <c r="DG17" s="32">
        <f t="shared" si="11"/>
        <v>1104</v>
      </c>
      <c r="DH17" s="32"/>
      <c r="DI17" s="32"/>
      <c r="DJ17" s="32"/>
      <c r="DK17" s="32"/>
      <c r="DL17" s="32"/>
      <c r="DM17" s="32">
        <f t="shared" si="7"/>
        <v>1104</v>
      </c>
      <c r="DN17" s="32">
        <f t="shared" si="12"/>
        <v>220.31530632608261</v>
      </c>
      <c r="DO17" s="92"/>
      <c r="DP17" s="31"/>
      <c r="DT17" s="54" t="s">
        <v>24</v>
      </c>
      <c r="DU17" s="54" t="s">
        <v>23</v>
      </c>
      <c r="DV17" s="24"/>
      <c r="DW17" s="55"/>
    </row>
    <row r="18" spans="2:127" ht="15" customHeight="1" x14ac:dyDescent="0.35">
      <c r="B18" s="45">
        <v>2.25</v>
      </c>
      <c r="C18" s="45">
        <v>0.29166666666666702</v>
      </c>
      <c r="D18" s="125">
        <v>4</v>
      </c>
      <c r="E18" s="126">
        <f t="shared" si="0"/>
        <v>2.8169014084507045</v>
      </c>
      <c r="F18" s="125">
        <v>8</v>
      </c>
      <c r="G18" s="127">
        <v>77</v>
      </c>
      <c r="H18" s="44">
        <f t="shared" si="1"/>
        <v>54.225352112676056</v>
      </c>
      <c r="I18" s="125">
        <v>75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/>
      <c r="Y18" s="39" t="s">
        <v>156</v>
      </c>
      <c r="Z18" s="39"/>
      <c r="AA18" s="39"/>
      <c r="AB18" s="39"/>
      <c r="AC18" s="39"/>
      <c r="AD18" s="39"/>
      <c r="AE18" s="128">
        <v>4123635</v>
      </c>
      <c r="AF18" s="39"/>
      <c r="AG18" s="39"/>
      <c r="AH18" s="39"/>
      <c r="AI18" s="38">
        <f t="shared" si="8"/>
        <v>5333</v>
      </c>
      <c r="AJ18" s="38">
        <f t="shared" si="2"/>
        <v>5.3330000000000002</v>
      </c>
      <c r="AK18" s="38">
        <f t="shared" si="3"/>
        <v>127.992</v>
      </c>
      <c r="AL18" s="38"/>
      <c r="AM18" s="38"/>
      <c r="AN18" s="38"/>
      <c r="AO18" s="38">
        <f t="shared" si="4"/>
        <v>127.992</v>
      </c>
      <c r="AP18" s="129">
        <v>9.1</v>
      </c>
      <c r="AQ18" s="93">
        <f t="shared" si="9"/>
        <v>9.1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130"/>
      <c r="BA18" s="130"/>
      <c r="BB18" s="130"/>
      <c r="BC18" s="130"/>
      <c r="BD18" s="130"/>
      <c r="BE18" s="130"/>
      <c r="BF18" s="130"/>
      <c r="BG18" s="130"/>
      <c r="BH18" s="130"/>
      <c r="BI18" s="130"/>
      <c r="BJ18" s="130"/>
      <c r="BK18" s="130"/>
      <c r="BL18" s="34">
        <v>0</v>
      </c>
      <c r="BM18" s="130">
        <v>1037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132">
        <f t="shared" si="5"/>
        <v>0.99747899159663866</v>
      </c>
      <c r="CC18" s="132">
        <f t="shared" si="5"/>
        <v>0.99579831932773111</v>
      </c>
      <c r="CD18" s="132">
        <f t="shared" si="5"/>
        <v>0</v>
      </c>
      <c r="CE18" s="132">
        <f t="shared" si="5"/>
        <v>0.99579831932773111</v>
      </c>
      <c r="CF18" s="132"/>
      <c r="CG18" s="132"/>
      <c r="CH18" s="132"/>
      <c r="CI18" s="132"/>
      <c r="CJ18" s="132">
        <f t="shared" si="6"/>
        <v>0</v>
      </c>
      <c r="CK18" s="132">
        <f t="shared" si="6"/>
        <v>0.87142857142857144</v>
      </c>
      <c r="CL18" s="132"/>
      <c r="CM18" s="132"/>
      <c r="CN18" s="132"/>
      <c r="CO18" s="132"/>
      <c r="CP18" s="132"/>
      <c r="CQ18" s="132"/>
      <c r="CR18" s="39" t="s">
        <v>156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133">
        <v>1049596</v>
      </c>
      <c r="DD18" s="32"/>
      <c r="DE18" s="32">
        <f t="shared" si="10"/>
        <v>1198</v>
      </c>
      <c r="DF18" s="32"/>
      <c r="DG18" s="32">
        <f t="shared" si="11"/>
        <v>1198</v>
      </c>
      <c r="DH18" s="32"/>
      <c r="DI18" s="32"/>
      <c r="DJ18" s="32"/>
      <c r="DK18" s="32"/>
      <c r="DL18" s="32"/>
      <c r="DM18" s="32">
        <f t="shared" si="7"/>
        <v>1198</v>
      </c>
      <c r="DN18" s="32">
        <f t="shared" si="12"/>
        <v>224.63903993999625</v>
      </c>
      <c r="DO18" s="31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125">
        <v>4</v>
      </c>
      <c r="E19" s="126">
        <f t="shared" si="0"/>
        <v>2.8169014084507045</v>
      </c>
      <c r="F19" s="125">
        <v>7</v>
      </c>
      <c r="G19" s="127">
        <v>76</v>
      </c>
      <c r="H19" s="44">
        <f t="shared" si="1"/>
        <v>53.521126760563384</v>
      </c>
      <c r="I19" s="125">
        <v>74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/>
      <c r="Y19" s="39" t="s">
        <v>156</v>
      </c>
      <c r="Z19" s="39"/>
      <c r="AA19" s="39"/>
      <c r="AB19" s="39"/>
      <c r="AC19" s="39"/>
      <c r="AD19" s="39"/>
      <c r="AE19" s="128">
        <v>4128993</v>
      </c>
      <c r="AF19" s="39"/>
      <c r="AG19" s="39"/>
      <c r="AH19" s="39"/>
      <c r="AI19" s="38">
        <f t="shared" si="8"/>
        <v>5358</v>
      </c>
      <c r="AJ19" s="38">
        <f t="shared" si="2"/>
        <v>5.3579999999999997</v>
      </c>
      <c r="AK19" s="38">
        <f t="shared" si="3"/>
        <v>128.59199999999998</v>
      </c>
      <c r="AL19" s="38"/>
      <c r="AM19" s="38"/>
      <c r="AN19" s="38"/>
      <c r="AO19" s="38">
        <f t="shared" si="4"/>
        <v>128.59199999999998</v>
      </c>
      <c r="AP19" s="129">
        <v>8.4</v>
      </c>
      <c r="AQ19" s="93">
        <f t="shared" si="9"/>
        <v>8.4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34">
        <v>0</v>
      </c>
      <c r="BM19" s="130">
        <v>1038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132">
        <f t="shared" si="5"/>
        <v>0.99747899159663866</v>
      </c>
      <c r="CC19" s="132">
        <f t="shared" si="5"/>
        <v>0.99579831932773111</v>
      </c>
      <c r="CD19" s="132">
        <f t="shared" si="5"/>
        <v>0</v>
      </c>
      <c r="CE19" s="132">
        <f t="shared" si="5"/>
        <v>0.99579831932773111</v>
      </c>
      <c r="CF19" s="132"/>
      <c r="CG19" s="132"/>
      <c r="CH19" s="132"/>
      <c r="CI19" s="132"/>
      <c r="CJ19" s="132">
        <f t="shared" si="6"/>
        <v>0</v>
      </c>
      <c r="CK19" s="132">
        <f t="shared" si="6"/>
        <v>0.87226890756302522</v>
      </c>
      <c r="CL19" s="132"/>
      <c r="CM19" s="132"/>
      <c r="CN19" s="132"/>
      <c r="CO19" s="132"/>
      <c r="CP19" s="132"/>
      <c r="CQ19" s="132"/>
      <c r="CR19" s="39" t="s">
        <v>156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133">
        <v>1050802</v>
      </c>
      <c r="DD19" s="32"/>
      <c r="DE19" s="32">
        <f t="shared" si="10"/>
        <v>1206</v>
      </c>
      <c r="DF19" s="32"/>
      <c r="DG19" s="32">
        <f t="shared" si="11"/>
        <v>1206</v>
      </c>
      <c r="DH19" s="32"/>
      <c r="DI19" s="32"/>
      <c r="DJ19" s="32"/>
      <c r="DK19" s="32"/>
      <c r="DL19" s="32"/>
      <c r="DM19" s="32">
        <f t="shared" si="7"/>
        <v>1206</v>
      </c>
      <c r="DN19" s="32">
        <f t="shared" si="12"/>
        <v>225.08398656215007</v>
      </c>
      <c r="DO19" s="31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125">
        <v>4</v>
      </c>
      <c r="E20" s="126">
        <f t="shared" si="0"/>
        <v>2.8169014084507045</v>
      </c>
      <c r="F20" s="125">
        <v>6</v>
      </c>
      <c r="G20" s="127">
        <v>76</v>
      </c>
      <c r="H20" s="44">
        <f t="shared" si="1"/>
        <v>53.521126760563384</v>
      </c>
      <c r="I20" s="125">
        <v>74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/>
      <c r="Y20" s="39" t="s">
        <v>156</v>
      </c>
      <c r="Z20" s="39"/>
      <c r="AA20" s="39"/>
      <c r="AB20" s="39"/>
      <c r="AC20" s="39"/>
      <c r="AD20" s="39"/>
      <c r="AE20" s="128">
        <v>4133766</v>
      </c>
      <c r="AF20" s="39"/>
      <c r="AG20" s="39"/>
      <c r="AH20" s="39"/>
      <c r="AI20" s="38">
        <f t="shared" si="8"/>
        <v>4773</v>
      </c>
      <c r="AJ20" s="38">
        <f t="shared" si="2"/>
        <v>4.7729999999999997</v>
      </c>
      <c r="AK20" s="38">
        <f t="shared" si="3"/>
        <v>114.55199999999999</v>
      </c>
      <c r="AL20" s="38"/>
      <c r="AM20" s="38"/>
      <c r="AN20" s="38"/>
      <c r="AO20" s="38">
        <f t="shared" si="4"/>
        <v>114.55199999999999</v>
      </c>
      <c r="AP20" s="129">
        <v>7.7</v>
      </c>
      <c r="AQ20" s="93">
        <f t="shared" si="9"/>
        <v>7.7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130"/>
      <c r="BA20" s="130"/>
      <c r="BB20" s="130"/>
      <c r="BC20" s="130"/>
      <c r="BD20" s="130"/>
      <c r="BE20" s="130"/>
      <c r="BF20" s="130"/>
      <c r="BG20" s="130"/>
      <c r="BH20" s="130"/>
      <c r="BI20" s="130"/>
      <c r="BJ20" s="130"/>
      <c r="BK20" s="130"/>
      <c r="BL20" s="34">
        <v>0</v>
      </c>
      <c r="BM20" s="130">
        <v>1036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132">
        <f t="shared" si="5"/>
        <v>0.99747899159663866</v>
      </c>
      <c r="CC20" s="132">
        <f t="shared" si="5"/>
        <v>0.99579831932773111</v>
      </c>
      <c r="CD20" s="132">
        <f t="shared" si="5"/>
        <v>0</v>
      </c>
      <c r="CE20" s="132">
        <f t="shared" si="5"/>
        <v>0.99579831932773111</v>
      </c>
      <c r="CF20" s="132"/>
      <c r="CG20" s="132"/>
      <c r="CH20" s="132"/>
      <c r="CI20" s="132"/>
      <c r="CJ20" s="132">
        <f t="shared" si="6"/>
        <v>0</v>
      </c>
      <c r="CK20" s="132">
        <f t="shared" si="6"/>
        <v>0.87058823529411766</v>
      </c>
      <c r="CL20" s="132"/>
      <c r="CM20" s="132"/>
      <c r="CN20" s="132"/>
      <c r="CO20" s="132"/>
      <c r="CP20" s="132"/>
      <c r="CQ20" s="132"/>
      <c r="CR20" s="39" t="s">
        <v>156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133">
        <v>1051992</v>
      </c>
      <c r="DD20" s="32"/>
      <c r="DE20" s="32">
        <f t="shared" si="10"/>
        <v>1190</v>
      </c>
      <c r="DF20" s="32"/>
      <c r="DG20" s="32">
        <f t="shared" si="11"/>
        <v>1190</v>
      </c>
      <c r="DH20" s="32"/>
      <c r="DI20" s="32"/>
      <c r="DJ20" s="32"/>
      <c r="DK20" s="32"/>
      <c r="DL20" s="32"/>
      <c r="DM20" s="32">
        <f t="shared" si="7"/>
        <v>1190</v>
      </c>
      <c r="DN20" s="32">
        <f t="shared" si="12"/>
        <v>249.31908652838888</v>
      </c>
      <c r="DO20" s="31"/>
      <c r="DP20" s="31"/>
      <c r="DT20" s="54"/>
      <c r="DU20" s="54"/>
      <c r="DV20" s="24"/>
      <c r="DW20" s="23"/>
    </row>
    <row r="21" spans="2:127" ht="15" customHeight="1" x14ac:dyDescent="0.35">
      <c r="B21" s="45">
        <v>2.375</v>
      </c>
      <c r="C21" s="45">
        <v>0.41666666666666669</v>
      </c>
      <c r="D21" s="125">
        <v>4</v>
      </c>
      <c r="E21" s="126">
        <f t="shared" si="0"/>
        <v>2.8169014084507045</v>
      </c>
      <c r="F21" s="125">
        <v>5</v>
      </c>
      <c r="G21" s="127">
        <v>76</v>
      </c>
      <c r="H21" s="44">
        <f t="shared" si="1"/>
        <v>53.521126760563384</v>
      </c>
      <c r="I21" s="125">
        <v>74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/>
      <c r="Y21" s="39" t="s">
        <v>156</v>
      </c>
      <c r="Z21" s="39"/>
      <c r="AA21" s="39"/>
      <c r="AB21" s="39"/>
      <c r="AC21" s="39"/>
      <c r="AD21" s="39"/>
      <c r="AE21" s="128">
        <v>4138410</v>
      </c>
      <c r="AF21" s="39"/>
      <c r="AG21" s="39"/>
      <c r="AH21" s="39"/>
      <c r="AI21" s="38">
        <f t="shared" si="8"/>
        <v>4644</v>
      </c>
      <c r="AJ21" s="38">
        <f t="shared" si="2"/>
        <v>4.6440000000000001</v>
      </c>
      <c r="AK21" s="38">
        <f t="shared" si="3"/>
        <v>111.456</v>
      </c>
      <c r="AL21" s="38"/>
      <c r="AM21" s="38"/>
      <c r="AN21" s="38"/>
      <c r="AO21" s="38">
        <f t="shared" si="4"/>
        <v>111.456</v>
      </c>
      <c r="AP21" s="129">
        <v>7</v>
      </c>
      <c r="AQ21" s="93">
        <f t="shared" si="9"/>
        <v>7</v>
      </c>
      <c r="AR21" s="36"/>
      <c r="AS21" s="36"/>
      <c r="AT21" s="36"/>
      <c r="AU21" s="35" t="s">
        <v>164</v>
      </c>
      <c r="AV21" s="130">
        <v>1188</v>
      </c>
      <c r="AW21" s="130">
        <v>1185</v>
      </c>
      <c r="AX21" s="130">
        <v>0</v>
      </c>
      <c r="AY21" s="130">
        <v>1185</v>
      </c>
      <c r="AZ21" s="130"/>
      <c r="BA21" s="130"/>
      <c r="BB21" s="130"/>
      <c r="BC21" s="130"/>
      <c r="BD21" s="130"/>
      <c r="BE21" s="130"/>
      <c r="BF21" s="130"/>
      <c r="BG21" s="130"/>
      <c r="BH21" s="130"/>
      <c r="BI21" s="130"/>
      <c r="BJ21" s="130"/>
      <c r="BK21" s="130"/>
      <c r="BL21" s="130">
        <v>0</v>
      </c>
      <c r="BM21" s="130">
        <v>1046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132">
        <f t="shared" si="5"/>
        <v>0.99831932773109244</v>
      </c>
      <c r="CC21" s="132">
        <f t="shared" si="5"/>
        <v>0.99579831932773111</v>
      </c>
      <c r="CD21" s="132">
        <f t="shared" si="5"/>
        <v>0</v>
      </c>
      <c r="CE21" s="132">
        <f t="shared" si="5"/>
        <v>0.99579831932773111</v>
      </c>
      <c r="CF21" s="132"/>
      <c r="CG21" s="132"/>
      <c r="CH21" s="132"/>
      <c r="CI21" s="132"/>
      <c r="CJ21" s="132">
        <f t="shared" si="6"/>
        <v>0</v>
      </c>
      <c r="CK21" s="132">
        <f t="shared" si="6"/>
        <v>0.87899159663865545</v>
      </c>
      <c r="CL21" s="132"/>
      <c r="CM21" s="132"/>
      <c r="CN21" s="132"/>
      <c r="CO21" s="132"/>
      <c r="CP21" s="132"/>
      <c r="CQ21" s="132"/>
      <c r="CR21" s="39" t="s">
        <v>156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133">
        <v>1053178</v>
      </c>
      <c r="DD21" s="32"/>
      <c r="DE21" s="32">
        <f t="shared" si="10"/>
        <v>1186</v>
      </c>
      <c r="DF21" s="32"/>
      <c r="DG21" s="32">
        <f t="shared" si="11"/>
        <v>1186</v>
      </c>
      <c r="DH21" s="32"/>
      <c r="DI21" s="32"/>
      <c r="DJ21" s="32"/>
      <c r="DK21" s="32"/>
      <c r="DL21" s="32"/>
      <c r="DM21" s="32">
        <f t="shared" si="7"/>
        <v>1186</v>
      </c>
      <c r="DN21" s="32">
        <f t="shared" si="12"/>
        <v>255.38329026701118</v>
      </c>
      <c r="DO21" s="92"/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125">
        <v>4</v>
      </c>
      <c r="E22" s="126">
        <f t="shared" si="0"/>
        <v>2.8169014084507045</v>
      </c>
      <c r="F22" s="125">
        <v>4</v>
      </c>
      <c r="G22" s="127">
        <v>75</v>
      </c>
      <c r="H22" s="44">
        <f t="shared" si="1"/>
        <v>52.816901408450704</v>
      </c>
      <c r="I22" s="125">
        <v>73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/>
      <c r="Y22" s="39" t="s">
        <v>156</v>
      </c>
      <c r="Z22" s="39"/>
      <c r="AA22" s="39"/>
      <c r="AB22" s="39"/>
      <c r="AC22" s="39"/>
      <c r="AD22" s="39"/>
      <c r="AE22" s="128">
        <v>4142964</v>
      </c>
      <c r="AF22" s="39"/>
      <c r="AG22" s="39"/>
      <c r="AH22" s="39"/>
      <c r="AI22" s="38">
        <f t="shared" si="8"/>
        <v>4554</v>
      </c>
      <c r="AJ22" s="38">
        <f t="shared" si="2"/>
        <v>4.5540000000000003</v>
      </c>
      <c r="AK22" s="38">
        <f t="shared" si="3"/>
        <v>109.29600000000001</v>
      </c>
      <c r="AL22" s="38"/>
      <c r="AM22" s="38"/>
      <c r="AN22" s="38"/>
      <c r="AO22" s="38">
        <f t="shared" si="4"/>
        <v>109.29600000000001</v>
      </c>
      <c r="AP22" s="129">
        <v>6.3</v>
      </c>
      <c r="AQ22" s="93">
        <f t="shared" si="9"/>
        <v>6.3</v>
      </c>
      <c r="AR22" s="36"/>
      <c r="AS22" s="36"/>
      <c r="AT22" s="36"/>
      <c r="AU22" s="35" t="s">
        <v>164</v>
      </c>
      <c r="AV22" s="130">
        <v>1187</v>
      </c>
      <c r="AW22" s="130">
        <v>1185</v>
      </c>
      <c r="AX22" s="130">
        <v>0</v>
      </c>
      <c r="AY22" s="130">
        <v>1185</v>
      </c>
      <c r="AZ22" s="130"/>
      <c r="BA22" s="130"/>
      <c r="BB22" s="130"/>
      <c r="BC22" s="130"/>
      <c r="BD22" s="130"/>
      <c r="BE22" s="130"/>
      <c r="BF22" s="130"/>
      <c r="BG22" s="130"/>
      <c r="BH22" s="130"/>
      <c r="BI22" s="130"/>
      <c r="BJ22" s="130"/>
      <c r="BK22" s="130"/>
      <c r="BL22" s="130">
        <v>0</v>
      </c>
      <c r="BM22" s="130">
        <v>1047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132">
        <f t="shared" si="5"/>
        <v>0.99747899159663866</v>
      </c>
      <c r="CC22" s="132">
        <f t="shared" si="5"/>
        <v>0.99579831932773111</v>
      </c>
      <c r="CD22" s="132">
        <f t="shared" si="5"/>
        <v>0</v>
      </c>
      <c r="CE22" s="132">
        <f t="shared" si="5"/>
        <v>0.99579831932773111</v>
      </c>
      <c r="CF22" s="132"/>
      <c r="CG22" s="132"/>
      <c r="CH22" s="132"/>
      <c r="CI22" s="132"/>
      <c r="CJ22" s="132">
        <f t="shared" si="6"/>
        <v>0</v>
      </c>
      <c r="CK22" s="132">
        <f t="shared" si="6"/>
        <v>0.87983193277310923</v>
      </c>
      <c r="CL22" s="132"/>
      <c r="CM22" s="132"/>
      <c r="CN22" s="132"/>
      <c r="CO22" s="132"/>
      <c r="CP22" s="132"/>
      <c r="CQ22" s="132"/>
      <c r="CR22" s="39" t="s">
        <v>156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133">
        <v>1054366</v>
      </c>
      <c r="DD22" s="32"/>
      <c r="DE22" s="32">
        <f t="shared" si="10"/>
        <v>1188</v>
      </c>
      <c r="DF22" s="32"/>
      <c r="DG22" s="32">
        <f t="shared" si="11"/>
        <v>1188</v>
      </c>
      <c r="DH22" s="32"/>
      <c r="DI22" s="32"/>
      <c r="DJ22" s="32"/>
      <c r="DK22" s="32"/>
      <c r="DL22" s="32"/>
      <c r="DM22" s="32">
        <f t="shared" si="7"/>
        <v>1188</v>
      </c>
      <c r="DN22" s="32">
        <f t="shared" si="12"/>
        <v>260.86956521739131</v>
      </c>
      <c r="DO22" s="31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125">
        <v>4</v>
      </c>
      <c r="E23" s="126">
        <f t="shared" si="0"/>
        <v>2.8169014084507045</v>
      </c>
      <c r="F23" s="125">
        <v>3</v>
      </c>
      <c r="G23" s="127">
        <v>75</v>
      </c>
      <c r="H23" s="44">
        <f t="shared" si="1"/>
        <v>52.816901408450704</v>
      </c>
      <c r="I23" s="125">
        <v>73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/>
      <c r="Y23" s="39" t="s">
        <v>156</v>
      </c>
      <c r="Z23" s="39"/>
      <c r="AA23" s="39"/>
      <c r="AB23" s="39"/>
      <c r="AC23" s="39"/>
      <c r="AD23" s="39"/>
      <c r="AE23" s="128">
        <v>4147470</v>
      </c>
      <c r="AF23" s="39"/>
      <c r="AG23" s="39"/>
      <c r="AH23" s="39"/>
      <c r="AI23" s="38">
        <f t="shared" si="8"/>
        <v>4506</v>
      </c>
      <c r="AJ23" s="38">
        <f t="shared" si="2"/>
        <v>4.5060000000000002</v>
      </c>
      <c r="AK23" s="38">
        <f t="shared" si="3"/>
        <v>108.14400000000001</v>
      </c>
      <c r="AL23" s="38"/>
      <c r="AM23" s="38"/>
      <c r="AN23" s="38"/>
      <c r="AO23" s="38">
        <f t="shared" si="4"/>
        <v>108.14400000000001</v>
      </c>
      <c r="AP23" s="129">
        <v>5.7</v>
      </c>
      <c r="AQ23" s="93">
        <f t="shared" si="9"/>
        <v>5.7</v>
      </c>
      <c r="AR23" s="36"/>
      <c r="AS23" s="36"/>
      <c r="AT23" s="36"/>
      <c r="AU23" s="35" t="s">
        <v>164</v>
      </c>
      <c r="AV23" s="130">
        <v>1187</v>
      </c>
      <c r="AW23" s="130">
        <v>1185</v>
      </c>
      <c r="AX23" s="130">
        <v>0</v>
      </c>
      <c r="AY23" s="130">
        <v>1185</v>
      </c>
      <c r="AZ23" s="130"/>
      <c r="BA23" s="130"/>
      <c r="BB23" s="130"/>
      <c r="BC23" s="130"/>
      <c r="BD23" s="130"/>
      <c r="BE23" s="130"/>
      <c r="BF23" s="130"/>
      <c r="BG23" s="130"/>
      <c r="BH23" s="130"/>
      <c r="BI23" s="130"/>
      <c r="BJ23" s="130"/>
      <c r="BK23" s="130"/>
      <c r="BL23" s="130">
        <v>0</v>
      </c>
      <c r="BM23" s="130">
        <v>1026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132">
        <f t="shared" si="5"/>
        <v>0.99747899159663866</v>
      </c>
      <c r="CC23" s="132">
        <f t="shared" si="5"/>
        <v>0.99579831932773111</v>
      </c>
      <c r="CD23" s="132">
        <f t="shared" si="5"/>
        <v>0</v>
      </c>
      <c r="CE23" s="132">
        <f t="shared" si="5"/>
        <v>0.99579831932773111</v>
      </c>
      <c r="CF23" s="132"/>
      <c r="CG23" s="132"/>
      <c r="CH23" s="132"/>
      <c r="CI23" s="132"/>
      <c r="CJ23" s="132">
        <f t="shared" si="6"/>
        <v>0</v>
      </c>
      <c r="CK23" s="132">
        <f t="shared" si="6"/>
        <v>0.86218487394957988</v>
      </c>
      <c r="CL23" s="132"/>
      <c r="CM23" s="132"/>
      <c r="CN23" s="132"/>
      <c r="CO23" s="132"/>
      <c r="CP23" s="132"/>
      <c r="CQ23" s="132"/>
      <c r="CR23" s="39" t="s">
        <v>156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133">
        <v>1055557</v>
      </c>
      <c r="DD23" s="32"/>
      <c r="DE23" s="32">
        <f t="shared" si="10"/>
        <v>1191</v>
      </c>
      <c r="DF23" s="32"/>
      <c r="DG23" s="32">
        <f t="shared" si="11"/>
        <v>1191</v>
      </c>
      <c r="DH23" s="32"/>
      <c r="DI23" s="32"/>
      <c r="DJ23" s="32"/>
      <c r="DK23" s="32"/>
      <c r="DL23" s="32"/>
      <c r="DM23" s="32">
        <f t="shared" si="7"/>
        <v>1191</v>
      </c>
      <c r="DN23" s="32">
        <f t="shared" si="12"/>
        <v>264.31424766977364</v>
      </c>
      <c r="DO23" s="31"/>
      <c r="DP23" s="31"/>
      <c r="DT23" s="47" t="s">
        <v>17</v>
      </c>
      <c r="DU23" s="52" t="s">
        <v>16</v>
      </c>
      <c r="DV23" s="24"/>
      <c r="DW23" s="23"/>
    </row>
    <row r="24" spans="2:127" ht="15" customHeight="1" x14ac:dyDescent="0.35">
      <c r="B24" s="45">
        <v>2.5</v>
      </c>
      <c r="C24" s="45">
        <v>0.54166666666666696</v>
      </c>
      <c r="D24" s="125">
        <v>4</v>
      </c>
      <c r="E24" s="126">
        <f t="shared" si="0"/>
        <v>2.8169014084507045</v>
      </c>
      <c r="F24" s="125">
        <v>2</v>
      </c>
      <c r="G24" s="127">
        <v>75</v>
      </c>
      <c r="H24" s="44">
        <f t="shared" si="1"/>
        <v>52.816901408450704</v>
      </c>
      <c r="I24" s="125">
        <v>73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/>
      <c r="Y24" s="39" t="s">
        <v>156</v>
      </c>
      <c r="Z24" s="39"/>
      <c r="AA24" s="39"/>
      <c r="AB24" s="39"/>
      <c r="AC24" s="39"/>
      <c r="AD24" s="39"/>
      <c r="AE24" s="128">
        <v>4152136</v>
      </c>
      <c r="AF24" s="39"/>
      <c r="AG24" s="39"/>
      <c r="AH24" s="39"/>
      <c r="AI24" s="38">
        <f t="shared" si="8"/>
        <v>4666</v>
      </c>
      <c r="AJ24" s="38">
        <f t="shared" si="2"/>
        <v>4.6660000000000004</v>
      </c>
      <c r="AK24" s="38">
        <f t="shared" si="3"/>
        <v>111.98400000000001</v>
      </c>
      <c r="AL24" s="38"/>
      <c r="AM24" s="38"/>
      <c r="AN24" s="38"/>
      <c r="AO24" s="38">
        <f t="shared" si="4"/>
        <v>111.98400000000001</v>
      </c>
      <c r="AP24" s="129">
        <v>5.2</v>
      </c>
      <c r="AQ24" s="93">
        <f t="shared" si="9"/>
        <v>5.2</v>
      </c>
      <c r="AR24" s="36"/>
      <c r="AS24" s="36"/>
      <c r="AT24" s="36"/>
      <c r="AU24" s="35" t="s">
        <v>164</v>
      </c>
      <c r="AV24" s="130">
        <v>1187</v>
      </c>
      <c r="AW24" s="130">
        <v>1185</v>
      </c>
      <c r="AX24" s="130">
        <v>0</v>
      </c>
      <c r="AY24" s="130">
        <v>1185</v>
      </c>
      <c r="AZ24" s="130"/>
      <c r="BA24" s="130"/>
      <c r="BB24" s="130"/>
      <c r="BC24" s="130"/>
      <c r="BD24" s="130"/>
      <c r="BE24" s="130"/>
      <c r="BF24" s="130"/>
      <c r="BG24" s="130"/>
      <c r="BH24" s="130"/>
      <c r="BI24" s="130"/>
      <c r="BJ24" s="130"/>
      <c r="BK24" s="130"/>
      <c r="BL24" s="130">
        <v>0</v>
      </c>
      <c r="BM24" s="130">
        <v>1026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132">
        <f t="shared" si="5"/>
        <v>0.99747899159663866</v>
      </c>
      <c r="CC24" s="132">
        <f t="shared" si="5"/>
        <v>0.99579831932773111</v>
      </c>
      <c r="CD24" s="132">
        <f t="shared" si="5"/>
        <v>0</v>
      </c>
      <c r="CE24" s="132">
        <f t="shared" si="5"/>
        <v>0.99579831932773111</v>
      </c>
      <c r="CF24" s="132"/>
      <c r="CG24" s="132"/>
      <c r="CH24" s="132"/>
      <c r="CI24" s="132"/>
      <c r="CJ24" s="132">
        <f t="shared" si="6"/>
        <v>0</v>
      </c>
      <c r="CK24" s="132">
        <f t="shared" si="6"/>
        <v>0.86218487394957988</v>
      </c>
      <c r="CL24" s="132"/>
      <c r="CM24" s="132"/>
      <c r="CN24" s="132"/>
      <c r="CO24" s="132"/>
      <c r="CP24" s="132"/>
      <c r="CQ24" s="132"/>
      <c r="CR24" s="39" t="s">
        <v>156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133">
        <v>1056772</v>
      </c>
      <c r="DD24" s="32"/>
      <c r="DE24" s="32">
        <f t="shared" si="10"/>
        <v>1215</v>
      </c>
      <c r="DF24" s="32"/>
      <c r="DG24" s="32">
        <f t="shared" si="11"/>
        <v>1215</v>
      </c>
      <c r="DH24" s="32"/>
      <c r="DI24" s="32"/>
      <c r="DJ24" s="32"/>
      <c r="DK24" s="32"/>
      <c r="DL24" s="32"/>
      <c r="DM24" s="32">
        <f t="shared" si="7"/>
        <v>1215</v>
      </c>
      <c r="DN24" s="32">
        <f t="shared" si="12"/>
        <v>260.39434204886408</v>
      </c>
      <c r="DO24" s="31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125">
        <v>4</v>
      </c>
      <c r="E25" s="126">
        <f t="shared" si="0"/>
        <v>2.8169014084507045</v>
      </c>
      <c r="F25" s="125">
        <v>2</v>
      </c>
      <c r="G25" s="127">
        <v>76</v>
      </c>
      <c r="H25" s="44">
        <f t="shared" si="1"/>
        <v>53.521126760563384</v>
      </c>
      <c r="I25" s="125">
        <v>74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/>
      <c r="Y25" s="39" t="s">
        <v>156</v>
      </c>
      <c r="Z25" s="39"/>
      <c r="AA25" s="39"/>
      <c r="AB25" s="39"/>
      <c r="AC25" s="39"/>
      <c r="AD25" s="39"/>
      <c r="AE25" s="128">
        <v>4157174</v>
      </c>
      <c r="AF25" s="39"/>
      <c r="AG25" s="39"/>
      <c r="AH25" s="39"/>
      <c r="AI25" s="38">
        <f t="shared" si="8"/>
        <v>5038</v>
      </c>
      <c r="AJ25" s="38">
        <f t="shared" si="2"/>
        <v>5.0380000000000003</v>
      </c>
      <c r="AK25" s="38">
        <f t="shared" si="3"/>
        <v>120.91200000000001</v>
      </c>
      <c r="AL25" s="38"/>
      <c r="AM25" s="38"/>
      <c r="AN25" s="38"/>
      <c r="AO25" s="38">
        <f t="shared" si="4"/>
        <v>120.91200000000001</v>
      </c>
      <c r="AP25" s="129">
        <v>4.7</v>
      </c>
      <c r="AQ25" s="93">
        <f t="shared" si="9"/>
        <v>4.7</v>
      </c>
      <c r="AR25" s="36"/>
      <c r="AS25" s="36"/>
      <c r="AT25" s="36"/>
      <c r="AU25" s="131" t="s">
        <v>164</v>
      </c>
      <c r="AV25" s="130">
        <v>1187</v>
      </c>
      <c r="AW25" s="130">
        <v>1185</v>
      </c>
      <c r="AX25" s="130">
        <v>0</v>
      </c>
      <c r="AY25" s="130">
        <v>1185</v>
      </c>
      <c r="AZ25" s="130"/>
      <c r="BA25" s="130"/>
      <c r="BB25" s="130"/>
      <c r="BC25" s="130"/>
      <c r="BD25" s="130"/>
      <c r="BE25" s="130"/>
      <c r="BF25" s="130"/>
      <c r="BG25" s="130"/>
      <c r="BH25" s="130"/>
      <c r="BI25" s="130"/>
      <c r="BJ25" s="130"/>
      <c r="BK25" s="130"/>
      <c r="BL25" s="130">
        <v>0</v>
      </c>
      <c r="BM25" s="130">
        <v>1027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132">
        <f t="shared" si="5"/>
        <v>0.99747899159663866</v>
      </c>
      <c r="CC25" s="132">
        <f t="shared" si="5"/>
        <v>0.99579831932773111</v>
      </c>
      <c r="CD25" s="132">
        <f t="shared" si="5"/>
        <v>0</v>
      </c>
      <c r="CE25" s="132">
        <f t="shared" si="5"/>
        <v>0.99579831932773111</v>
      </c>
      <c r="CF25" s="132"/>
      <c r="CG25" s="132"/>
      <c r="CH25" s="132"/>
      <c r="CI25" s="132"/>
      <c r="CJ25" s="132">
        <f t="shared" si="6"/>
        <v>0</v>
      </c>
      <c r="CK25" s="132">
        <f t="shared" si="6"/>
        <v>0.86302521008403366</v>
      </c>
      <c r="CL25" s="132"/>
      <c r="CM25" s="132"/>
      <c r="CN25" s="132"/>
      <c r="CO25" s="132"/>
      <c r="CP25" s="132"/>
      <c r="CQ25" s="132"/>
      <c r="CR25" s="39" t="s">
        <v>156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133">
        <v>1057920</v>
      </c>
      <c r="DD25" s="32"/>
      <c r="DE25" s="32">
        <f t="shared" si="10"/>
        <v>1148</v>
      </c>
      <c r="DF25" s="32"/>
      <c r="DG25" s="32">
        <f t="shared" si="11"/>
        <v>1148</v>
      </c>
      <c r="DH25" s="32"/>
      <c r="DI25" s="32"/>
      <c r="DJ25" s="32"/>
      <c r="DK25" s="32"/>
      <c r="DL25" s="32"/>
      <c r="DM25" s="32">
        <f t="shared" si="7"/>
        <v>1148</v>
      </c>
      <c r="DN25" s="32">
        <f t="shared" si="12"/>
        <v>227.86820166732829</v>
      </c>
      <c r="DO25" s="92"/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125">
        <v>4</v>
      </c>
      <c r="E26" s="126">
        <f t="shared" si="0"/>
        <v>2.8169014084507045</v>
      </c>
      <c r="F26" s="125">
        <v>2</v>
      </c>
      <c r="G26" s="127">
        <v>77</v>
      </c>
      <c r="H26" s="44">
        <f t="shared" si="1"/>
        <v>54.225352112676056</v>
      </c>
      <c r="I26" s="125">
        <v>75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/>
      <c r="Y26" s="39" t="s">
        <v>156</v>
      </c>
      <c r="Z26" s="39"/>
      <c r="AA26" s="39"/>
      <c r="AB26" s="39"/>
      <c r="AC26" s="39"/>
      <c r="AD26" s="39"/>
      <c r="AE26" s="128">
        <v>4162194</v>
      </c>
      <c r="AF26" s="39"/>
      <c r="AG26" s="39"/>
      <c r="AH26" s="39"/>
      <c r="AI26" s="38">
        <f t="shared" si="8"/>
        <v>5020</v>
      </c>
      <c r="AJ26" s="38">
        <f t="shared" si="2"/>
        <v>5.0199999999999996</v>
      </c>
      <c r="AK26" s="38">
        <f t="shared" si="3"/>
        <v>120.47999999999999</v>
      </c>
      <c r="AL26" s="38"/>
      <c r="AM26" s="38"/>
      <c r="AN26" s="38"/>
      <c r="AO26" s="38">
        <f t="shared" si="4"/>
        <v>120.47999999999999</v>
      </c>
      <c r="AP26" s="129">
        <v>4.4000000000000004</v>
      </c>
      <c r="AQ26" s="93">
        <f t="shared" si="9"/>
        <v>4.4000000000000004</v>
      </c>
      <c r="AR26" s="36"/>
      <c r="AS26" s="36"/>
      <c r="AT26" s="36"/>
      <c r="AU26" s="131" t="s">
        <v>164</v>
      </c>
      <c r="AV26" s="130">
        <v>1187</v>
      </c>
      <c r="AW26" s="130">
        <v>1185</v>
      </c>
      <c r="AX26" s="130">
        <v>0</v>
      </c>
      <c r="AY26" s="130">
        <v>1185</v>
      </c>
      <c r="AZ26" s="130"/>
      <c r="BA26" s="130"/>
      <c r="BB26" s="130"/>
      <c r="BC26" s="130"/>
      <c r="BD26" s="130"/>
      <c r="BE26" s="130"/>
      <c r="BF26" s="130"/>
      <c r="BG26" s="130"/>
      <c r="BH26" s="130"/>
      <c r="BI26" s="130"/>
      <c r="BJ26" s="130"/>
      <c r="BK26" s="130"/>
      <c r="BL26" s="130">
        <v>0</v>
      </c>
      <c r="BM26" s="130">
        <v>1005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132">
        <f t="shared" si="5"/>
        <v>0.99747899159663866</v>
      </c>
      <c r="CC26" s="132">
        <f t="shared" si="5"/>
        <v>0.99579831932773111</v>
      </c>
      <c r="CD26" s="132">
        <f t="shared" si="5"/>
        <v>0</v>
      </c>
      <c r="CE26" s="132">
        <f t="shared" si="5"/>
        <v>0.99579831932773111</v>
      </c>
      <c r="CF26" s="132"/>
      <c r="CG26" s="132"/>
      <c r="CH26" s="132"/>
      <c r="CI26" s="132"/>
      <c r="CJ26" s="132">
        <f t="shared" si="6"/>
        <v>0</v>
      </c>
      <c r="CK26" s="132">
        <f t="shared" si="6"/>
        <v>0.84453781512605042</v>
      </c>
      <c r="CL26" s="132"/>
      <c r="CM26" s="132"/>
      <c r="CN26" s="132"/>
      <c r="CO26" s="132"/>
      <c r="CP26" s="132"/>
      <c r="CQ26" s="132"/>
      <c r="CR26" s="39" t="s">
        <v>156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133">
        <v>1059060</v>
      </c>
      <c r="DD26" s="32"/>
      <c r="DE26" s="32">
        <f t="shared" si="10"/>
        <v>1140</v>
      </c>
      <c r="DF26" s="32"/>
      <c r="DG26" s="32">
        <f t="shared" si="11"/>
        <v>1140</v>
      </c>
      <c r="DH26" s="32"/>
      <c r="DI26" s="32"/>
      <c r="DJ26" s="32"/>
      <c r="DK26" s="32"/>
      <c r="DL26" s="32"/>
      <c r="DM26" s="32">
        <f t="shared" si="7"/>
        <v>1140</v>
      </c>
      <c r="DN26" s="32">
        <f t="shared" si="12"/>
        <v>227.09163346613548</v>
      </c>
      <c r="DO26" s="31"/>
      <c r="DP26" s="31"/>
      <c r="DT26" s="51" t="s">
        <v>15</v>
      </c>
      <c r="DU26" s="51">
        <v>1.01325</v>
      </c>
      <c r="DV26" s="24"/>
      <c r="DW26" s="23"/>
    </row>
    <row r="27" spans="2:127" ht="15" customHeight="1" x14ac:dyDescent="0.35">
      <c r="B27" s="45">
        <v>2.625</v>
      </c>
      <c r="C27" s="45">
        <v>0.66666666666666696</v>
      </c>
      <c r="D27" s="125">
        <v>4</v>
      </c>
      <c r="E27" s="126">
        <f t="shared" si="0"/>
        <v>2.8169014084507045</v>
      </c>
      <c r="F27" s="125">
        <v>1</v>
      </c>
      <c r="G27" s="127">
        <v>76</v>
      </c>
      <c r="H27" s="44">
        <f t="shared" si="1"/>
        <v>53.521126760563384</v>
      </c>
      <c r="I27" s="125">
        <v>75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/>
      <c r="Y27" s="39" t="s">
        <v>156</v>
      </c>
      <c r="Z27" s="39"/>
      <c r="AA27" s="39"/>
      <c r="AB27" s="39"/>
      <c r="AC27" s="39"/>
      <c r="AD27" s="39"/>
      <c r="AE27" s="128">
        <v>4167376</v>
      </c>
      <c r="AF27" s="39"/>
      <c r="AG27" s="39"/>
      <c r="AH27" s="39"/>
      <c r="AI27" s="38">
        <f t="shared" si="8"/>
        <v>5182</v>
      </c>
      <c r="AJ27" s="38">
        <f t="shared" si="2"/>
        <v>5.1820000000000004</v>
      </c>
      <c r="AK27" s="38">
        <f t="shared" si="3"/>
        <v>124.36800000000001</v>
      </c>
      <c r="AL27" s="38"/>
      <c r="AM27" s="38"/>
      <c r="AN27" s="38"/>
      <c r="AO27" s="38">
        <f t="shared" si="4"/>
        <v>124.36800000000001</v>
      </c>
      <c r="AP27" s="129">
        <v>4</v>
      </c>
      <c r="AQ27" s="93">
        <f t="shared" si="9"/>
        <v>4</v>
      </c>
      <c r="AR27" s="36"/>
      <c r="AS27" s="36"/>
      <c r="AT27" s="36"/>
      <c r="AU27" s="131" t="s">
        <v>164</v>
      </c>
      <c r="AV27" s="130">
        <v>1187</v>
      </c>
      <c r="AW27" s="130">
        <v>1185</v>
      </c>
      <c r="AX27" s="130">
        <v>0</v>
      </c>
      <c r="AY27" s="130">
        <v>1185</v>
      </c>
      <c r="AZ27" s="130"/>
      <c r="BA27" s="130"/>
      <c r="BB27" s="130"/>
      <c r="BC27" s="130"/>
      <c r="BD27" s="130"/>
      <c r="BE27" s="130"/>
      <c r="BF27" s="130"/>
      <c r="BG27" s="130"/>
      <c r="BH27" s="130"/>
      <c r="BI27" s="130"/>
      <c r="BJ27" s="130"/>
      <c r="BK27" s="130"/>
      <c r="BL27" s="130">
        <v>0</v>
      </c>
      <c r="BM27" s="130">
        <v>1003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132">
        <f t="shared" si="5"/>
        <v>0.99747899159663866</v>
      </c>
      <c r="CC27" s="132">
        <f t="shared" si="5"/>
        <v>0.99579831932773111</v>
      </c>
      <c r="CD27" s="132">
        <f t="shared" si="5"/>
        <v>0</v>
      </c>
      <c r="CE27" s="132">
        <f t="shared" si="5"/>
        <v>0.99579831932773111</v>
      </c>
      <c r="CF27" s="132"/>
      <c r="CG27" s="132"/>
      <c r="CH27" s="132"/>
      <c r="CI27" s="132"/>
      <c r="CJ27" s="132">
        <f t="shared" si="6"/>
        <v>0</v>
      </c>
      <c r="CK27" s="132">
        <f t="shared" si="6"/>
        <v>0.84285714285714286</v>
      </c>
      <c r="CL27" s="132"/>
      <c r="CM27" s="132"/>
      <c r="CN27" s="132"/>
      <c r="CO27" s="132"/>
      <c r="CP27" s="132"/>
      <c r="CQ27" s="132"/>
      <c r="CR27" s="39" t="s">
        <v>156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133">
        <v>1060234</v>
      </c>
      <c r="DD27" s="32"/>
      <c r="DE27" s="32">
        <f t="shared" si="10"/>
        <v>1174</v>
      </c>
      <c r="DF27" s="32"/>
      <c r="DG27" s="32">
        <f t="shared" si="11"/>
        <v>1174</v>
      </c>
      <c r="DH27" s="32"/>
      <c r="DI27" s="32"/>
      <c r="DJ27" s="32"/>
      <c r="DK27" s="32"/>
      <c r="DL27" s="32"/>
      <c r="DM27" s="32">
        <f t="shared" si="7"/>
        <v>1174</v>
      </c>
      <c r="DN27" s="32">
        <f t="shared" si="12"/>
        <v>226.55345426476262</v>
      </c>
      <c r="DO27" s="31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125">
        <v>4</v>
      </c>
      <c r="E28" s="126">
        <f t="shared" si="0"/>
        <v>2.8169014084507045</v>
      </c>
      <c r="F28" s="125">
        <v>1</v>
      </c>
      <c r="G28" s="127">
        <v>75</v>
      </c>
      <c r="H28" s="44">
        <f t="shared" si="1"/>
        <v>52.816901408450704</v>
      </c>
      <c r="I28" s="125">
        <v>73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/>
      <c r="Y28" s="39" t="s">
        <v>156</v>
      </c>
      <c r="Z28" s="39"/>
      <c r="AA28" s="39"/>
      <c r="AB28" s="39"/>
      <c r="AC28" s="39"/>
      <c r="AD28" s="39"/>
      <c r="AE28" s="128">
        <v>4172740</v>
      </c>
      <c r="AF28" s="39"/>
      <c r="AG28" s="39"/>
      <c r="AH28" s="39"/>
      <c r="AI28" s="38">
        <f t="shared" si="8"/>
        <v>5364</v>
      </c>
      <c r="AJ28" s="38">
        <f t="shared" si="2"/>
        <v>5.3639999999999999</v>
      </c>
      <c r="AK28" s="38">
        <f t="shared" si="3"/>
        <v>128.73599999999999</v>
      </c>
      <c r="AL28" s="38"/>
      <c r="AM28" s="38"/>
      <c r="AN28" s="38"/>
      <c r="AO28" s="38">
        <f t="shared" si="4"/>
        <v>128.73599999999999</v>
      </c>
      <c r="AP28" s="129">
        <v>3.6</v>
      </c>
      <c r="AQ28" s="93">
        <f t="shared" si="9"/>
        <v>3.6</v>
      </c>
      <c r="AR28" s="36"/>
      <c r="AS28" s="36"/>
      <c r="AT28" s="36"/>
      <c r="AU28" s="131" t="s">
        <v>164</v>
      </c>
      <c r="AV28" s="130">
        <v>1187</v>
      </c>
      <c r="AW28" s="130">
        <v>1185</v>
      </c>
      <c r="AX28" s="130">
        <v>0</v>
      </c>
      <c r="AY28" s="130">
        <v>1185</v>
      </c>
      <c r="AZ28" s="130"/>
      <c r="BA28" s="130"/>
      <c r="BB28" s="130"/>
      <c r="BC28" s="130"/>
      <c r="BD28" s="130"/>
      <c r="BE28" s="130"/>
      <c r="BF28" s="130"/>
      <c r="BG28" s="130"/>
      <c r="BH28" s="130"/>
      <c r="BI28" s="130"/>
      <c r="BJ28" s="130"/>
      <c r="BK28" s="130"/>
      <c r="BL28" s="130">
        <v>0</v>
      </c>
      <c r="BM28" s="130">
        <v>1005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132">
        <f t="shared" si="5"/>
        <v>0.99747899159663866</v>
      </c>
      <c r="CC28" s="132">
        <f t="shared" si="5"/>
        <v>0.99579831932773111</v>
      </c>
      <c r="CD28" s="132">
        <f t="shared" si="5"/>
        <v>0</v>
      </c>
      <c r="CE28" s="132">
        <f t="shared" si="5"/>
        <v>0.99579831932773111</v>
      </c>
      <c r="CF28" s="132"/>
      <c r="CG28" s="132"/>
      <c r="CH28" s="132"/>
      <c r="CI28" s="132"/>
      <c r="CJ28" s="132">
        <f t="shared" si="6"/>
        <v>0</v>
      </c>
      <c r="CK28" s="132">
        <f t="shared" si="6"/>
        <v>0.84453781512605042</v>
      </c>
      <c r="CL28" s="132"/>
      <c r="CM28" s="132"/>
      <c r="CN28" s="132"/>
      <c r="CO28" s="132"/>
      <c r="CP28" s="132"/>
      <c r="CQ28" s="132"/>
      <c r="CR28" s="39" t="s">
        <v>156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133">
        <v>1061380</v>
      </c>
      <c r="DD28" s="32"/>
      <c r="DE28" s="32">
        <f t="shared" si="10"/>
        <v>1146</v>
      </c>
      <c r="DF28" s="32"/>
      <c r="DG28" s="32">
        <f t="shared" si="11"/>
        <v>1146</v>
      </c>
      <c r="DH28" s="32"/>
      <c r="DI28" s="32"/>
      <c r="DJ28" s="32"/>
      <c r="DK28" s="32"/>
      <c r="DL28" s="32"/>
      <c r="DM28" s="32">
        <f t="shared" si="7"/>
        <v>1146</v>
      </c>
      <c r="DN28" s="32">
        <f t="shared" si="12"/>
        <v>213.64653243847874</v>
      </c>
      <c r="DO28" s="31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125">
        <v>4</v>
      </c>
      <c r="E29" s="126">
        <f t="shared" si="0"/>
        <v>2.8169014084507045</v>
      </c>
      <c r="F29" s="125">
        <v>0</v>
      </c>
      <c r="G29" s="127">
        <v>74</v>
      </c>
      <c r="H29" s="44">
        <f t="shared" si="1"/>
        <v>52.112676056338032</v>
      </c>
      <c r="I29" s="44">
        <v>71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/>
      <c r="Y29" s="39" t="s">
        <v>156</v>
      </c>
      <c r="Z29" s="39"/>
      <c r="AA29" s="39"/>
      <c r="AB29" s="39"/>
      <c r="AC29" s="39"/>
      <c r="AD29" s="39"/>
      <c r="AE29" s="39">
        <v>4178170</v>
      </c>
      <c r="AF29" s="39"/>
      <c r="AG29" s="39"/>
      <c r="AH29" s="39"/>
      <c r="AI29" s="38">
        <f t="shared" si="8"/>
        <v>5430</v>
      </c>
      <c r="AJ29" s="38">
        <f t="shared" si="2"/>
        <v>5.43</v>
      </c>
      <c r="AK29" s="38">
        <f t="shared" si="3"/>
        <v>130.32</v>
      </c>
      <c r="AL29" s="38"/>
      <c r="AM29" s="38"/>
      <c r="AN29" s="38"/>
      <c r="AO29" s="38">
        <f t="shared" si="4"/>
        <v>130.32</v>
      </c>
      <c r="AP29" s="129">
        <v>3.3</v>
      </c>
      <c r="AQ29" s="93">
        <f t="shared" si="9"/>
        <v>3.3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0</v>
      </c>
      <c r="BM29" s="34">
        <v>1005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132">
        <f t="shared" si="5"/>
        <v>0.99747899159663866</v>
      </c>
      <c r="CC29" s="132">
        <f t="shared" si="5"/>
        <v>0.99579831932773111</v>
      </c>
      <c r="CD29" s="132">
        <f t="shared" si="5"/>
        <v>0</v>
      </c>
      <c r="CE29" s="132">
        <f t="shared" si="5"/>
        <v>0.99579831932773111</v>
      </c>
      <c r="CF29" s="132"/>
      <c r="CG29" s="132"/>
      <c r="CH29" s="132"/>
      <c r="CI29" s="132"/>
      <c r="CJ29" s="132">
        <f t="shared" si="6"/>
        <v>0</v>
      </c>
      <c r="CK29" s="132">
        <f t="shared" si="6"/>
        <v>0.84453781512605042</v>
      </c>
      <c r="CL29" s="132"/>
      <c r="CM29" s="132"/>
      <c r="CN29" s="132"/>
      <c r="CO29" s="132"/>
      <c r="CP29" s="132"/>
      <c r="CQ29" s="132"/>
      <c r="CR29" s="39" t="s">
        <v>156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1062540</v>
      </c>
      <c r="DD29" s="32"/>
      <c r="DE29" s="32">
        <f t="shared" si="10"/>
        <v>1160</v>
      </c>
      <c r="DF29" s="32"/>
      <c r="DG29" s="32">
        <f t="shared" si="11"/>
        <v>1160</v>
      </c>
      <c r="DH29" s="32"/>
      <c r="DI29" s="32"/>
      <c r="DJ29" s="32"/>
      <c r="DK29" s="32"/>
      <c r="DL29" s="32"/>
      <c r="DM29" s="32">
        <f t="shared" si="7"/>
        <v>1160</v>
      </c>
      <c r="DN29" s="32">
        <f t="shared" si="12"/>
        <v>213.62799263351749</v>
      </c>
      <c r="DO29" s="92"/>
      <c r="DP29" s="31"/>
      <c r="DT29" s="24"/>
      <c r="DU29" s="24"/>
      <c r="DV29" s="24"/>
      <c r="DW29" s="23"/>
    </row>
    <row r="30" spans="2:127" ht="15" customHeight="1" x14ac:dyDescent="0.35">
      <c r="B30" s="45">
        <v>2.75</v>
      </c>
      <c r="C30" s="45">
        <v>0.79166666666666896</v>
      </c>
      <c r="D30" s="125">
        <v>4</v>
      </c>
      <c r="E30" s="126">
        <f t="shared" si="0"/>
        <v>2.8169014084507045</v>
      </c>
      <c r="F30" s="125">
        <v>-1</v>
      </c>
      <c r="G30" s="127">
        <v>75</v>
      </c>
      <c r="H30" s="44">
        <f t="shared" si="1"/>
        <v>52.816901408450704</v>
      </c>
      <c r="I30" s="44">
        <v>71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/>
      <c r="Y30" s="39" t="s">
        <v>156</v>
      </c>
      <c r="Z30" s="39"/>
      <c r="AA30" s="39"/>
      <c r="AB30" s="39"/>
      <c r="AC30" s="39"/>
      <c r="AD30" s="39"/>
      <c r="AE30" s="39">
        <v>4183893</v>
      </c>
      <c r="AF30" s="39"/>
      <c r="AG30" s="39"/>
      <c r="AH30" s="39"/>
      <c r="AI30" s="38">
        <f t="shared" si="8"/>
        <v>5723</v>
      </c>
      <c r="AJ30" s="38">
        <f t="shared" si="2"/>
        <v>5.7229999999999999</v>
      </c>
      <c r="AK30" s="38">
        <f t="shared" si="3"/>
        <v>137.352</v>
      </c>
      <c r="AL30" s="38"/>
      <c r="AM30" s="38"/>
      <c r="AN30" s="38"/>
      <c r="AO30" s="38">
        <f t="shared" si="4"/>
        <v>137.352</v>
      </c>
      <c r="AP30" s="129">
        <v>3</v>
      </c>
      <c r="AQ30" s="93">
        <f t="shared" si="9"/>
        <v>3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4">
        <v>1006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132">
        <f t="shared" si="5"/>
        <v>0.99747899159663866</v>
      </c>
      <c r="CC30" s="132">
        <f t="shared" si="5"/>
        <v>0.99579831932773111</v>
      </c>
      <c r="CD30" s="132">
        <f t="shared" si="5"/>
        <v>0</v>
      </c>
      <c r="CE30" s="132">
        <f t="shared" si="5"/>
        <v>0.99579831932773111</v>
      </c>
      <c r="CF30" s="132"/>
      <c r="CG30" s="132"/>
      <c r="CH30" s="132"/>
      <c r="CI30" s="132"/>
      <c r="CJ30" s="132">
        <f t="shared" si="6"/>
        <v>0</v>
      </c>
      <c r="CK30" s="132">
        <f t="shared" si="6"/>
        <v>0.8453781512605042</v>
      </c>
      <c r="CL30" s="132"/>
      <c r="CM30" s="132"/>
      <c r="CN30" s="132"/>
      <c r="CO30" s="132"/>
      <c r="CP30" s="132"/>
      <c r="CQ30" s="132"/>
      <c r="CR30" s="39" t="s">
        <v>156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1063714</v>
      </c>
      <c r="DD30" s="32"/>
      <c r="DE30" s="32">
        <f t="shared" si="10"/>
        <v>1174</v>
      </c>
      <c r="DF30" s="32"/>
      <c r="DG30" s="32">
        <f t="shared" si="11"/>
        <v>1174</v>
      </c>
      <c r="DH30" s="32"/>
      <c r="DI30" s="32"/>
      <c r="DJ30" s="32"/>
      <c r="DK30" s="32"/>
      <c r="DL30" s="32"/>
      <c r="DM30" s="32">
        <f t="shared" si="7"/>
        <v>1174</v>
      </c>
      <c r="DN30" s="32">
        <f t="shared" si="12"/>
        <v>205.13716582212126</v>
      </c>
      <c r="DO30" s="31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125">
        <v>4</v>
      </c>
      <c r="E31" s="126">
        <f t="shared" si="0"/>
        <v>2.8169014084507045</v>
      </c>
      <c r="F31" s="125">
        <v>-1</v>
      </c>
      <c r="G31" s="127">
        <v>74</v>
      </c>
      <c r="H31" s="44">
        <f t="shared" si="1"/>
        <v>52.112676056338032</v>
      </c>
      <c r="I31" s="44">
        <v>70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/>
      <c r="Y31" s="39" t="s">
        <v>156</v>
      </c>
      <c r="Z31" s="39"/>
      <c r="AA31" s="39"/>
      <c r="AB31" s="39"/>
      <c r="AC31" s="39"/>
      <c r="AD31" s="39"/>
      <c r="AE31" s="39">
        <v>4189580</v>
      </c>
      <c r="AF31" s="39"/>
      <c r="AG31" s="39"/>
      <c r="AH31" s="39"/>
      <c r="AI31" s="38">
        <f t="shared" si="8"/>
        <v>5687</v>
      </c>
      <c r="AJ31" s="38">
        <f t="shared" si="2"/>
        <v>5.6870000000000003</v>
      </c>
      <c r="AK31" s="38">
        <f t="shared" si="3"/>
        <v>136.488</v>
      </c>
      <c r="AL31" s="38"/>
      <c r="AM31" s="38"/>
      <c r="AN31" s="38"/>
      <c r="AO31" s="38">
        <f t="shared" si="4"/>
        <v>136.488</v>
      </c>
      <c r="AP31" s="129">
        <v>2.7</v>
      </c>
      <c r="AQ31" s="93">
        <f t="shared" si="9"/>
        <v>2.7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>
        <v>1004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132">
        <f t="shared" si="5"/>
        <v>0.99747899159663866</v>
      </c>
      <c r="CC31" s="132">
        <f t="shared" si="5"/>
        <v>0.99579831932773111</v>
      </c>
      <c r="CD31" s="132">
        <f t="shared" si="5"/>
        <v>0</v>
      </c>
      <c r="CE31" s="132">
        <f t="shared" si="5"/>
        <v>0.99579831932773111</v>
      </c>
      <c r="CF31" s="132"/>
      <c r="CG31" s="132"/>
      <c r="CH31" s="132"/>
      <c r="CI31" s="132"/>
      <c r="CJ31" s="132">
        <f t="shared" si="6"/>
        <v>0</v>
      </c>
      <c r="CK31" s="132">
        <f t="shared" si="6"/>
        <v>0.84369747899159664</v>
      </c>
      <c r="CL31" s="132"/>
      <c r="CM31" s="132"/>
      <c r="CN31" s="132"/>
      <c r="CO31" s="132"/>
      <c r="CP31" s="132"/>
      <c r="CQ31" s="132"/>
      <c r="CR31" s="39" t="s">
        <v>156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1064863</v>
      </c>
      <c r="DD31" s="32"/>
      <c r="DE31" s="32">
        <f t="shared" si="10"/>
        <v>1149</v>
      </c>
      <c r="DF31" s="32"/>
      <c r="DG31" s="32">
        <f t="shared" si="11"/>
        <v>1149</v>
      </c>
      <c r="DH31" s="32"/>
      <c r="DI31" s="32"/>
      <c r="DJ31" s="32"/>
      <c r="DK31" s="32"/>
      <c r="DL31" s="32"/>
      <c r="DM31" s="32">
        <f t="shared" si="7"/>
        <v>1149</v>
      </c>
      <c r="DN31" s="32">
        <f t="shared" si="12"/>
        <v>202.03973975734129</v>
      </c>
      <c r="DO31" s="31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125">
        <v>4</v>
      </c>
      <c r="E32" s="126">
        <f t="shared" si="0"/>
        <v>2.8169014084507045</v>
      </c>
      <c r="F32" s="125">
        <v>-2</v>
      </c>
      <c r="G32" s="127">
        <v>74</v>
      </c>
      <c r="H32" s="44">
        <f t="shared" si="1"/>
        <v>52.112676056338032</v>
      </c>
      <c r="I32" s="44">
        <v>70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/>
      <c r="Y32" s="39" t="s">
        <v>156</v>
      </c>
      <c r="Z32" s="39"/>
      <c r="AA32" s="39"/>
      <c r="AB32" s="39"/>
      <c r="AC32" s="39"/>
      <c r="AD32" s="39"/>
      <c r="AE32" s="39">
        <v>4195163</v>
      </c>
      <c r="AF32" s="39"/>
      <c r="AG32" s="39"/>
      <c r="AH32" s="39"/>
      <c r="AI32" s="38">
        <f t="shared" si="8"/>
        <v>5583</v>
      </c>
      <c r="AJ32" s="38">
        <f t="shared" si="2"/>
        <v>5.5830000000000002</v>
      </c>
      <c r="AK32" s="38">
        <f t="shared" si="3"/>
        <v>133.99200000000002</v>
      </c>
      <c r="AL32" s="38"/>
      <c r="AM32" s="38"/>
      <c r="AN32" s="38"/>
      <c r="AO32" s="38">
        <f t="shared" si="4"/>
        <v>133.99200000000002</v>
      </c>
      <c r="AP32" s="129">
        <v>2.5</v>
      </c>
      <c r="AQ32" s="93">
        <f t="shared" si="9"/>
        <v>2.5</v>
      </c>
      <c r="AR32" s="36"/>
      <c r="AS32" s="36"/>
      <c r="AT32" s="36"/>
      <c r="AU32" s="35" t="s">
        <v>164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1006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132">
        <f t="shared" si="5"/>
        <v>0.99747899159663866</v>
      </c>
      <c r="CC32" s="132">
        <f t="shared" si="5"/>
        <v>0.99579831932773111</v>
      </c>
      <c r="CD32" s="132">
        <f t="shared" si="5"/>
        <v>0</v>
      </c>
      <c r="CE32" s="132">
        <f t="shared" si="5"/>
        <v>0.99579831932773111</v>
      </c>
      <c r="CF32" s="132"/>
      <c r="CG32" s="132"/>
      <c r="CH32" s="132"/>
      <c r="CI32" s="132"/>
      <c r="CJ32" s="132">
        <f t="shared" si="6"/>
        <v>0</v>
      </c>
      <c r="CK32" s="132">
        <f t="shared" si="6"/>
        <v>0.8453781512605042</v>
      </c>
      <c r="CL32" s="132"/>
      <c r="CM32" s="132"/>
      <c r="CN32" s="132"/>
      <c r="CO32" s="132"/>
      <c r="CP32" s="132"/>
      <c r="CQ32" s="132"/>
      <c r="CR32" s="39" t="s">
        <v>156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1066028</v>
      </c>
      <c r="DD32" s="32"/>
      <c r="DE32" s="32">
        <f t="shared" si="10"/>
        <v>1165</v>
      </c>
      <c r="DF32" s="32"/>
      <c r="DG32" s="32">
        <f t="shared" si="11"/>
        <v>1165</v>
      </c>
      <c r="DH32" s="32"/>
      <c r="DI32" s="32"/>
      <c r="DJ32" s="32"/>
      <c r="DK32" s="32"/>
      <c r="DL32" s="32"/>
      <c r="DM32" s="32">
        <f t="shared" si="7"/>
        <v>1165</v>
      </c>
      <c r="DN32" s="32">
        <f t="shared" si="12"/>
        <v>208.66917427906142</v>
      </c>
      <c r="DO32" s="31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ht="15" customHeight="1" x14ac:dyDescent="0.35">
      <c r="B33" s="45">
        <v>2.875</v>
      </c>
      <c r="C33" s="45">
        <v>0.91666666666667096</v>
      </c>
      <c r="D33" s="125">
        <v>4</v>
      </c>
      <c r="E33" s="126">
        <f t="shared" si="0"/>
        <v>2.8169014084507045</v>
      </c>
      <c r="F33" s="125">
        <v>-1</v>
      </c>
      <c r="G33" s="127">
        <v>78</v>
      </c>
      <c r="H33" s="44">
        <f t="shared" si="1"/>
        <v>54.929577464788736</v>
      </c>
      <c r="I33" s="44">
        <v>76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/>
      <c r="Y33" s="39" t="s">
        <v>156</v>
      </c>
      <c r="Z33" s="39"/>
      <c r="AA33" s="39"/>
      <c r="AB33" s="39"/>
      <c r="AC33" s="39"/>
      <c r="AD33" s="39"/>
      <c r="AE33" s="39">
        <v>4201088</v>
      </c>
      <c r="AF33" s="39"/>
      <c r="AG33" s="39"/>
      <c r="AH33" s="39"/>
      <c r="AI33" s="38">
        <f t="shared" si="8"/>
        <v>5925</v>
      </c>
      <c r="AJ33" s="38">
        <f t="shared" si="2"/>
        <v>5.9249999999999998</v>
      </c>
      <c r="AK33" s="38">
        <f t="shared" si="3"/>
        <v>142.19999999999999</v>
      </c>
      <c r="AL33" s="38"/>
      <c r="AM33" s="38"/>
      <c r="AN33" s="38"/>
      <c r="AO33" s="38">
        <f t="shared" si="4"/>
        <v>142.19999999999999</v>
      </c>
      <c r="AP33" s="129">
        <v>2.2999999999999998</v>
      </c>
      <c r="AQ33" s="93">
        <f t="shared" si="9"/>
        <v>2.2999999999999998</v>
      </c>
      <c r="AR33" s="36"/>
      <c r="AS33" s="36"/>
      <c r="AT33" s="36"/>
      <c r="AU33" s="35" t="s">
        <v>164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1006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132">
        <f t="shared" si="5"/>
        <v>0.99747899159663866</v>
      </c>
      <c r="CC33" s="132">
        <f t="shared" si="5"/>
        <v>0.99579831932773111</v>
      </c>
      <c r="CD33" s="132">
        <f t="shared" si="5"/>
        <v>0</v>
      </c>
      <c r="CE33" s="132">
        <f t="shared" si="5"/>
        <v>0.99579831932773111</v>
      </c>
      <c r="CF33" s="132"/>
      <c r="CG33" s="132"/>
      <c r="CH33" s="132"/>
      <c r="CI33" s="132"/>
      <c r="CJ33" s="132">
        <f t="shared" si="6"/>
        <v>0</v>
      </c>
      <c r="CK33" s="132">
        <f t="shared" si="6"/>
        <v>0.8453781512605042</v>
      </c>
      <c r="CL33" s="132"/>
      <c r="CM33" s="132"/>
      <c r="CN33" s="132"/>
      <c r="CO33" s="132"/>
      <c r="CP33" s="132"/>
      <c r="CQ33" s="132"/>
      <c r="CR33" s="39" t="s">
        <v>156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1067178</v>
      </c>
      <c r="DD33" s="32"/>
      <c r="DE33" s="32">
        <f t="shared" si="10"/>
        <v>1150</v>
      </c>
      <c r="DF33" s="32"/>
      <c r="DG33" s="32">
        <f t="shared" si="11"/>
        <v>1150</v>
      </c>
      <c r="DH33" s="32"/>
      <c r="DI33" s="32"/>
      <c r="DJ33" s="32"/>
      <c r="DK33" s="32"/>
      <c r="DL33" s="32"/>
      <c r="DM33" s="32">
        <f t="shared" si="7"/>
        <v>1150</v>
      </c>
      <c r="DN33" s="32">
        <f t="shared" si="12"/>
        <v>194.0928270042194</v>
      </c>
      <c r="DO33" s="92"/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125">
        <v>4</v>
      </c>
      <c r="E34" s="126">
        <f t="shared" si="0"/>
        <v>2.8169014084507045</v>
      </c>
      <c r="F34" s="125">
        <v>0</v>
      </c>
      <c r="G34" s="127">
        <v>75</v>
      </c>
      <c r="H34" s="44">
        <f t="shared" si="1"/>
        <v>52.816901408450704</v>
      </c>
      <c r="I34" s="44">
        <v>74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/>
      <c r="Y34" s="39" t="s">
        <v>156</v>
      </c>
      <c r="Z34" s="39"/>
      <c r="AA34" s="39"/>
      <c r="AB34" s="39"/>
      <c r="AC34" s="39"/>
      <c r="AD34" s="39"/>
      <c r="AE34" s="39">
        <v>4206510</v>
      </c>
      <c r="AF34" s="39"/>
      <c r="AG34" s="39"/>
      <c r="AH34" s="39"/>
      <c r="AI34" s="38">
        <f t="shared" si="8"/>
        <v>5422</v>
      </c>
      <c r="AJ34" s="38">
        <f t="shared" si="2"/>
        <v>5.4219999999999997</v>
      </c>
      <c r="AK34" s="38">
        <f t="shared" si="3"/>
        <v>130.12799999999999</v>
      </c>
      <c r="AL34" s="38"/>
      <c r="AM34" s="38"/>
      <c r="AN34" s="38"/>
      <c r="AO34" s="38">
        <f t="shared" si="4"/>
        <v>130.12799999999999</v>
      </c>
      <c r="AP34" s="129">
        <v>2.8</v>
      </c>
      <c r="AQ34" s="93">
        <f t="shared" si="9"/>
        <v>2.8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132">
        <f t="shared" si="5"/>
        <v>0.99747899159663866</v>
      </c>
      <c r="CC34" s="132">
        <f t="shared" si="5"/>
        <v>0.99579831932773111</v>
      </c>
      <c r="CD34" s="132">
        <f t="shared" si="5"/>
        <v>0</v>
      </c>
      <c r="CE34" s="132">
        <f t="shared" si="5"/>
        <v>0.99579831932773111</v>
      </c>
      <c r="CF34" s="132"/>
      <c r="CG34" s="132"/>
      <c r="CH34" s="132"/>
      <c r="CI34" s="132"/>
      <c r="CJ34" s="132">
        <f t="shared" si="6"/>
        <v>0</v>
      </c>
      <c r="CK34" s="132">
        <f t="shared" si="6"/>
        <v>0</v>
      </c>
      <c r="CL34" s="132"/>
      <c r="CM34" s="132"/>
      <c r="CN34" s="132"/>
      <c r="CO34" s="132"/>
      <c r="CP34" s="132"/>
      <c r="CQ34" s="132"/>
      <c r="CR34" s="39" t="s">
        <v>156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1068307</v>
      </c>
      <c r="DD34" s="32"/>
      <c r="DE34" s="32">
        <f t="shared" si="10"/>
        <v>1129</v>
      </c>
      <c r="DF34" s="32"/>
      <c r="DG34" s="32">
        <f t="shared" si="11"/>
        <v>1129</v>
      </c>
      <c r="DH34" s="32"/>
      <c r="DI34" s="32"/>
      <c r="DJ34" s="32"/>
      <c r="DK34" s="32"/>
      <c r="DL34" s="32"/>
      <c r="DM34" s="32">
        <f t="shared" si="7"/>
        <v>1129</v>
      </c>
      <c r="DN34" s="32">
        <f t="shared" si="12"/>
        <v>208.2257469568425</v>
      </c>
      <c r="DO34" s="31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125">
        <v>4</v>
      </c>
      <c r="E35" s="126">
        <f t="shared" si="0"/>
        <v>2.8169014084507045</v>
      </c>
      <c r="F35" s="125">
        <v>1</v>
      </c>
      <c r="G35" s="127">
        <v>77</v>
      </c>
      <c r="H35" s="44">
        <f t="shared" si="1"/>
        <v>54.225352112676056</v>
      </c>
      <c r="I35" s="44">
        <v>75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/>
      <c r="Y35" s="39" t="s">
        <v>156</v>
      </c>
      <c r="Z35" s="39"/>
      <c r="AA35" s="39"/>
      <c r="AB35" s="39"/>
      <c r="AC35" s="39"/>
      <c r="AD35" s="39"/>
      <c r="AE35" s="39">
        <v>4211145</v>
      </c>
      <c r="AF35" s="39"/>
      <c r="AG35" s="39"/>
      <c r="AH35" s="39"/>
      <c r="AI35" s="38">
        <f t="shared" si="8"/>
        <v>4635</v>
      </c>
      <c r="AJ35" s="38">
        <f t="shared" si="2"/>
        <v>4.6349999999999998</v>
      </c>
      <c r="AK35" s="38">
        <f t="shared" si="3"/>
        <v>111.24</v>
      </c>
      <c r="AL35" s="38"/>
      <c r="AM35" s="38"/>
      <c r="AN35" s="38"/>
      <c r="AO35" s="38">
        <f t="shared" si="4"/>
        <v>111.24</v>
      </c>
      <c r="AP35" s="129">
        <v>3.7</v>
      </c>
      <c r="AQ35" s="93">
        <f t="shared" si="9"/>
        <v>3.7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132">
        <f t="shared" si="5"/>
        <v>0.99747899159663866</v>
      </c>
      <c r="CC35" s="132">
        <f t="shared" si="5"/>
        <v>0.99579831932773111</v>
      </c>
      <c r="CD35" s="132">
        <f t="shared" si="5"/>
        <v>0</v>
      </c>
      <c r="CE35" s="132">
        <f t="shared" si="5"/>
        <v>0.99579831932773111</v>
      </c>
      <c r="CF35" s="132"/>
      <c r="CG35" s="132"/>
      <c r="CH35" s="132"/>
      <c r="CI35" s="132"/>
      <c r="CJ35" s="132">
        <f t="shared" si="6"/>
        <v>0</v>
      </c>
      <c r="CK35" s="132">
        <f t="shared" si="6"/>
        <v>0</v>
      </c>
      <c r="CL35" s="132"/>
      <c r="CM35" s="132"/>
      <c r="CN35" s="132"/>
      <c r="CO35" s="132"/>
      <c r="CP35" s="132"/>
      <c r="CQ35" s="132"/>
      <c r="CR35" s="39" t="s">
        <v>156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1069355</v>
      </c>
      <c r="DD35" s="32"/>
      <c r="DE35" s="32">
        <f t="shared" si="10"/>
        <v>1048</v>
      </c>
      <c r="DF35" s="32"/>
      <c r="DG35" s="32">
        <f t="shared" si="11"/>
        <v>1048</v>
      </c>
      <c r="DH35" s="32"/>
      <c r="DI35" s="32"/>
      <c r="DJ35" s="32"/>
      <c r="DK35" s="32"/>
      <c r="DL35" s="32"/>
      <c r="DM35" s="32">
        <f t="shared" si="7"/>
        <v>1048</v>
      </c>
      <c r="DN35" s="32">
        <f t="shared" si="12"/>
        <v>226.10571736785329</v>
      </c>
      <c r="DO35" s="31"/>
      <c r="DP35" s="31"/>
      <c r="DT35" s="26" t="s">
        <v>7</v>
      </c>
      <c r="DU35" s="26">
        <v>1</v>
      </c>
      <c r="DV35" s="24"/>
      <c r="DW35" s="23"/>
    </row>
    <row r="36" spans="2:127" ht="15" customHeight="1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2.9166666666666665</v>
      </c>
      <c r="G36" s="28">
        <f t="shared" si="13"/>
        <v>75.208333333333329</v>
      </c>
      <c r="H36" s="28">
        <f t="shared" si="13"/>
        <v>52.963615023474176</v>
      </c>
      <c r="I36" s="28">
        <f t="shared" si="13"/>
        <v>73.166666666666671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119254</v>
      </c>
      <c r="AJ36" s="28">
        <f>SUM(AJ12:AJ35)</f>
        <v>119.25399999999999</v>
      </c>
      <c r="AK36" s="28">
        <f>AVERAGE(AK12:AK35)</f>
        <v>119.25399999999998</v>
      </c>
      <c r="AL36" s="28"/>
      <c r="AM36" s="28"/>
      <c r="AN36" s="28"/>
      <c r="AO36" s="28"/>
      <c r="AP36" s="28">
        <f>AVERAGE(AP12:AP35)</f>
        <v>5.541666666666667</v>
      </c>
      <c r="AQ36" s="94">
        <f>AVERAGE(AQ12:AQ35)</f>
        <v>5.541666666666667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27565</v>
      </c>
      <c r="DF36" s="28"/>
      <c r="DG36" s="28">
        <f>SUM(DG12:DG35)</f>
        <v>27565</v>
      </c>
      <c r="DH36" s="28"/>
      <c r="DI36" s="28"/>
      <c r="DJ36" s="28"/>
      <c r="DK36" s="28"/>
      <c r="DL36" s="28"/>
      <c r="DM36" s="28">
        <f t="shared" si="7"/>
        <v>27565</v>
      </c>
      <c r="DN36" s="28">
        <f t="shared" si="12"/>
        <v>231.14528653126942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201</v>
      </c>
      <c r="D39" s="218"/>
      <c r="E39" s="218"/>
      <c r="F39" s="219"/>
    </row>
    <row r="40" spans="2:127" x14ac:dyDescent="0.35">
      <c r="B40" s="22" t="s">
        <v>2</v>
      </c>
      <c r="C40" s="220" t="s">
        <v>202</v>
      </c>
      <c r="D40" s="221"/>
      <c r="E40" s="221"/>
      <c r="F40" s="222"/>
    </row>
    <row r="41" spans="2:127" x14ac:dyDescent="0.35">
      <c r="B41" s="22" t="s">
        <v>1</v>
      </c>
      <c r="C41" s="217" t="s">
        <v>191</v>
      </c>
      <c r="D41" s="218"/>
      <c r="E41" s="218"/>
      <c r="F41" s="219"/>
    </row>
    <row r="43" spans="2:127" x14ac:dyDescent="0.35">
      <c r="B43" s="21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153</v>
      </c>
      <c r="C44" s="9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 spans="2:127" x14ac:dyDescent="0.35">
      <c r="B45" s="96" t="s">
        <v>154</v>
      </c>
      <c r="C45" s="11"/>
      <c r="D45" s="89"/>
      <c r="E45" s="89"/>
      <c r="F45" s="89"/>
      <c r="G45" s="89"/>
      <c r="H45" s="89"/>
      <c r="I45" s="89"/>
      <c r="J45" s="89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89"/>
      <c r="E46" s="89"/>
      <c r="F46" s="89"/>
      <c r="G46" s="89"/>
      <c r="H46" s="89"/>
      <c r="I46" s="89"/>
      <c r="J46" s="89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6" t="s">
        <v>158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196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6" t="s">
        <v>194</v>
      </c>
      <c r="C51" s="11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35">
      <c r="B52" s="115" t="s">
        <v>162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35">
      <c r="B53" s="107" t="s">
        <v>203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35">
      <c r="B54" s="107" t="s">
        <v>168</v>
      </c>
    </row>
    <row r="55" spans="2:26" x14ac:dyDescent="0.35">
      <c r="B55" s="206" t="s">
        <v>169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</row>
    <row r="56" spans="2:26" x14ac:dyDescent="0.35">
      <c r="B56" s="206" t="s">
        <v>170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</row>
    <row r="57" spans="2:26" ht="15" customHeight="1" x14ac:dyDescent="0.35">
      <c r="B57" s="207" t="s">
        <v>171</v>
      </c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</row>
    <row r="58" spans="2:26" ht="15" customHeight="1" x14ac:dyDescent="0.35">
      <c r="B58" s="208" t="s">
        <v>204</v>
      </c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</row>
    <row r="59" spans="2:26" ht="15" customHeight="1" x14ac:dyDescent="0.35">
      <c r="B59" s="108" t="s">
        <v>175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</row>
    <row r="60" spans="2:26" ht="15" customHeight="1" x14ac:dyDescent="0.35">
      <c r="B60" s="109" t="s">
        <v>176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</sheetData>
  <protectedRanges>
    <protectedRange sqref="AD10:AD11" name="Range1_11_1_1_1_2_2_1_2"/>
    <protectedRange sqref="AE10:AE11" name="Range1_11_1_1_1_2_2_1_2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1"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B58:Y58"/>
    <mergeCell ref="B55:Y55"/>
    <mergeCell ref="B56:Y56"/>
    <mergeCell ref="B57:Y57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U12:U35" xr:uid="{00000000-0002-0000-0500-000000000000}">
      <formula1>$DT$9:$DT$20</formula1>
    </dataValidation>
    <dataValidation type="list" allowBlank="1" showInputMessage="1" showErrorMessage="1" sqref="DT31:DU31" xr:uid="{00000000-0002-0000-0500-000001000000}">
      <formula1>$BA$25:$BA$29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DW64"/>
  <sheetViews>
    <sheetView topLeftCell="AV10" zoomScale="90" zoomScaleNormal="90" workbookViewId="0">
      <selection activeCell="AE10" sqref="AE10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0" max="120" width="35.7265625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43350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'6'!AE35</f>
        <v>4211145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'6'!DC35</f>
        <v>1069355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2</v>
      </c>
      <c r="G12" s="91">
        <v>71</v>
      </c>
      <c r="H12" s="44">
        <f t="shared" ref="H12:H35" si="1">G12/1.42</f>
        <v>50</v>
      </c>
      <c r="I12" s="44">
        <v>70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/>
      <c r="Y12" s="39" t="s">
        <v>156</v>
      </c>
      <c r="Z12" s="39"/>
      <c r="AA12" s="39"/>
      <c r="AB12" s="39"/>
      <c r="AC12" s="39"/>
      <c r="AD12" s="39"/>
      <c r="AE12" s="39">
        <v>4215565</v>
      </c>
      <c r="AF12" s="39"/>
      <c r="AG12" s="39"/>
      <c r="AH12" s="39"/>
      <c r="AI12" s="38">
        <f>IF(ISBLANK(AE12),"-",AE12-AE10)</f>
        <v>4420</v>
      </c>
      <c r="AJ12" s="38">
        <f t="shared" ref="AJ12:AJ35" si="2">AI12/1000</f>
        <v>4.42</v>
      </c>
      <c r="AK12" s="38">
        <f t="shared" ref="AK12:AK35" si="3">AJ12*24</f>
        <v>106.08</v>
      </c>
      <c r="AL12" s="38"/>
      <c r="AM12" s="38"/>
      <c r="AN12" s="38"/>
      <c r="AO12" s="38">
        <f t="shared" ref="AO12:AO35" si="4">AK12</f>
        <v>106.08</v>
      </c>
      <c r="AP12" s="37">
        <v>5.0999999999999996</v>
      </c>
      <c r="AQ12" s="93">
        <f>AP12</f>
        <v>5.0999999999999996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9" t="s">
        <v>156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1070458</v>
      </c>
      <c r="DD12" s="32"/>
      <c r="DE12" s="32">
        <f>IF(ISBLANK(DC12),"-",DC12-DC10)</f>
        <v>1103</v>
      </c>
      <c r="DF12" s="32"/>
      <c r="DG12" s="32">
        <f>DC12-DC10</f>
        <v>1103</v>
      </c>
      <c r="DH12" s="32"/>
      <c r="DI12" s="32"/>
      <c r="DJ12" s="32"/>
      <c r="DK12" s="32"/>
      <c r="DL12" s="32"/>
      <c r="DM12" s="32">
        <f t="shared" ref="DM12:DM36" si="7">DE12</f>
        <v>1103</v>
      </c>
      <c r="DN12" s="32">
        <f>DM12/AJ12</f>
        <v>249.54751131221721</v>
      </c>
      <c r="DO12" s="31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3</v>
      </c>
      <c r="G13" s="91">
        <v>71</v>
      </c>
      <c r="H13" s="44">
        <f t="shared" si="1"/>
        <v>50</v>
      </c>
      <c r="I13" s="44">
        <v>70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/>
      <c r="Y13" s="39" t="s">
        <v>156</v>
      </c>
      <c r="Z13" s="39"/>
      <c r="AA13" s="39"/>
      <c r="AB13" s="39"/>
      <c r="AC13" s="39"/>
      <c r="AD13" s="39"/>
      <c r="AE13" s="39">
        <v>4220200</v>
      </c>
      <c r="AF13" s="39"/>
      <c r="AG13" s="39"/>
      <c r="AH13" s="39"/>
      <c r="AI13" s="38">
        <f t="shared" ref="AI13:AI35" si="8">IF(ISBLANK(AE13),"-",AE13-AE12)</f>
        <v>4635</v>
      </c>
      <c r="AJ13" s="38">
        <f t="shared" si="2"/>
        <v>4.6349999999999998</v>
      </c>
      <c r="AK13" s="38">
        <f t="shared" si="3"/>
        <v>111.24</v>
      </c>
      <c r="AL13" s="38"/>
      <c r="AM13" s="38"/>
      <c r="AN13" s="38"/>
      <c r="AO13" s="38">
        <f t="shared" si="4"/>
        <v>111.24</v>
      </c>
      <c r="AP13" s="37">
        <v>6.6</v>
      </c>
      <c r="AQ13" s="93">
        <f t="shared" ref="AQ13:AQ35" si="9">AP13</f>
        <v>6.6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9" t="s">
        <v>156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1071552</v>
      </c>
      <c r="DD13" s="32"/>
      <c r="DE13" s="32">
        <f t="shared" ref="DE13:DE35" si="10">IF(ISBLANK(DC13),"-",DC13-DC12)</f>
        <v>1094</v>
      </c>
      <c r="DF13" s="32"/>
      <c r="DG13" s="32">
        <f t="shared" ref="DG13:DG35" si="11">DC13-DC12</f>
        <v>1094</v>
      </c>
      <c r="DH13" s="32"/>
      <c r="DI13" s="32"/>
      <c r="DJ13" s="32"/>
      <c r="DK13" s="32"/>
      <c r="DL13" s="32"/>
      <c r="DM13" s="32">
        <f t="shared" si="7"/>
        <v>1094</v>
      </c>
      <c r="DN13" s="32">
        <f t="shared" ref="DN13:DN36" si="12">DM13/AJ13</f>
        <v>236.0302049622438</v>
      </c>
      <c r="DO13" s="92"/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5</v>
      </c>
      <c r="G14" s="91">
        <v>72</v>
      </c>
      <c r="H14" s="44">
        <f t="shared" si="1"/>
        <v>50.70422535211268</v>
      </c>
      <c r="I14" s="44">
        <v>71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/>
      <c r="Y14" s="39" t="s">
        <v>156</v>
      </c>
      <c r="Z14" s="39"/>
      <c r="AA14" s="39"/>
      <c r="AB14" s="39"/>
      <c r="AC14" s="39"/>
      <c r="AD14" s="39"/>
      <c r="AE14" s="39">
        <v>4225036</v>
      </c>
      <c r="AF14" s="39"/>
      <c r="AG14" s="39"/>
      <c r="AH14" s="39"/>
      <c r="AI14" s="38">
        <f t="shared" si="8"/>
        <v>4836</v>
      </c>
      <c r="AJ14" s="38">
        <f t="shared" si="2"/>
        <v>4.8360000000000003</v>
      </c>
      <c r="AK14" s="38">
        <f t="shared" si="3"/>
        <v>116.06400000000001</v>
      </c>
      <c r="AL14" s="38"/>
      <c r="AM14" s="38"/>
      <c r="AN14" s="38"/>
      <c r="AO14" s="38">
        <f t="shared" si="4"/>
        <v>116.06400000000001</v>
      </c>
      <c r="AP14" s="37">
        <v>8</v>
      </c>
      <c r="AQ14" s="93">
        <f t="shared" si="9"/>
        <v>8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9" t="s">
        <v>156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1072667</v>
      </c>
      <c r="DD14" s="32"/>
      <c r="DE14" s="32">
        <f t="shared" si="10"/>
        <v>1115</v>
      </c>
      <c r="DF14" s="32"/>
      <c r="DG14" s="32">
        <f t="shared" si="11"/>
        <v>1115</v>
      </c>
      <c r="DH14" s="32"/>
      <c r="DI14" s="32"/>
      <c r="DJ14" s="32"/>
      <c r="DK14" s="32"/>
      <c r="DL14" s="32"/>
      <c r="DM14" s="32">
        <f t="shared" si="7"/>
        <v>1115</v>
      </c>
      <c r="DN14" s="32">
        <f t="shared" si="12"/>
        <v>230.56244830438376</v>
      </c>
      <c r="DO14" s="31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7</v>
      </c>
      <c r="G15" s="91">
        <v>82</v>
      </c>
      <c r="H15" s="44">
        <f t="shared" si="1"/>
        <v>57.74647887323944</v>
      </c>
      <c r="I15" s="44">
        <v>80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/>
      <c r="Y15" s="39" t="s">
        <v>156</v>
      </c>
      <c r="Z15" s="39"/>
      <c r="AA15" s="39"/>
      <c r="AB15" s="39"/>
      <c r="AC15" s="39"/>
      <c r="AD15" s="39"/>
      <c r="AE15" s="39">
        <v>4229791</v>
      </c>
      <c r="AF15" s="39"/>
      <c r="AG15" s="39"/>
      <c r="AH15" s="39"/>
      <c r="AI15" s="38">
        <f t="shared" si="8"/>
        <v>4755</v>
      </c>
      <c r="AJ15" s="38">
        <f t="shared" si="2"/>
        <v>4.7549999999999999</v>
      </c>
      <c r="AK15" s="38">
        <f t="shared" si="3"/>
        <v>114.12</v>
      </c>
      <c r="AL15" s="38"/>
      <c r="AM15" s="38"/>
      <c r="AN15" s="38"/>
      <c r="AO15" s="38">
        <f t="shared" si="4"/>
        <v>114.12</v>
      </c>
      <c r="AP15" s="37">
        <v>9.5</v>
      </c>
      <c r="AQ15" s="93">
        <f t="shared" si="9"/>
        <v>9.5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9" t="s">
        <v>156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1073784</v>
      </c>
      <c r="DD15" s="32"/>
      <c r="DE15" s="32">
        <f t="shared" si="10"/>
        <v>1117</v>
      </c>
      <c r="DF15" s="32"/>
      <c r="DG15" s="32">
        <f t="shared" si="11"/>
        <v>1117</v>
      </c>
      <c r="DH15" s="32"/>
      <c r="DI15" s="32"/>
      <c r="DJ15" s="32"/>
      <c r="DK15" s="32"/>
      <c r="DL15" s="32"/>
      <c r="DM15" s="32">
        <f t="shared" si="7"/>
        <v>1117</v>
      </c>
      <c r="DN15" s="32">
        <f t="shared" si="12"/>
        <v>234.91062039957939</v>
      </c>
      <c r="DO15" s="31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8</v>
      </c>
      <c r="G16" s="91">
        <v>78</v>
      </c>
      <c r="H16" s="44">
        <f t="shared" si="1"/>
        <v>54.929577464788736</v>
      </c>
      <c r="I16" s="44">
        <v>77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/>
      <c r="Y16" s="39" t="s">
        <v>156</v>
      </c>
      <c r="Z16" s="39"/>
      <c r="AA16" s="39"/>
      <c r="AB16" s="39"/>
      <c r="AC16" s="39"/>
      <c r="AD16" s="39"/>
      <c r="AE16" s="39">
        <v>4234002</v>
      </c>
      <c r="AF16" s="39"/>
      <c r="AG16" s="39"/>
      <c r="AH16" s="39"/>
      <c r="AI16" s="38">
        <f t="shared" si="8"/>
        <v>4211</v>
      </c>
      <c r="AJ16" s="38">
        <f t="shared" si="2"/>
        <v>4.2110000000000003</v>
      </c>
      <c r="AK16" s="38">
        <f t="shared" si="3"/>
        <v>101.06400000000001</v>
      </c>
      <c r="AL16" s="38"/>
      <c r="AM16" s="38"/>
      <c r="AN16" s="38"/>
      <c r="AO16" s="38">
        <f t="shared" si="4"/>
        <v>101.06400000000001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9" t="s">
        <v>156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1074839</v>
      </c>
      <c r="DD16" s="32"/>
      <c r="DE16" s="32">
        <f t="shared" si="10"/>
        <v>1055</v>
      </c>
      <c r="DF16" s="32"/>
      <c r="DG16" s="32">
        <f t="shared" si="11"/>
        <v>1055</v>
      </c>
      <c r="DH16" s="32"/>
      <c r="DI16" s="32"/>
      <c r="DJ16" s="32"/>
      <c r="DK16" s="32"/>
      <c r="DL16" s="32"/>
      <c r="DM16" s="32">
        <f t="shared" si="7"/>
        <v>1055</v>
      </c>
      <c r="DN16" s="32">
        <f t="shared" si="12"/>
        <v>250.53431488957492</v>
      </c>
      <c r="DO16" s="31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8</v>
      </c>
      <c r="G17" s="91">
        <v>75</v>
      </c>
      <c r="H17" s="44">
        <f t="shared" si="1"/>
        <v>52.816901408450704</v>
      </c>
      <c r="I17" s="44">
        <v>72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/>
      <c r="Y17" s="39" t="s">
        <v>156</v>
      </c>
      <c r="Z17" s="39"/>
      <c r="AA17" s="39"/>
      <c r="AB17" s="39"/>
      <c r="AC17" s="39"/>
      <c r="AD17" s="39"/>
      <c r="AE17" s="39">
        <v>4239036</v>
      </c>
      <c r="AF17" s="39"/>
      <c r="AG17" s="39"/>
      <c r="AH17" s="39"/>
      <c r="AI17" s="38">
        <f t="shared" si="8"/>
        <v>5034</v>
      </c>
      <c r="AJ17" s="38">
        <f t="shared" si="2"/>
        <v>5.0339999999999998</v>
      </c>
      <c r="AK17" s="38">
        <f t="shared" si="3"/>
        <v>120.816</v>
      </c>
      <c r="AL17" s="38"/>
      <c r="AM17" s="38"/>
      <c r="AN17" s="38"/>
      <c r="AO17" s="38">
        <f t="shared" si="4"/>
        <v>120.816</v>
      </c>
      <c r="AP17" s="37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9" t="s">
        <v>156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1075966</v>
      </c>
      <c r="DD17" s="32"/>
      <c r="DE17" s="32">
        <f t="shared" si="10"/>
        <v>1127</v>
      </c>
      <c r="DF17" s="32"/>
      <c r="DG17" s="32">
        <f t="shared" si="11"/>
        <v>1127</v>
      </c>
      <c r="DH17" s="32"/>
      <c r="DI17" s="32"/>
      <c r="DJ17" s="32"/>
      <c r="DK17" s="32"/>
      <c r="DL17" s="32"/>
      <c r="DM17" s="32">
        <f t="shared" si="7"/>
        <v>1127</v>
      </c>
      <c r="DN17" s="32">
        <f t="shared" si="12"/>
        <v>223.8776321017084</v>
      </c>
      <c r="DO17" s="92"/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7</v>
      </c>
      <c r="G18" s="91">
        <v>78</v>
      </c>
      <c r="H18" s="44">
        <f t="shared" si="1"/>
        <v>54.929577464788736</v>
      </c>
      <c r="I18" s="44">
        <v>74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/>
      <c r="Y18" s="39" t="s">
        <v>156</v>
      </c>
      <c r="Z18" s="39"/>
      <c r="AA18" s="39"/>
      <c r="AB18" s="39"/>
      <c r="AC18" s="39"/>
      <c r="AD18" s="39"/>
      <c r="AE18" s="39">
        <v>4244166</v>
      </c>
      <c r="AF18" s="39"/>
      <c r="AG18" s="39"/>
      <c r="AH18" s="39"/>
      <c r="AI18" s="38">
        <f t="shared" si="8"/>
        <v>5130</v>
      </c>
      <c r="AJ18" s="38">
        <f t="shared" si="2"/>
        <v>5.13</v>
      </c>
      <c r="AK18" s="38">
        <f t="shared" si="3"/>
        <v>123.12</v>
      </c>
      <c r="AL18" s="38"/>
      <c r="AM18" s="38"/>
      <c r="AN18" s="38"/>
      <c r="AO18" s="38">
        <f t="shared" si="4"/>
        <v>123.12</v>
      </c>
      <c r="AP18" s="37">
        <v>9.1</v>
      </c>
      <c r="AQ18" s="93">
        <f t="shared" si="9"/>
        <v>9.1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1017</v>
      </c>
      <c r="BM18" s="34">
        <v>0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0.85462184873949576</v>
      </c>
      <c r="CK18" s="33">
        <f t="shared" si="6"/>
        <v>0</v>
      </c>
      <c r="CL18" s="33"/>
      <c r="CM18" s="33"/>
      <c r="CN18" s="33"/>
      <c r="CO18" s="33"/>
      <c r="CP18" s="33"/>
      <c r="CQ18" s="33"/>
      <c r="CR18" s="39" t="s">
        <v>156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1077154</v>
      </c>
      <c r="DD18" s="32"/>
      <c r="DE18" s="32">
        <f t="shared" si="10"/>
        <v>1188</v>
      </c>
      <c r="DF18" s="32"/>
      <c r="DG18" s="32">
        <f t="shared" si="11"/>
        <v>1188</v>
      </c>
      <c r="DH18" s="32"/>
      <c r="DI18" s="32"/>
      <c r="DJ18" s="32"/>
      <c r="DK18" s="32"/>
      <c r="DL18" s="32"/>
      <c r="DM18" s="32">
        <f t="shared" si="7"/>
        <v>1188</v>
      </c>
      <c r="DN18" s="32">
        <f t="shared" si="12"/>
        <v>231.57894736842107</v>
      </c>
      <c r="DO18" s="31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6</v>
      </c>
      <c r="G19" s="91">
        <v>76</v>
      </c>
      <c r="H19" s="44">
        <f t="shared" si="1"/>
        <v>53.521126760563384</v>
      </c>
      <c r="I19" s="44">
        <v>70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/>
      <c r="Y19" s="39" t="s">
        <v>156</v>
      </c>
      <c r="Z19" s="39"/>
      <c r="AA19" s="39"/>
      <c r="AB19" s="39"/>
      <c r="AC19" s="39"/>
      <c r="AD19" s="39"/>
      <c r="AE19" s="39">
        <v>4249172</v>
      </c>
      <c r="AF19" s="39"/>
      <c r="AG19" s="39"/>
      <c r="AH19" s="39"/>
      <c r="AI19" s="38">
        <f t="shared" si="8"/>
        <v>5006</v>
      </c>
      <c r="AJ19" s="38">
        <f t="shared" si="2"/>
        <v>5.0060000000000002</v>
      </c>
      <c r="AK19" s="38">
        <f t="shared" si="3"/>
        <v>120.14400000000001</v>
      </c>
      <c r="AL19" s="38"/>
      <c r="AM19" s="38"/>
      <c r="AN19" s="38"/>
      <c r="AO19" s="38">
        <f t="shared" si="4"/>
        <v>120.14400000000001</v>
      </c>
      <c r="AP19" s="37">
        <v>8.6</v>
      </c>
      <c r="AQ19" s="93">
        <f t="shared" si="9"/>
        <v>8.6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1016</v>
      </c>
      <c r="BM19" s="34">
        <v>0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0.85378151260504198</v>
      </c>
      <c r="CK19" s="33">
        <f t="shared" si="6"/>
        <v>0</v>
      </c>
      <c r="CL19" s="33"/>
      <c r="CM19" s="33"/>
      <c r="CN19" s="33"/>
      <c r="CO19" s="33"/>
      <c r="CP19" s="33"/>
      <c r="CQ19" s="33"/>
      <c r="CR19" s="39" t="s">
        <v>156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1078266</v>
      </c>
      <c r="DD19" s="32"/>
      <c r="DE19" s="32">
        <f t="shared" si="10"/>
        <v>1112</v>
      </c>
      <c r="DF19" s="32"/>
      <c r="DG19" s="32">
        <f t="shared" si="11"/>
        <v>1112</v>
      </c>
      <c r="DH19" s="32"/>
      <c r="DI19" s="32"/>
      <c r="DJ19" s="32"/>
      <c r="DK19" s="32"/>
      <c r="DL19" s="32"/>
      <c r="DM19" s="32">
        <f t="shared" si="7"/>
        <v>1112</v>
      </c>
      <c r="DN19" s="32">
        <f t="shared" si="12"/>
        <v>222.13343987215342</v>
      </c>
      <c r="DO19" s="31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6</v>
      </c>
      <c r="G20" s="91">
        <v>76</v>
      </c>
      <c r="H20" s="44">
        <f t="shared" si="1"/>
        <v>53.521126760563384</v>
      </c>
      <c r="I20" s="44">
        <v>70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/>
      <c r="Y20" s="39" t="s">
        <v>156</v>
      </c>
      <c r="Z20" s="39"/>
      <c r="AA20" s="39"/>
      <c r="AB20" s="39"/>
      <c r="AC20" s="39"/>
      <c r="AD20" s="39"/>
      <c r="AE20" s="39">
        <v>4255076</v>
      </c>
      <c r="AF20" s="39"/>
      <c r="AG20" s="39"/>
      <c r="AH20" s="39"/>
      <c r="AI20" s="38">
        <f t="shared" si="8"/>
        <v>5904</v>
      </c>
      <c r="AJ20" s="38">
        <f t="shared" si="2"/>
        <v>5.9039999999999999</v>
      </c>
      <c r="AK20" s="38">
        <f t="shared" si="3"/>
        <v>141.696</v>
      </c>
      <c r="AL20" s="38"/>
      <c r="AM20" s="38"/>
      <c r="AN20" s="38"/>
      <c r="AO20" s="38">
        <f t="shared" si="4"/>
        <v>141.696</v>
      </c>
      <c r="AP20" s="37">
        <v>8</v>
      </c>
      <c r="AQ20" s="93">
        <f t="shared" si="9"/>
        <v>8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1017</v>
      </c>
      <c r="BM20" s="34">
        <v>0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0.85462184873949576</v>
      </c>
      <c r="CK20" s="33">
        <f t="shared" si="6"/>
        <v>0</v>
      </c>
      <c r="CL20" s="33"/>
      <c r="CM20" s="33"/>
      <c r="CN20" s="33"/>
      <c r="CO20" s="33"/>
      <c r="CP20" s="33"/>
      <c r="CQ20" s="33"/>
      <c r="CR20" s="39" t="s">
        <v>156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1079462</v>
      </c>
      <c r="DD20" s="32"/>
      <c r="DE20" s="32">
        <f t="shared" si="10"/>
        <v>1196</v>
      </c>
      <c r="DF20" s="32"/>
      <c r="DG20" s="32">
        <f t="shared" si="11"/>
        <v>1196</v>
      </c>
      <c r="DH20" s="32"/>
      <c r="DI20" s="32"/>
      <c r="DJ20" s="32"/>
      <c r="DK20" s="32"/>
      <c r="DL20" s="32"/>
      <c r="DM20" s="32">
        <f t="shared" si="7"/>
        <v>1196</v>
      </c>
      <c r="DN20" s="32">
        <f t="shared" si="12"/>
        <v>202.57452574525746</v>
      </c>
      <c r="DO20" s="31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6</v>
      </c>
      <c r="G21" s="91">
        <v>76</v>
      </c>
      <c r="H21" s="44">
        <f t="shared" si="1"/>
        <v>53.521126760563384</v>
      </c>
      <c r="I21" s="44">
        <v>70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/>
      <c r="Y21" s="39" t="s">
        <v>156</v>
      </c>
      <c r="Z21" s="39"/>
      <c r="AA21" s="39"/>
      <c r="AB21" s="39"/>
      <c r="AC21" s="39"/>
      <c r="AD21" s="39"/>
      <c r="AE21" s="39">
        <v>4260798</v>
      </c>
      <c r="AF21" s="39"/>
      <c r="AG21" s="39"/>
      <c r="AH21" s="39"/>
      <c r="AI21" s="38">
        <f t="shared" si="8"/>
        <v>5722</v>
      </c>
      <c r="AJ21" s="38">
        <f t="shared" si="2"/>
        <v>5.7220000000000004</v>
      </c>
      <c r="AK21" s="38">
        <f t="shared" si="3"/>
        <v>137.328</v>
      </c>
      <c r="AL21" s="38"/>
      <c r="AM21" s="38"/>
      <c r="AN21" s="38"/>
      <c r="AO21" s="38">
        <f t="shared" si="4"/>
        <v>137.328</v>
      </c>
      <c r="AP21" s="37">
        <v>7.4</v>
      </c>
      <c r="AQ21" s="93">
        <f t="shared" si="9"/>
        <v>7.4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1016</v>
      </c>
      <c r="BM21" s="34">
        <v>0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0.85378151260504198</v>
      </c>
      <c r="CK21" s="33">
        <f t="shared" si="6"/>
        <v>0</v>
      </c>
      <c r="CL21" s="33"/>
      <c r="CM21" s="33"/>
      <c r="CN21" s="33"/>
      <c r="CO21" s="33"/>
      <c r="CP21" s="33"/>
      <c r="CQ21" s="33"/>
      <c r="CR21" s="39" t="s">
        <v>156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1080672</v>
      </c>
      <c r="DD21" s="32"/>
      <c r="DE21" s="32">
        <f t="shared" si="10"/>
        <v>1210</v>
      </c>
      <c r="DF21" s="32"/>
      <c r="DG21" s="32">
        <f t="shared" si="11"/>
        <v>1210</v>
      </c>
      <c r="DH21" s="32"/>
      <c r="DI21" s="32"/>
      <c r="DJ21" s="32"/>
      <c r="DK21" s="32"/>
      <c r="DL21" s="32"/>
      <c r="DM21" s="32">
        <f t="shared" si="7"/>
        <v>1210</v>
      </c>
      <c r="DN21" s="32">
        <f t="shared" si="12"/>
        <v>211.46452289409297</v>
      </c>
      <c r="DO21" s="92"/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5</v>
      </c>
      <c r="G22" s="91">
        <v>76</v>
      </c>
      <c r="H22" s="44">
        <f t="shared" si="1"/>
        <v>53.521126760563384</v>
      </c>
      <c r="I22" s="44">
        <v>70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/>
      <c r="Y22" s="39" t="s">
        <v>156</v>
      </c>
      <c r="Z22" s="39"/>
      <c r="AA22" s="39"/>
      <c r="AB22" s="39"/>
      <c r="AC22" s="39"/>
      <c r="AD22" s="39"/>
      <c r="AE22" s="39">
        <v>4265922</v>
      </c>
      <c r="AF22" s="39"/>
      <c r="AG22" s="39"/>
      <c r="AH22" s="39"/>
      <c r="AI22" s="38">
        <f t="shared" si="8"/>
        <v>5124</v>
      </c>
      <c r="AJ22" s="38">
        <f t="shared" si="2"/>
        <v>5.1239999999999997</v>
      </c>
      <c r="AK22" s="38">
        <f t="shared" si="3"/>
        <v>122.976</v>
      </c>
      <c r="AL22" s="38"/>
      <c r="AM22" s="38"/>
      <c r="AN22" s="38"/>
      <c r="AO22" s="38">
        <f t="shared" si="4"/>
        <v>122.976</v>
      </c>
      <c r="AP22" s="37">
        <v>6.9</v>
      </c>
      <c r="AQ22" s="93">
        <f t="shared" si="9"/>
        <v>6.9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1017</v>
      </c>
      <c r="BM22" s="34">
        <v>0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0.85462184873949576</v>
      </c>
      <c r="CK22" s="33">
        <f t="shared" si="6"/>
        <v>0</v>
      </c>
      <c r="CL22" s="33"/>
      <c r="CM22" s="33"/>
      <c r="CN22" s="33"/>
      <c r="CO22" s="33"/>
      <c r="CP22" s="33"/>
      <c r="CQ22" s="33"/>
      <c r="CR22" s="39" t="s">
        <v>156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1081780</v>
      </c>
      <c r="DD22" s="32"/>
      <c r="DE22" s="32">
        <f t="shared" si="10"/>
        <v>1108</v>
      </c>
      <c r="DF22" s="32"/>
      <c r="DG22" s="32">
        <f t="shared" si="11"/>
        <v>1108</v>
      </c>
      <c r="DH22" s="32"/>
      <c r="DI22" s="32"/>
      <c r="DJ22" s="32"/>
      <c r="DK22" s="32"/>
      <c r="DL22" s="32"/>
      <c r="DM22" s="32">
        <f t="shared" si="7"/>
        <v>1108</v>
      </c>
      <c r="DN22" s="32">
        <f t="shared" si="12"/>
        <v>216.23731459797034</v>
      </c>
      <c r="DO22" s="31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5</v>
      </c>
      <c r="G23" s="91">
        <v>75</v>
      </c>
      <c r="H23" s="44">
        <f t="shared" si="1"/>
        <v>52.816901408450704</v>
      </c>
      <c r="I23" s="44">
        <v>70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/>
      <c r="Y23" s="39" t="s">
        <v>156</v>
      </c>
      <c r="Z23" s="39"/>
      <c r="AA23" s="39"/>
      <c r="AB23" s="39"/>
      <c r="AC23" s="39"/>
      <c r="AD23" s="39"/>
      <c r="AE23" s="39">
        <v>4271274</v>
      </c>
      <c r="AF23" s="39"/>
      <c r="AG23" s="39"/>
      <c r="AH23" s="39"/>
      <c r="AI23" s="38">
        <f t="shared" si="8"/>
        <v>5352</v>
      </c>
      <c r="AJ23" s="38">
        <f t="shared" si="2"/>
        <v>5.3520000000000003</v>
      </c>
      <c r="AK23" s="38">
        <f t="shared" si="3"/>
        <v>128.44800000000001</v>
      </c>
      <c r="AL23" s="38"/>
      <c r="AM23" s="38"/>
      <c r="AN23" s="38"/>
      <c r="AO23" s="38">
        <f t="shared" si="4"/>
        <v>128.44800000000001</v>
      </c>
      <c r="AP23" s="37">
        <v>6.4</v>
      </c>
      <c r="AQ23" s="93">
        <f t="shared" si="9"/>
        <v>6.4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1016</v>
      </c>
      <c r="BM23" s="34">
        <v>0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0.85378151260504198</v>
      </c>
      <c r="CK23" s="33">
        <f t="shared" si="6"/>
        <v>0</v>
      </c>
      <c r="CL23" s="33"/>
      <c r="CM23" s="33"/>
      <c r="CN23" s="33"/>
      <c r="CO23" s="33"/>
      <c r="CP23" s="33"/>
      <c r="CQ23" s="33"/>
      <c r="CR23" s="39" t="s">
        <v>156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1083024</v>
      </c>
      <c r="DD23" s="32"/>
      <c r="DE23" s="32">
        <f t="shared" si="10"/>
        <v>1244</v>
      </c>
      <c r="DF23" s="32"/>
      <c r="DG23" s="32">
        <f t="shared" si="11"/>
        <v>1244</v>
      </c>
      <c r="DH23" s="32"/>
      <c r="DI23" s="32"/>
      <c r="DJ23" s="32"/>
      <c r="DK23" s="32"/>
      <c r="DL23" s="32"/>
      <c r="DM23" s="32">
        <f t="shared" si="7"/>
        <v>1244</v>
      </c>
      <c r="DN23" s="32">
        <f t="shared" si="12"/>
        <v>232.43647234678625</v>
      </c>
      <c r="DO23" s="31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4</v>
      </c>
      <c r="G24" s="91">
        <v>76</v>
      </c>
      <c r="H24" s="44">
        <f t="shared" si="1"/>
        <v>53.521126760563384</v>
      </c>
      <c r="I24" s="44">
        <v>68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/>
      <c r="Y24" s="39" t="s">
        <v>156</v>
      </c>
      <c r="Z24" s="39"/>
      <c r="AA24" s="39"/>
      <c r="AB24" s="39"/>
      <c r="AC24" s="39"/>
      <c r="AD24" s="39"/>
      <c r="AE24" s="39">
        <v>4275816</v>
      </c>
      <c r="AF24" s="39"/>
      <c r="AG24" s="39"/>
      <c r="AH24" s="39"/>
      <c r="AI24" s="38">
        <f t="shared" si="8"/>
        <v>4542</v>
      </c>
      <c r="AJ24" s="38">
        <f t="shared" si="2"/>
        <v>4.5419999999999998</v>
      </c>
      <c r="AK24" s="38">
        <f t="shared" si="3"/>
        <v>109.008</v>
      </c>
      <c r="AL24" s="38"/>
      <c r="AM24" s="38"/>
      <c r="AN24" s="38"/>
      <c r="AO24" s="38">
        <f t="shared" si="4"/>
        <v>109.008</v>
      </c>
      <c r="AP24" s="37">
        <v>5.9</v>
      </c>
      <c r="AQ24" s="93">
        <f t="shared" si="9"/>
        <v>5.9</v>
      </c>
      <c r="AR24" s="36"/>
      <c r="AS24" s="36"/>
      <c r="AT24" s="36"/>
      <c r="AU24" s="35" t="s">
        <v>164</v>
      </c>
      <c r="AV24" s="34">
        <v>1187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1016</v>
      </c>
      <c r="BM24" s="34">
        <v>0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0.99747899159663866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0.85378151260504198</v>
      </c>
      <c r="CK24" s="33">
        <f t="shared" si="6"/>
        <v>0</v>
      </c>
      <c r="CL24" s="33"/>
      <c r="CM24" s="33"/>
      <c r="CN24" s="33"/>
      <c r="CO24" s="33"/>
      <c r="CP24" s="33"/>
      <c r="CQ24" s="33"/>
      <c r="CR24" s="39" t="s">
        <v>156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1084148</v>
      </c>
      <c r="DD24" s="32"/>
      <c r="DE24" s="32">
        <f t="shared" si="10"/>
        <v>1124</v>
      </c>
      <c r="DF24" s="32"/>
      <c r="DG24" s="32">
        <f t="shared" si="11"/>
        <v>1124</v>
      </c>
      <c r="DH24" s="32"/>
      <c r="DI24" s="32"/>
      <c r="DJ24" s="32"/>
      <c r="DK24" s="32"/>
      <c r="DL24" s="32"/>
      <c r="DM24" s="32">
        <f t="shared" si="7"/>
        <v>1124</v>
      </c>
      <c r="DN24" s="32">
        <f t="shared" si="12"/>
        <v>247.46807573756055</v>
      </c>
      <c r="DO24" s="31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4</v>
      </c>
      <c r="G25" s="91">
        <v>76</v>
      </c>
      <c r="H25" s="44">
        <f t="shared" si="1"/>
        <v>53.521126760563384</v>
      </c>
      <c r="I25" s="44">
        <v>70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/>
      <c r="Y25" s="39" t="s">
        <v>156</v>
      </c>
      <c r="Z25" s="39"/>
      <c r="AA25" s="39"/>
      <c r="AB25" s="39"/>
      <c r="AC25" s="39"/>
      <c r="AD25" s="39"/>
      <c r="AE25" s="39">
        <v>4280508</v>
      </c>
      <c r="AF25" s="39"/>
      <c r="AG25" s="39"/>
      <c r="AH25" s="39"/>
      <c r="AI25" s="38">
        <f t="shared" si="8"/>
        <v>4692</v>
      </c>
      <c r="AJ25" s="38">
        <f t="shared" si="2"/>
        <v>4.6920000000000002</v>
      </c>
      <c r="AK25" s="38">
        <f t="shared" si="3"/>
        <v>112.608</v>
      </c>
      <c r="AL25" s="38"/>
      <c r="AM25" s="38"/>
      <c r="AN25" s="38"/>
      <c r="AO25" s="38">
        <f t="shared" si="4"/>
        <v>112.608</v>
      </c>
      <c r="AP25" s="37">
        <v>5.5</v>
      </c>
      <c r="AQ25" s="93">
        <f t="shared" si="9"/>
        <v>5.5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1016</v>
      </c>
      <c r="BM25" s="34">
        <v>0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0.85378151260504198</v>
      </c>
      <c r="CK25" s="33">
        <f t="shared" si="6"/>
        <v>0</v>
      </c>
      <c r="CL25" s="33"/>
      <c r="CM25" s="33"/>
      <c r="CN25" s="33"/>
      <c r="CO25" s="33"/>
      <c r="CP25" s="33"/>
      <c r="CQ25" s="33"/>
      <c r="CR25" s="39" t="s">
        <v>156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1085344</v>
      </c>
      <c r="DD25" s="32"/>
      <c r="DE25" s="32">
        <f t="shared" si="10"/>
        <v>1196</v>
      </c>
      <c r="DF25" s="32"/>
      <c r="DG25" s="32">
        <f t="shared" si="11"/>
        <v>1196</v>
      </c>
      <c r="DH25" s="32"/>
      <c r="DI25" s="32"/>
      <c r="DJ25" s="32"/>
      <c r="DK25" s="32"/>
      <c r="DL25" s="32"/>
      <c r="DM25" s="32">
        <f t="shared" si="7"/>
        <v>1196</v>
      </c>
      <c r="DN25" s="32">
        <f t="shared" si="12"/>
        <v>254.90196078431373</v>
      </c>
      <c r="DO25" s="92"/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4</v>
      </c>
      <c r="G26" s="91">
        <v>76</v>
      </c>
      <c r="H26" s="44">
        <f t="shared" si="1"/>
        <v>53.521126760563384</v>
      </c>
      <c r="I26" s="44">
        <v>71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/>
      <c r="Y26" s="39" t="s">
        <v>156</v>
      </c>
      <c r="Z26" s="39"/>
      <c r="AA26" s="39"/>
      <c r="AB26" s="39"/>
      <c r="AC26" s="39"/>
      <c r="AD26" s="39"/>
      <c r="AE26" s="39">
        <v>4285179</v>
      </c>
      <c r="AF26" s="39"/>
      <c r="AG26" s="39"/>
      <c r="AH26" s="39"/>
      <c r="AI26" s="38">
        <f t="shared" si="8"/>
        <v>4671</v>
      </c>
      <c r="AJ26" s="38">
        <f t="shared" si="2"/>
        <v>4.6710000000000003</v>
      </c>
      <c r="AK26" s="38">
        <f t="shared" si="3"/>
        <v>112.10400000000001</v>
      </c>
      <c r="AL26" s="38"/>
      <c r="AM26" s="38"/>
      <c r="AN26" s="38"/>
      <c r="AO26" s="38">
        <f t="shared" si="4"/>
        <v>112.10400000000001</v>
      </c>
      <c r="AP26" s="37">
        <v>5.0999999999999996</v>
      </c>
      <c r="AQ26" s="93">
        <f t="shared" si="9"/>
        <v>5.0999999999999996</v>
      </c>
      <c r="AR26" s="36"/>
      <c r="AS26" s="36"/>
      <c r="AT26" s="36"/>
      <c r="AU26" s="35" t="s">
        <v>164</v>
      </c>
      <c r="AV26" s="34">
        <v>1186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1016</v>
      </c>
      <c r="BM26" s="34">
        <v>0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0.99663865546218489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0.85378151260504198</v>
      </c>
      <c r="CK26" s="33">
        <f t="shared" si="6"/>
        <v>0</v>
      </c>
      <c r="CL26" s="33"/>
      <c r="CM26" s="33"/>
      <c r="CN26" s="33"/>
      <c r="CO26" s="33"/>
      <c r="CP26" s="33"/>
      <c r="CQ26" s="33"/>
      <c r="CR26" s="39" t="s">
        <v>156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1086492</v>
      </c>
      <c r="DD26" s="32"/>
      <c r="DE26" s="32">
        <f t="shared" si="10"/>
        <v>1148</v>
      </c>
      <c r="DF26" s="32"/>
      <c r="DG26" s="32">
        <f t="shared" si="11"/>
        <v>1148</v>
      </c>
      <c r="DH26" s="32"/>
      <c r="DI26" s="32"/>
      <c r="DJ26" s="32"/>
      <c r="DK26" s="32"/>
      <c r="DL26" s="32"/>
      <c r="DM26" s="32">
        <f t="shared" si="7"/>
        <v>1148</v>
      </c>
      <c r="DN26" s="32">
        <f t="shared" si="12"/>
        <v>245.77178334403766</v>
      </c>
      <c r="DO26" s="31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3</v>
      </c>
      <c r="G27" s="91">
        <v>75</v>
      </c>
      <c r="H27" s="44">
        <f t="shared" si="1"/>
        <v>52.816901408450704</v>
      </c>
      <c r="I27" s="44">
        <v>70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/>
      <c r="Y27" s="39" t="s">
        <v>156</v>
      </c>
      <c r="Z27" s="39"/>
      <c r="AA27" s="39"/>
      <c r="AB27" s="39"/>
      <c r="AC27" s="39"/>
      <c r="AD27" s="39"/>
      <c r="AE27" s="39">
        <v>4290228</v>
      </c>
      <c r="AF27" s="39"/>
      <c r="AG27" s="39"/>
      <c r="AH27" s="39"/>
      <c r="AI27" s="38">
        <f t="shared" si="8"/>
        <v>5049</v>
      </c>
      <c r="AJ27" s="38">
        <f t="shared" si="2"/>
        <v>5.0490000000000004</v>
      </c>
      <c r="AK27" s="38">
        <f t="shared" si="3"/>
        <v>121.17600000000002</v>
      </c>
      <c r="AL27" s="38"/>
      <c r="AM27" s="38"/>
      <c r="AN27" s="38"/>
      <c r="AO27" s="38">
        <f t="shared" si="4"/>
        <v>121.17600000000002</v>
      </c>
      <c r="AP27" s="37">
        <v>4.8</v>
      </c>
      <c r="AQ27" s="93">
        <f t="shared" si="9"/>
        <v>4.8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1006</v>
      </c>
      <c r="BM27" s="34">
        <v>0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0.8453781512605042</v>
      </c>
      <c r="CK27" s="33">
        <f t="shared" si="6"/>
        <v>0</v>
      </c>
      <c r="CL27" s="33"/>
      <c r="CM27" s="33"/>
      <c r="CN27" s="33"/>
      <c r="CO27" s="33"/>
      <c r="CP27" s="33"/>
      <c r="CQ27" s="33"/>
      <c r="CR27" s="39" t="s">
        <v>156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1087667</v>
      </c>
      <c r="DD27" s="32"/>
      <c r="DE27" s="32">
        <f t="shared" si="10"/>
        <v>1175</v>
      </c>
      <c r="DF27" s="32"/>
      <c r="DG27" s="32">
        <f t="shared" si="11"/>
        <v>1175</v>
      </c>
      <c r="DH27" s="32"/>
      <c r="DI27" s="32"/>
      <c r="DJ27" s="32"/>
      <c r="DK27" s="32"/>
      <c r="DL27" s="32"/>
      <c r="DM27" s="32">
        <f t="shared" si="7"/>
        <v>1175</v>
      </c>
      <c r="DN27" s="32">
        <f t="shared" si="12"/>
        <v>232.71935036640917</v>
      </c>
      <c r="DO27" s="31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3</v>
      </c>
      <c r="G28" s="91">
        <v>75</v>
      </c>
      <c r="H28" s="44">
        <f t="shared" si="1"/>
        <v>52.816901408450704</v>
      </c>
      <c r="I28" s="44">
        <v>70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/>
      <c r="Y28" s="39" t="s">
        <v>156</v>
      </c>
      <c r="Z28" s="39"/>
      <c r="AA28" s="39"/>
      <c r="AB28" s="39"/>
      <c r="AC28" s="39"/>
      <c r="AD28" s="39"/>
      <c r="AE28" s="39">
        <v>4295122</v>
      </c>
      <c r="AF28" s="39"/>
      <c r="AG28" s="39"/>
      <c r="AH28" s="39"/>
      <c r="AI28" s="38">
        <f t="shared" si="8"/>
        <v>4894</v>
      </c>
      <c r="AJ28" s="38">
        <f t="shared" si="2"/>
        <v>4.8940000000000001</v>
      </c>
      <c r="AK28" s="38">
        <f t="shared" si="3"/>
        <v>117.456</v>
      </c>
      <c r="AL28" s="38"/>
      <c r="AM28" s="38"/>
      <c r="AN28" s="38"/>
      <c r="AO28" s="38">
        <f t="shared" si="4"/>
        <v>117.456</v>
      </c>
      <c r="AP28" s="37">
        <v>4.5</v>
      </c>
      <c r="AQ28" s="93">
        <f t="shared" si="9"/>
        <v>4.5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1006</v>
      </c>
      <c r="BM28" s="34">
        <v>0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0.8453781512605042</v>
      </c>
      <c r="CK28" s="33">
        <f t="shared" si="6"/>
        <v>0</v>
      </c>
      <c r="CL28" s="33"/>
      <c r="CM28" s="33"/>
      <c r="CN28" s="33"/>
      <c r="CO28" s="33"/>
      <c r="CP28" s="33"/>
      <c r="CQ28" s="33"/>
      <c r="CR28" s="39" t="s">
        <v>156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1088821</v>
      </c>
      <c r="DD28" s="32"/>
      <c r="DE28" s="32">
        <f t="shared" si="10"/>
        <v>1154</v>
      </c>
      <c r="DF28" s="32"/>
      <c r="DG28" s="32">
        <f t="shared" si="11"/>
        <v>1154</v>
      </c>
      <c r="DH28" s="32"/>
      <c r="DI28" s="32"/>
      <c r="DJ28" s="32"/>
      <c r="DK28" s="32"/>
      <c r="DL28" s="32"/>
      <c r="DM28" s="32">
        <f t="shared" si="7"/>
        <v>1154</v>
      </c>
      <c r="DN28" s="32">
        <f t="shared" si="12"/>
        <v>235.79893747445851</v>
      </c>
      <c r="DO28" s="31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2</v>
      </c>
      <c r="G29" s="91">
        <v>75</v>
      </c>
      <c r="H29" s="44">
        <f t="shared" si="1"/>
        <v>52.816901408450704</v>
      </c>
      <c r="I29" s="44">
        <v>70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/>
      <c r="Y29" s="39" t="s">
        <v>156</v>
      </c>
      <c r="Z29" s="39"/>
      <c r="AA29" s="39"/>
      <c r="AB29" s="39"/>
      <c r="AC29" s="39"/>
      <c r="AD29" s="39"/>
      <c r="AE29" s="39">
        <v>4300095</v>
      </c>
      <c r="AF29" s="39"/>
      <c r="AG29" s="39"/>
      <c r="AH29" s="39"/>
      <c r="AI29" s="38">
        <f t="shared" si="8"/>
        <v>4973</v>
      </c>
      <c r="AJ29" s="38">
        <f t="shared" si="2"/>
        <v>4.9729999999999999</v>
      </c>
      <c r="AK29" s="38">
        <f t="shared" si="3"/>
        <v>119.352</v>
      </c>
      <c r="AL29" s="38"/>
      <c r="AM29" s="38"/>
      <c r="AN29" s="38"/>
      <c r="AO29" s="38">
        <f t="shared" si="4"/>
        <v>119.352</v>
      </c>
      <c r="AP29" s="37">
        <v>4</v>
      </c>
      <c r="AQ29" s="93">
        <f t="shared" si="9"/>
        <v>4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1006</v>
      </c>
      <c r="BM29" s="34">
        <v>0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0.8453781512605042</v>
      </c>
      <c r="CK29" s="33">
        <f t="shared" si="6"/>
        <v>0</v>
      </c>
      <c r="CL29" s="33"/>
      <c r="CM29" s="33"/>
      <c r="CN29" s="33"/>
      <c r="CO29" s="33"/>
      <c r="CP29" s="33"/>
      <c r="CQ29" s="33"/>
      <c r="CR29" s="39" t="s">
        <v>156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1089982</v>
      </c>
      <c r="DD29" s="32"/>
      <c r="DE29" s="32">
        <f t="shared" si="10"/>
        <v>1161</v>
      </c>
      <c r="DF29" s="32"/>
      <c r="DG29" s="32">
        <f t="shared" si="11"/>
        <v>1161</v>
      </c>
      <c r="DH29" s="32"/>
      <c r="DI29" s="32"/>
      <c r="DJ29" s="32"/>
      <c r="DK29" s="32"/>
      <c r="DL29" s="32"/>
      <c r="DM29" s="32">
        <f t="shared" si="7"/>
        <v>1161</v>
      </c>
      <c r="DN29" s="32">
        <f t="shared" si="12"/>
        <v>233.46068771365373</v>
      </c>
      <c r="DO29" s="92">
        <v>1.02</v>
      </c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1</v>
      </c>
      <c r="G30" s="91">
        <v>74</v>
      </c>
      <c r="H30" s="44">
        <f t="shared" si="1"/>
        <v>52.112676056338032</v>
      </c>
      <c r="I30" s="44">
        <v>69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/>
      <c r="Y30" s="39" t="s">
        <v>156</v>
      </c>
      <c r="Z30" s="39"/>
      <c r="AA30" s="39"/>
      <c r="AB30" s="39"/>
      <c r="AC30" s="39"/>
      <c r="AD30" s="39"/>
      <c r="AE30" s="39">
        <v>4305106</v>
      </c>
      <c r="AF30" s="39"/>
      <c r="AG30" s="39"/>
      <c r="AH30" s="39"/>
      <c r="AI30" s="38">
        <f t="shared" si="8"/>
        <v>5011</v>
      </c>
      <c r="AJ30" s="38">
        <f t="shared" si="2"/>
        <v>5.0110000000000001</v>
      </c>
      <c r="AK30" s="38">
        <f t="shared" si="3"/>
        <v>120.26400000000001</v>
      </c>
      <c r="AL30" s="38"/>
      <c r="AM30" s="38"/>
      <c r="AN30" s="38"/>
      <c r="AO30" s="38">
        <f t="shared" si="4"/>
        <v>120.26400000000001</v>
      </c>
      <c r="AP30" s="37">
        <v>3.6</v>
      </c>
      <c r="AQ30" s="93">
        <f t="shared" si="9"/>
        <v>3.6</v>
      </c>
      <c r="AR30" s="36"/>
      <c r="AS30" s="36"/>
      <c r="AT30" s="36"/>
      <c r="AU30" s="35" t="s">
        <v>164</v>
      </c>
      <c r="AV30" s="34">
        <v>1188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1006</v>
      </c>
      <c r="BM30" s="34">
        <v>0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0.99831932773109244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0.8453781512605042</v>
      </c>
      <c r="CK30" s="33">
        <f t="shared" si="6"/>
        <v>0</v>
      </c>
      <c r="CL30" s="33"/>
      <c r="CM30" s="33"/>
      <c r="CN30" s="33"/>
      <c r="CO30" s="33"/>
      <c r="CP30" s="33"/>
      <c r="CQ30" s="33"/>
      <c r="CR30" s="39" t="s">
        <v>156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1091156</v>
      </c>
      <c r="DD30" s="32"/>
      <c r="DE30" s="32">
        <f t="shared" si="10"/>
        <v>1174</v>
      </c>
      <c r="DF30" s="32"/>
      <c r="DG30" s="32">
        <f t="shared" si="11"/>
        <v>1174</v>
      </c>
      <c r="DH30" s="32"/>
      <c r="DI30" s="32"/>
      <c r="DJ30" s="32"/>
      <c r="DK30" s="32"/>
      <c r="DL30" s="32"/>
      <c r="DM30" s="32">
        <f t="shared" si="7"/>
        <v>1174</v>
      </c>
      <c r="DN30" s="32">
        <f t="shared" si="12"/>
        <v>234.28457393733785</v>
      </c>
      <c r="DO30" s="31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0</v>
      </c>
      <c r="G31" s="91">
        <v>74</v>
      </c>
      <c r="H31" s="44">
        <f t="shared" si="1"/>
        <v>52.112676056338032</v>
      </c>
      <c r="I31" s="44">
        <v>70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/>
      <c r="Y31" s="39" t="s">
        <v>156</v>
      </c>
      <c r="Z31" s="39"/>
      <c r="AA31" s="39"/>
      <c r="AB31" s="39"/>
      <c r="AC31" s="39"/>
      <c r="AD31" s="39"/>
      <c r="AE31" s="39">
        <v>4309885</v>
      </c>
      <c r="AF31" s="39"/>
      <c r="AG31" s="39"/>
      <c r="AH31" s="39"/>
      <c r="AI31" s="38">
        <f t="shared" si="8"/>
        <v>4779</v>
      </c>
      <c r="AJ31" s="38">
        <f t="shared" si="2"/>
        <v>4.7789999999999999</v>
      </c>
      <c r="AK31" s="38">
        <f t="shared" si="3"/>
        <v>114.696</v>
      </c>
      <c r="AL31" s="38"/>
      <c r="AM31" s="38"/>
      <c r="AN31" s="38"/>
      <c r="AO31" s="38">
        <f t="shared" si="4"/>
        <v>114.696</v>
      </c>
      <c r="AP31" s="37">
        <v>3.3</v>
      </c>
      <c r="AQ31" s="93">
        <f t="shared" si="9"/>
        <v>3.3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1026</v>
      </c>
      <c r="BM31" s="34">
        <v>0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0.86218487394957988</v>
      </c>
      <c r="CK31" s="33">
        <f t="shared" si="6"/>
        <v>0</v>
      </c>
      <c r="CL31" s="33"/>
      <c r="CM31" s="33"/>
      <c r="CN31" s="33"/>
      <c r="CO31" s="33"/>
      <c r="CP31" s="33"/>
      <c r="CQ31" s="33"/>
      <c r="CR31" s="39" t="s">
        <v>156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1092295</v>
      </c>
      <c r="DD31" s="32"/>
      <c r="DE31" s="32">
        <f t="shared" si="10"/>
        <v>1139</v>
      </c>
      <c r="DF31" s="32"/>
      <c r="DG31" s="32">
        <f t="shared" si="11"/>
        <v>1139</v>
      </c>
      <c r="DH31" s="32"/>
      <c r="DI31" s="32"/>
      <c r="DJ31" s="32"/>
      <c r="DK31" s="32"/>
      <c r="DL31" s="32"/>
      <c r="DM31" s="32">
        <f t="shared" si="7"/>
        <v>1139</v>
      </c>
      <c r="DN31" s="32">
        <f t="shared" si="12"/>
        <v>238.33437957731743</v>
      </c>
      <c r="DO31" s="31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0</v>
      </c>
      <c r="G32" s="91">
        <v>76</v>
      </c>
      <c r="H32" s="44">
        <f t="shared" si="1"/>
        <v>53.521126760563384</v>
      </c>
      <c r="I32" s="44">
        <v>71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/>
      <c r="Y32" s="39" t="s">
        <v>156</v>
      </c>
      <c r="Z32" s="39"/>
      <c r="AA32" s="39"/>
      <c r="AB32" s="39"/>
      <c r="AC32" s="39"/>
      <c r="AD32" s="39"/>
      <c r="AE32" s="39">
        <v>4314839</v>
      </c>
      <c r="AF32" s="39"/>
      <c r="AG32" s="39"/>
      <c r="AH32" s="39"/>
      <c r="AI32" s="38">
        <f t="shared" si="8"/>
        <v>4954</v>
      </c>
      <c r="AJ32" s="38">
        <f t="shared" si="2"/>
        <v>4.9539999999999997</v>
      </c>
      <c r="AK32" s="38">
        <f t="shared" si="3"/>
        <v>118.89599999999999</v>
      </c>
      <c r="AL32" s="38"/>
      <c r="AM32" s="38"/>
      <c r="AN32" s="38"/>
      <c r="AO32" s="38">
        <f t="shared" si="4"/>
        <v>118.89599999999999</v>
      </c>
      <c r="AP32" s="37">
        <v>2.9</v>
      </c>
      <c r="AQ32" s="93">
        <f t="shared" si="9"/>
        <v>2.9</v>
      </c>
      <c r="AR32" s="36"/>
      <c r="AS32" s="36"/>
      <c r="AT32" s="36"/>
      <c r="AU32" s="35" t="s">
        <v>164</v>
      </c>
      <c r="AV32" s="34">
        <v>1186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1025</v>
      </c>
      <c r="BM32" s="34">
        <v>0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0.99663865546218489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0.8613445378151261</v>
      </c>
      <c r="CK32" s="33">
        <f t="shared" si="6"/>
        <v>0</v>
      </c>
      <c r="CL32" s="33"/>
      <c r="CM32" s="33"/>
      <c r="CN32" s="33"/>
      <c r="CO32" s="33"/>
      <c r="CP32" s="33"/>
      <c r="CQ32" s="33"/>
      <c r="CR32" s="39" t="s">
        <v>156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1093435</v>
      </c>
      <c r="DD32" s="32"/>
      <c r="DE32" s="32">
        <f t="shared" si="10"/>
        <v>1140</v>
      </c>
      <c r="DF32" s="32"/>
      <c r="DG32" s="32">
        <f t="shared" si="11"/>
        <v>1140</v>
      </c>
      <c r="DH32" s="32"/>
      <c r="DI32" s="32"/>
      <c r="DJ32" s="32"/>
      <c r="DK32" s="32"/>
      <c r="DL32" s="32"/>
      <c r="DM32" s="32">
        <f t="shared" si="7"/>
        <v>1140</v>
      </c>
      <c r="DN32" s="32">
        <f t="shared" si="12"/>
        <v>230.11707710940655</v>
      </c>
      <c r="DO32" s="31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0</v>
      </c>
      <c r="G33" s="91">
        <v>78</v>
      </c>
      <c r="H33" s="44">
        <f t="shared" si="1"/>
        <v>54.929577464788736</v>
      </c>
      <c r="I33" s="44">
        <v>72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/>
      <c r="Y33" s="39" t="s">
        <v>156</v>
      </c>
      <c r="Z33" s="39"/>
      <c r="AA33" s="39"/>
      <c r="AB33" s="39"/>
      <c r="AC33" s="39"/>
      <c r="AD33" s="39"/>
      <c r="AE33" s="39">
        <v>4320099</v>
      </c>
      <c r="AF33" s="39"/>
      <c r="AG33" s="39"/>
      <c r="AH33" s="39"/>
      <c r="AI33" s="38">
        <f t="shared" si="8"/>
        <v>5260</v>
      </c>
      <c r="AJ33" s="38">
        <f t="shared" si="2"/>
        <v>5.26</v>
      </c>
      <c r="AK33" s="38">
        <f t="shared" si="3"/>
        <v>126.24</v>
      </c>
      <c r="AL33" s="38"/>
      <c r="AM33" s="38"/>
      <c r="AN33" s="38"/>
      <c r="AO33" s="38">
        <f t="shared" si="4"/>
        <v>126.24</v>
      </c>
      <c r="AP33" s="37">
        <v>2.5</v>
      </c>
      <c r="AQ33" s="93">
        <f t="shared" si="9"/>
        <v>2.5</v>
      </c>
      <c r="AR33" s="36"/>
      <c r="AS33" s="36"/>
      <c r="AT33" s="36"/>
      <c r="AU33" s="35" t="s">
        <v>164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1025</v>
      </c>
      <c r="BM33" s="34">
        <v>0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0.8613445378151261</v>
      </c>
      <c r="CK33" s="33">
        <f t="shared" si="6"/>
        <v>0</v>
      </c>
      <c r="CL33" s="33"/>
      <c r="CM33" s="33"/>
      <c r="CN33" s="33"/>
      <c r="CO33" s="33"/>
      <c r="CP33" s="33"/>
      <c r="CQ33" s="33"/>
      <c r="CR33" s="39" t="s">
        <v>156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1094634</v>
      </c>
      <c r="DD33" s="32"/>
      <c r="DE33" s="32">
        <f t="shared" si="10"/>
        <v>1199</v>
      </c>
      <c r="DF33" s="32"/>
      <c r="DG33" s="32">
        <f t="shared" si="11"/>
        <v>1199</v>
      </c>
      <c r="DH33" s="32"/>
      <c r="DI33" s="32"/>
      <c r="DJ33" s="32"/>
      <c r="DK33" s="32"/>
      <c r="DL33" s="32"/>
      <c r="DM33" s="32">
        <f t="shared" si="7"/>
        <v>1199</v>
      </c>
      <c r="DN33" s="32">
        <f t="shared" si="12"/>
        <v>227.94676806083652</v>
      </c>
      <c r="DO33" s="92">
        <v>1.05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1</v>
      </c>
      <c r="G34" s="91">
        <v>76</v>
      </c>
      <c r="H34" s="44">
        <f t="shared" si="1"/>
        <v>53.521126760563384</v>
      </c>
      <c r="I34" s="44">
        <v>73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/>
      <c r="Y34" s="39" t="s">
        <v>156</v>
      </c>
      <c r="Z34" s="39"/>
      <c r="AA34" s="39"/>
      <c r="AB34" s="39"/>
      <c r="AC34" s="39"/>
      <c r="AD34" s="39"/>
      <c r="AE34" s="39">
        <v>4325099</v>
      </c>
      <c r="AF34" s="39"/>
      <c r="AG34" s="39"/>
      <c r="AH34" s="39"/>
      <c r="AI34" s="38">
        <f t="shared" si="8"/>
        <v>5000</v>
      </c>
      <c r="AJ34" s="38">
        <f t="shared" si="2"/>
        <v>5</v>
      </c>
      <c r="AK34" s="38">
        <f t="shared" si="3"/>
        <v>120</v>
      </c>
      <c r="AL34" s="38"/>
      <c r="AM34" s="38"/>
      <c r="AN34" s="38"/>
      <c r="AO34" s="38">
        <f t="shared" si="4"/>
        <v>120</v>
      </c>
      <c r="AP34" s="37">
        <v>2.7</v>
      </c>
      <c r="AQ34" s="93">
        <f t="shared" si="9"/>
        <v>2.7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9" t="s">
        <v>156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1095720</v>
      </c>
      <c r="DD34" s="32"/>
      <c r="DE34" s="32">
        <f t="shared" si="10"/>
        <v>1086</v>
      </c>
      <c r="DF34" s="32"/>
      <c r="DG34" s="32">
        <f t="shared" si="11"/>
        <v>1086</v>
      </c>
      <c r="DH34" s="32"/>
      <c r="DI34" s="32"/>
      <c r="DJ34" s="32"/>
      <c r="DK34" s="32"/>
      <c r="DL34" s="32"/>
      <c r="DM34" s="32">
        <f t="shared" si="7"/>
        <v>1086</v>
      </c>
      <c r="DN34" s="32">
        <f t="shared" si="12"/>
        <v>217.2</v>
      </c>
      <c r="DO34" s="31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2</v>
      </c>
      <c r="G35" s="91">
        <v>75</v>
      </c>
      <c r="H35" s="44">
        <f t="shared" si="1"/>
        <v>52.816901408450704</v>
      </c>
      <c r="I35" s="44">
        <v>74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/>
      <c r="Y35" s="39" t="s">
        <v>156</v>
      </c>
      <c r="Z35" s="39"/>
      <c r="AA35" s="39"/>
      <c r="AB35" s="39"/>
      <c r="AC35" s="39"/>
      <c r="AD35" s="39"/>
      <c r="AE35" s="39">
        <v>4329761</v>
      </c>
      <c r="AF35" s="39"/>
      <c r="AG35" s="39"/>
      <c r="AH35" s="39"/>
      <c r="AI35" s="38">
        <f t="shared" si="8"/>
        <v>4662</v>
      </c>
      <c r="AJ35" s="38">
        <f t="shared" si="2"/>
        <v>4.6619999999999999</v>
      </c>
      <c r="AK35" s="38">
        <f t="shared" si="3"/>
        <v>111.88800000000001</v>
      </c>
      <c r="AL35" s="38"/>
      <c r="AM35" s="38"/>
      <c r="AN35" s="38"/>
      <c r="AO35" s="38">
        <f t="shared" si="4"/>
        <v>111.88800000000001</v>
      </c>
      <c r="AP35" s="37">
        <v>3.4</v>
      </c>
      <c r="AQ35" s="93">
        <f t="shared" si="9"/>
        <v>3.4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9" t="s">
        <v>156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1096816</v>
      </c>
      <c r="DD35" s="32"/>
      <c r="DE35" s="32">
        <f t="shared" si="10"/>
        <v>1096</v>
      </c>
      <c r="DF35" s="32"/>
      <c r="DG35" s="32">
        <f t="shared" si="11"/>
        <v>1096</v>
      </c>
      <c r="DH35" s="32"/>
      <c r="DI35" s="32"/>
      <c r="DJ35" s="32"/>
      <c r="DK35" s="32"/>
      <c r="DL35" s="32"/>
      <c r="DM35" s="32">
        <f t="shared" si="7"/>
        <v>1096</v>
      </c>
      <c r="DN35" s="32">
        <f t="shared" si="12"/>
        <v>235.09223509223509</v>
      </c>
      <c r="DO35" s="31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3.8333333333333335</v>
      </c>
      <c r="G36" s="28">
        <f t="shared" si="13"/>
        <v>75.5</v>
      </c>
      <c r="H36" s="28">
        <f t="shared" si="13"/>
        <v>53.16901408450704</v>
      </c>
      <c r="I36" s="28">
        <f t="shared" si="13"/>
        <v>71.333333333333329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118616</v>
      </c>
      <c r="AJ36" s="28">
        <f>SUM(AJ12:AJ35)</f>
        <v>118.61600000000001</v>
      </c>
      <c r="AK36" s="28">
        <f>AVERAGE(AK12:AK35)</f>
        <v>118.616</v>
      </c>
      <c r="AL36" s="28"/>
      <c r="AM36" s="28"/>
      <c r="AN36" s="28"/>
      <c r="AO36" s="28"/>
      <c r="AP36" s="28">
        <f>AVERAGE(AP12:AP35)</f>
        <v>5.950000000000002</v>
      </c>
      <c r="AQ36" s="94">
        <f>AVERAGE(AQ12:AQ35)</f>
        <v>5.950000000000002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27461</v>
      </c>
      <c r="DF36" s="28"/>
      <c r="DG36" s="28">
        <f>SUM(DG12:DG35)</f>
        <v>27461</v>
      </c>
      <c r="DH36" s="28"/>
      <c r="DI36" s="28"/>
      <c r="DJ36" s="28"/>
      <c r="DK36" s="28"/>
      <c r="DL36" s="28"/>
      <c r="DM36" s="28">
        <f t="shared" si="7"/>
        <v>27461</v>
      </c>
      <c r="DN36" s="28">
        <f t="shared" si="12"/>
        <v>231.51176906993996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205</v>
      </c>
      <c r="D39" s="218"/>
      <c r="E39" s="218"/>
      <c r="F39" s="219"/>
    </row>
    <row r="40" spans="2:127" x14ac:dyDescent="0.35">
      <c r="B40" s="22" t="s">
        <v>2</v>
      </c>
      <c r="C40" s="217" t="s">
        <v>167</v>
      </c>
      <c r="D40" s="218"/>
      <c r="E40" s="218"/>
      <c r="F40" s="219"/>
    </row>
    <row r="41" spans="2:127" ht="15" x14ac:dyDescent="0.25">
      <c r="B41" s="22" t="s">
        <v>1</v>
      </c>
      <c r="C41" s="217" t="s">
        <v>208</v>
      </c>
      <c r="D41" s="218"/>
      <c r="E41" s="218"/>
      <c r="F41" s="219"/>
    </row>
    <row r="43" spans="2:127" x14ac:dyDescent="0.35">
      <c r="B43" s="97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95" t="s">
        <v>153</v>
      </c>
      <c r="C44" s="9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 spans="2:127" x14ac:dyDescent="0.35">
      <c r="B45" s="96" t="s">
        <v>154</v>
      </c>
      <c r="C45" s="11"/>
      <c r="D45" s="89"/>
      <c r="E45" s="89"/>
      <c r="F45" s="89"/>
      <c r="G45" s="89"/>
      <c r="H45" s="89"/>
      <c r="I45" s="89"/>
      <c r="J45" s="89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89"/>
      <c r="E46" s="89"/>
      <c r="F46" s="89"/>
      <c r="G46" s="89"/>
      <c r="H46" s="89"/>
      <c r="I46" s="89"/>
      <c r="J46" s="89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6" t="s">
        <v>158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185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6" t="s">
        <v>163</v>
      </c>
      <c r="C51" s="11"/>
      <c r="D51" s="8"/>
      <c r="E51" s="8"/>
      <c r="F51" s="8"/>
      <c r="G51" s="8"/>
      <c r="H51" s="8"/>
      <c r="I51" s="8"/>
      <c r="J51" s="7"/>
      <c r="K51" s="7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5"/>
      <c r="X51" s="4"/>
      <c r="Y51" s="4"/>
      <c r="Z51" s="4"/>
    </row>
    <row r="52" spans="2:26" x14ac:dyDescent="0.35">
      <c r="B52" s="115" t="s">
        <v>162</v>
      </c>
      <c r="C52" s="9"/>
      <c r="D52" s="8"/>
      <c r="E52" s="8"/>
      <c r="F52" s="8"/>
      <c r="G52" s="8"/>
      <c r="H52" s="8"/>
      <c r="I52" s="8"/>
      <c r="J52" s="7"/>
      <c r="K52" s="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4"/>
    </row>
    <row r="53" spans="2:26" x14ac:dyDescent="0.35">
      <c r="B53" s="107" t="s">
        <v>206</v>
      </c>
      <c r="C53" s="9"/>
      <c r="D53" s="8"/>
      <c r="E53" s="8"/>
      <c r="F53" s="8"/>
      <c r="G53" s="8"/>
      <c r="H53" s="8"/>
      <c r="I53" s="8"/>
      <c r="J53" s="7"/>
      <c r="K53" s="7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5"/>
      <c r="X53" s="4"/>
      <c r="Y53" s="4"/>
      <c r="Z53" s="4"/>
    </row>
    <row r="54" spans="2:26" x14ac:dyDescent="0.35">
      <c r="B54" s="107" t="s">
        <v>168</v>
      </c>
      <c r="C54" s="9"/>
      <c r="D54" s="8"/>
      <c r="E54" s="8"/>
      <c r="F54" s="8"/>
      <c r="G54" s="8"/>
      <c r="H54" s="8"/>
      <c r="I54" s="8"/>
      <c r="J54" s="7"/>
      <c r="K54" s="7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5"/>
      <c r="X54" s="4"/>
      <c r="Y54" s="4"/>
    </row>
    <row r="55" spans="2:26" x14ac:dyDescent="0.35">
      <c r="B55" s="134" t="s">
        <v>207</v>
      </c>
      <c r="C55" s="135"/>
      <c r="D55" s="136"/>
      <c r="E55" s="136"/>
      <c r="F55" s="136"/>
      <c r="G55" s="136"/>
      <c r="H55" s="136"/>
      <c r="I55" s="136"/>
      <c r="J55" s="137"/>
      <c r="K55" s="137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6"/>
      <c r="W55" s="5"/>
      <c r="X55" s="4"/>
      <c r="Y55" s="4"/>
    </row>
    <row r="56" spans="2:26" x14ac:dyDescent="0.35">
      <c r="B56" s="206" t="s">
        <v>169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</row>
    <row r="57" spans="2:26" x14ac:dyDescent="0.35">
      <c r="B57" s="206" t="s">
        <v>170</v>
      </c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</row>
    <row r="58" spans="2:26" x14ac:dyDescent="0.35">
      <c r="B58" s="207" t="s">
        <v>171</v>
      </c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</row>
    <row r="59" spans="2:26" ht="15" customHeight="1" x14ac:dyDescent="0.35">
      <c r="B59" s="208" t="s">
        <v>209</v>
      </c>
      <c r="C59" s="208"/>
      <c r="D59" s="208"/>
      <c r="E59" s="208"/>
      <c r="F59" s="208"/>
      <c r="G59" s="208"/>
      <c r="H59" s="208"/>
      <c r="I59" s="208"/>
      <c r="J59" s="208"/>
      <c r="K59" s="208"/>
      <c r="L59" s="208"/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 s="208"/>
    </row>
    <row r="60" spans="2:26" x14ac:dyDescent="0.35">
      <c r="B60" s="108" t="s">
        <v>175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</row>
    <row r="61" spans="2:26" x14ac:dyDescent="0.35">
      <c r="B61" s="109" t="s">
        <v>176</v>
      </c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</row>
    <row r="62" spans="2:26" x14ac:dyDescent="0.35">
      <c r="B62" s="134" t="s">
        <v>210</v>
      </c>
      <c r="C62" s="9"/>
      <c r="D62" s="8"/>
      <c r="E62" s="8"/>
      <c r="F62" s="8"/>
      <c r="G62" s="8"/>
      <c r="H62" s="8"/>
      <c r="I62" s="8"/>
      <c r="J62" s="7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5"/>
      <c r="X62" s="4"/>
      <c r="Y62" s="4"/>
    </row>
    <row r="63" spans="2:26" x14ac:dyDescent="0.35">
      <c r="B63" s="10"/>
      <c r="C63" s="9"/>
      <c r="D63" s="8"/>
      <c r="E63" s="8"/>
      <c r="F63" s="8"/>
      <c r="G63" s="8"/>
      <c r="H63" s="8"/>
      <c r="I63" s="8"/>
      <c r="J63" s="7"/>
      <c r="K63" s="7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5"/>
      <c r="X63" s="4"/>
      <c r="Y63" s="4"/>
    </row>
    <row r="64" spans="2:26" x14ac:dyDescent="0.35">
      <c r="B64" s="10"/>
      <c r="C64" s="9"/>
      <c r="D64" s="8"/>
      <c r="E64" s="8"/>
      <c r="F64" s="8"/>
      <c r="G64" s="8"/>
      <c r="H64" s="8"/>
      <c r="I64" s="8"/>
      <c r="J64" s="7"/>
      <c r="K64" s="7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5"/>
      <c r="X64" s="4"/>
      <c r="Y64" s="4"/>
    </row>
  </sheetData>
  <protectedRanges>
    <protectedRange sqref="AD10:AD11" name="Range1_11_1_1_1_2_2_1_2"/>
    <protectedRange sqref="AE10:AE11" name="Range1_11_1_1_1_2_2_1_2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1">
    <mergeCell ref="B56:Y56"/>
    <mergeCell ref="B57:Y57"/>
    <mergeCell ref="B58:Y58"/>
    <mergeCell ref="B59:Y59"/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DT31:DU31" xr:uid="{00000000-0002-0000-0600-000000000000}">
      <formula1>$BA$25:$BA$29</formula1>
    </dataValidation>
    <dataValidation type="list" allowBlank="1" showInputMessage="1" showErrorMessage="1" sqref="U12:U35" xr:uid="{00000000-0002-0000-0600-000001000000}">
      <formula1>$DT$9:$DT$20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2:DW62"/>
  <sheetViews>
    <sheetView topLeftCell="BL6" zoomScale="90" zoomScaleNormal="90" workbookViewId="0">
      <selection activeCell="CR11" sqref="CR11:CR34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43351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'7'!AE35</f>
        <v>4329761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'7'!DC35</f>
        <v>1096816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3</v>
      </c>
      <c r="G12" s="91">
        <v>70</v>
      </c>
      <c r="H12" s="44">
        <f t="shared" ref="H12:H35" si="1">G12/1.42</f>
        <v>49.295774647887328</v>
      </c>
      <c r="I12" s="44">
        <v>75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 t="s">
        <v>156</v>
      </c>
      <c r="Y12" s="39" t="s">
        <v>156</v>
      </c>
      <c r="Z12" s="39"/>
      <c r="AA12" s="39"/>
      <c r="AB12" s="39"/>
      <c r="AC12" s="39"/>
      <c r="AD12" s="39"/>
      <c r="AE12" s="39">
        <v>4334093</v>
      </c>
      <c r="AF12" s="39"/>
      <c r="AG12" s="39"/>
      <c r="AH12" s="39"/>
      <c r="AI12" s="38">
        <f>IF(ISBLANK(AE12),"-",AE12-AE10)</f>
        <v>4332</v>
      </c>
      <c r="AJ12" s="38">
        <f t="shared" ref="AJ12:AJ35" si="2">AI12/1000</f>
        <v>4.3319999999999999</v>
      </c>
      <c r="AK12" s="38">
        <f t="shared" ref="AK12:AK35" si="3">AJ12*24</f>
        <v>103.96799999999999</v>
      </c>
      <c r="AL12" s="38"/>
      <c r="AM12" s="38"/>
      <c r="AN12" s="38"/>
      <c r="AO12" s="38">
        <f t="shared" ref="AO12:AO35" si="4">AK12</f>
        <v>103.96799999999999</v>
      </c>
      <c r="AP12" s="37">
        <v>5</v>
      </c>
      <c r="AQ12" s="93">
        <f>AP12</f>
        <v>5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9" t="s">
        <v>156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1097940</v>
      </c>
      <c r="DD12" s="32"/>
      <c r="DE12" s="32">
        <f>IF(ISBLANK(DC12),"-",DC12-DC10)</f>
        <v>1124</v>
      </c>
      <c r="DF12" s="32"/>
      <c r="DG12" s="32">
        <f>DC12-DC10</f>
        <v>1124</v>
      </c>
      <c r="DH12" s="32"/>
      <c r="DI12" s="32"/>
      <c r="DJ12" s="32"/>
      <c r="DK12" s="32"/>
      <c r="DL12" s="32"/>
      <c r="DM12" s="32">
        <f t="shared" ref="DM12:DM36" si="7">DE12</f>
        <v>1124</v>
      </c>
      <c r="DN12" s="32">
        <f>DM12/AJ12</f>
        <v>259.4644506001847</v>
      </c>
      <c r="DO12" s="31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4</v>
      </c>
      <c r="G13" s="91">
        <v>72</v>
      </c>
      <c r="H13" s="44">
        <f t="shared" si="1"/>
        <v>50.70422535211268</v>
      </c>
      <c r="I13" s="44">
        <v>76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 t="s">
        <v>156</v>
      </c>
      <c r="Y13" s="39" t="s">
        <v>156</v>
      </c>
      <c r="Z13" s="39"/>
      <c r="AA13" s="39"/>
      <c r="AB13" s="39"/>
      <c r="AC13" s="39"/>
      <c r="AD13" s="39"/>
      <c r="AE13" s="39">
        <v>4338449</v>
      </c>
      <c r="AF13" s="39"/>
      <c r="AG13" s="39"/>
      <c r="AH13" s="39"/>
      <c r="AI13" s="38">
        <f t="shared" ref="AI13:AI35" si="8">IF(ISBLANK(AE13),"-",AE13-AE12)</f>
        <v>4356</v>
      </c>
      <c r="AJ13" s="38">
        <f t="shared" si="2"/>
        <v>4.3559999999999999</v>
      </c>
      <c r="AK13" s="38">
        <f t="shared" si="3"/>
        <v>104.544</v>
      </c>
      <c r="AL13" s="38"/>
      <c r="AM13" s="38"/>
      <c r="AN13" s="38"/>
      <c r="AO13" s="38">
        <f t="shared" si="4"/>
        <v>104.544</v>
      </c>
      <c r="AP13" s="37">
        <v>6.4</v>
      </c>
      <c r="AQ13" s="93">
        <f t="shared" ref="AQ13:AQ35" si="9">AP13</f>
        <v>6.4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9" t="s">
        <v>156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1099033</v>
      </c>
      <c r="DD13" s="32"/>
      <c r="DE13" s="32">
        <f t="shared" ref="DE13:DE35" si="10">IF(ISBLANK(DC13),"-",DC13-DC12)</f>
        <v>1093</v>
      </c>
      <c r="DF13" s="32"/>
      <c r="DG13" s="32">
        <f t="shared" ref="DG13:DG35" si="11">DC13-DC12</f>
        <v>1093</v>
      </c>
      <c r="DH13" s="32"/>
      <c r="DI13" s="32"/>
      <c r="DJ13" s="32"/>
      <c r="DK13" s="32"/>
      <c r="DL13" s="32"/>
      <c r="DM13" s="32">
        <f t="shared" si="7"/>
        <v>1093</v>
      </c>
      <c r="DN13" s="32">
        <f t="shared" ref="DN13:DN36" si="12">DM13/AJ13</f>
        <v>250.91827364554638</v>
      </c>
      <c r="DO13" s="92">
        <v>1.1000000000000001</v>
      </c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6</v>
      </c>
      <c r="G14" s="91">
        <v>74</v>
      </c>
      <c r="H14" s="44">
        <f t="shared" si="1"/>
        <v>52.112676056338032</v>
      </c>
      <c r="I14" s="44">
        <v>78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 t="s">
        <v>156</v>
      </c>
      <c r="Y14" s="39" t="s">
        <v>156</v>
      </c>
      <c r="Z14" s="39"/>
      <c r="AA14" s="39"/>
      <c r="AB14" s="39"/>
      <c r="AC14" s="39"/>
      <c r="AD14" s="39"/>
      <c r="AE14" s="39">
        <v>4342870</v>
      </c>
      <c r="AF14" s="39"/>
      <c r="AG14" s="39"/>
      <c r="AH14" s="39"/>
      <c r="AI14" s="38">
        <f t="shared" si="8"/>
        <v>4421</v>
      </c>
      <c r="AJ14" s="38">
        <f t="shared" si="2"/>
        <v>4.4210000000000003</v>
      </c>
      <c r="AK14" s="38">
        <f t="shared" si="3"/>
        <v>106.10400000000001</v>
      </c>
      <c r="AL14" s="38"/>
      <c r="AM14" s="38"/>
      <c r="AN14" s="38"/>
      <c r="AO14" s="38">
        <f t="shared" si="4"/>
        <v>106.10400000000001</v>
      </c>
      <c r="AP14" s="37">
        <v>7.9</v>
      </c>
      <c r="AQ14" s="93">
        <f t="shared" si="9"/>
        <v>7.9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9" t="s">
        <v>156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1100132</v>
      </c>
      <c r="DD14" s="32"/>
      <c r="DE14" s="32">
        <f t="shared" si="10"/>
        <v>1099</v>
      </c>
      <c r="DF14" s="32"/>
      <c r="DG14" s="32">
        <f t="shared" si="11"/>
        <v>1099</v>
      </c>
      <c r="DH14" s="32"/>
      <c r="DI14" s="32"/>
      <c r="DJ14" s="32"/>
      <c r="DK14" s="32"/>
      <c r="DL14" s="32"/>
      <c r="DM14" s="32">
        <f t="shared" si="7"/>
        <v>1099</v>
      </c>
      <c r="DN14" s="32">
        <f t="shared" si="12"/>
        <v>248.58629269396062</v>
      </c>
      <c r="DO14" s="31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7</v>
      </c>
      <c r="G15" s="91">
        <v>73</v>
      </c>
      <c r="H15" s="44">
        <f t="shared" si="1"/>
        <v>51.408450704225352</v>
      </c>
      <c r="I15" s="44">
        <v>79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 t="s">
        <v>156</v>
      </c>
      <c r="Y15" s="39" t="s">
        <v>156</v>
      </c>
      <c r="Z15" s="39"/>
      <c r="AA15" s="39"/>
      <c r="AB15" s="39"/>
      <c r="AC15" s="39"/>
      <c r="AD15" s="39"/>
      <c r="AE15" s="39">
        <v>4347015</v>
      </c>
      <c r="AF15" s="39"/>
      <c r="AG15" s="39"/>
      <c r="AH15" s="39"/>
      <c r="AI15" s="38">
        <f t="shared" si="8"/>
        <v>4145</v>
      </c>
      <c r="AJ15" s="38">
        <f t="shared" si="2"/>
        <v>4.1449999999999996</v>
      </c>
      <c r="AK15" s="38">
        <f t="shared" si="3"/>
        <v>99.47999999999999</v>
      </c>
      <c r="AL15" s="38"/>
      <c r="AM15" s="38"/>
      <c r="AN15" s="38"/>
      <c r="AO15" s="38">
        <f t="shared" si="4"/>
        <v>99.47999999999999</v>
      </c>
      <c r="AP15" s="37">
        <v>9.3000000000000007</v>
      </c>
      <c r="AQ15" s="93">
        <f t="shared" si="9"/>
        <v>9.3000000000000007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9" t="s">
        <v>156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1101215</v>
      </c>
      <c r="DD15" s="32"/>
      <c r="DE15" s="32">
        <f t="shared" si="10"/>
        <v>1083</v>
      </c>
      <c r="DF15" s="32"/>
      <c r="DG15" s="32">
        <f t="shared" si="11"/>
        <v>1083</v>
      </c>
      <c r="DH15" s="32"/>
      <c r="DI15" s="32"/>
      <c r="DJ15" s="32"/>
      <c r="DK15" s="32"/>
      <c r="DL15" s="32"/>
      <c r="DM15" s="32">
        <f t="shared" si="7"/>
        <v>1083</v>
      </c>
      <c r="DN15" s="32">
        <f t="shared" si="12"/>
        <v>261.27864897466833</v>
      </c>
      <c r="DO15" s="31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8</v>
      </c>
      <c r="G16" s="91">
        <v>83</v>
      </c>
      <c r="H16" s="44">
        <f t="shared" si="1"/>
        <v>58.450704225352112</v>
      </c>
      <c r="I16" s="44">
        <v>80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 t="s">
        <v>156</v>
      </c>
      <c r="Y16" s="39" t="s">
        <v>156</v>
      </c>
      <c r="Z16" s="39"/>
      <c r="AA16" s="39"/>
      <c r="AB16" s="39"/>
      <c r="AC16" s="39"/>
      <c r="AD16" s="39"/>
      <c r="AE16" s="39">
        <v>4351185</v>
      </c>
      <c r="AF16" s="39"/>
      <c r="AG16" s="39"/>
      <c r="AH16" s="39"/>
      <c r="AI16" s="38">
        <f t="shared" si="8"/>
        <v>4170</v>
      </c>
      <c r="AJ16" s="38">
        <f t="shared" si="2"/>
        <v>4.17</v>
      </c>
      <c r="AK16" s="38">
        <f t="shared" si="3"/>
        <v>100.08</v>
      </c>
      <c r="AL16" s="38"/>
      <c r="AM16" s="38"/>
      <c r="AN16" s="38"/>
      <c r="AO16" s="38">
        <f t="shared" si="4"/>
        <v>100.08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1146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0.96302521008403363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9" t="s">
        <v>156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1102305</v>
      </c>
      <c r="DD16" s="32"/>
      <c r="DE16" s="32">
        <f t="shared" si="10"/>
        <v>1090</v>
      </c>
      <c r="DF16" s="32"/>
      <c r="DG16" s="32">
        <f t="shared" si="11"/>
        <v>1090</v>
      </c>
      <c r="DH16" s="32"/>
      <c r="DI16" s="32"/>
      <c r="DJ16" s="32"/>
      <c r="DK16" s="32"/>
      <c r="DL16" s="32"/>
      <c r="DM16" s="32">
        <f t="shared" si="7"/>
        <v>1090</v>
      </c>
      <c r="DN16" s="32">
        <f t="shared" si="12"/>
        <v>261.39088729016788</v>
      </c>
      <c r="DO16" s="31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8</v>
      </c>
      <c r="G17" s="91">
        <v>80</v>
      </c>
      <c r="H17" s="44">
        <f t="shared" si="1"/>
        <v>56.338028169014088</v>
      </c>
      <c r="I17" s="44">
        <v>78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 t="s">
        <v>156</v>
      </c>
      <c r="Y17" s="39" t="s">
        <v>156</v>
      </c>
      <c r="Z17" s="39"/>
      <c r="AA17" s="39"/>
      <c r="AB17" s="39"/>
      <c r="AC17" s="39"/>
      <c r="AD17" s="39"/>
      <c r="AE17" s="39">
        <v>4355778</v>
      </c>
      <c r="AF17" s="39"/>
      <c r="AG17" s="39"/>
      <c r="AH17" s="39"/>
      <c r="AI17" s="38">
        <f t="shared" si="8"/>
        <v>4593</v>
      </c>
      <c r="AJ17" s="38">
        <f t="shared" si="2"/>
        <v>4.593</v>
      </c>
      <c r="AK17" s="38">
        <f t="shared" si="3"/>
        <v>110.232</v>
      </c>
      <c r="AL17" s="38"/>
      <c r="AM17" s="38"/>
      <c r="AN17" s="38"/>
      <c r="AO17" s="38">
        <f t="shared" si="4"/>
        <v>110.232</v>
      </c>
      <c r="AP17" s="37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9" t="s">
        <v>156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1103388</v>
      </c>
      <c r="DD17" s="32"/>
      <c r="DE17" s="32">
        <f t="shared" si="10"/>
        <v>1083</v>
      </c>
      <c r="DF17" s="32"/>
      <c r="DG17" s="32">
        <f t="shared" si="11"/>
        <v>1083</v>
      </c>
      <c r="DH17" s="32"/>
      <c r="DI17" s="32"/>
      <c r="DJ17" s="32"/>
      <c r="DK17" s="32"/>
      <c r="DL17" s="32"/>
      <c r="DM17" s="32">
        <f t="shared" si="7"/>
        <v>1083</v>
      </c>
      <c r="DN17" s="32">
        <f t="shared" si="12"/>
        <v>235.79359895493141</v>
      </c>
      <c r="DO17" s="92"/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7</v>
      </c>
      <c r="G18" s="91">
        <v>80</v>
      </c>
      <c r="H18" s="44">
        <f t="shared" si="1"/>
        <v>56.338028169014088</v>
      </c>
      <c r="I18" s="44">
        <v>78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 t="s">
        <v>156</v>
      </c>
      <c r="Y18" s="39" t="s">
        <v>156</v>
      </c>
      <c r="Z18" s="39"/>
      <c r="AA18" s="39"/>
      <c r="AB18" s="39"/>
      <c r="AC18" s="39"/>
      <c r="AD18" s="39"/>
      <c r="AE18" s="39">
        <v>4360340</v>
      </c>
      <c r="AF18" s="39"/>
      <c r="AG18" s="39"/>
      <c r="AH18" s="39"/>
      <c r="AI18" s="38">
        <f t="shared" si="8"/>
        <v>4562</v>
      </c>
      <c r="AJ18" s="38">
        <f t="shared" si="2"/>
        <v>4.5620000000000003</v>
      </c>
      <c r="AK18" s="38">
        <f t="shared" si="3"/>
        <v>109.488</v>
      </c>
      <c r="AL18" s="38"/>
      <c r="AM18" s="38"/>
      <c r="AN18" s="38"/>
      <c r="AO18" s="38">
        <f t="shared" si="4"/>
        <v>109.488</v>
      </c>
      <c r="AP18" s="37">
        <v>9.1999999999999993</v>
      </c>
      <c r="AQ18" s="93">
        <f t="shared" si="9"/>
        <v>9.1999999999999993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0</v>
      </c>
      <c r="BM18" s="34">
        <v>1017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</v>
      </c>
      <c r="CK18" s="33">
        <f t="shared" si="6"/>
        <v>0.85462184873949576</v>
      </c>
      <c r="CL18" s="33"/>
      <c r="CM18" s="33"/>
      <c r="CN18" s="33"/>
      <c r="CO18" s="33"/>
      <c r="CP18" s="33"/>
      <c r="CQ18" s="33"/>
      <c r="CR18" s="39" t="s">
        <v>156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1104508</v>
      </c>
      <c r="DD18" s="32"/>
      <c r="DE18" s="32">
        <f t="shared" si="10"/>
        <v>1120</v>
      </c>
      <c r="DF18" s="32"/>
      <c r="DG18" s="32">
        <f t="shared" si="11"/>
        <v>1120</v>
      </c>
      <c r="DH18" s="32"/>
      <c r="DI18" s="32"/>
      <c r="DJ18" s="32"/>
      <c r="DK18" s="32"/>
      <c r="DL18" s="32"/>
      <c r="DM18" s="32">
        <f t="shared" si="7"/>
        <v>1120</v>
      </c>
      <c r="DN18" s="32">
        <f t="shared" si="12"/>
        <v>245.50635686102586</v>
      </c>
      <c r="DO18" s="31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7</v>
      </c>
      <c r="G19" s="91">
        <v>77</v>
      </c>
      <c r="H19" s="44">
        <f t="shared" si="1"/>
        <v>54.225352112676056</v>
      </c>
      <c r="I19" s="44">
        <v>74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 t="s">
        <v>156</v>
      </c>
      <c r="Y19" s="39" t="s">
        <v>156</v>
      </c>
      <c r="Z19" s="39"/>
      <c r="AA19" s="39"/>
      <c r="AB19" s="39"/>
      <c r="AC19" s="39"/>
      <c r="AD19" s="39"/>
      <c r="AE19" s="39">
        <v>4365366</v>
      </c>
      <c r="AF19" s="39"/>
      <c r="AG19" s="39"/>
      <c r="AH19" s="39"/>
      <c r="AI19" s="38">
        <f t="shared" si="8"/>
        <v>5026</v>
      </c>
      <c r="AJ19" s="38">
        <f t="shared" si="2"/>
        <v>5.0259999999999998</v>
      </c>
      <c r="AK19" s="38">
        <f t="shared" si="3"/>
        <v>120.624</v>
      </c>
      <c r="AL19" s="38"/>
      <c r="AM19" s="38"/>
      <c r="AN19" s="38"/>
      <c r="AO19" s="38">
        <f t="shared" si="4"/>
        <v>120.624</v>
      </c>
      <c r="AP19" s="37">
        <v>8.6999999999999993</v>
      </c>
      <c r="AQ19" s="93">
        <f t="shared" si="9"/>
        <v>8.6999999999999993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0</v>
      </c>
      <c r="BM19" s="34">
        <v>1016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</v>
      </c>
      <c r="CK19" s="33">
        <f t="shared" si="6"/>
        <v>0.85378151260504198</v>
      </c>
      <c r="CL19" s="33"/>
      <c r="CM19" s="33"/>
      <c r="CN19" s="33"/>
      <c r="CO19" s="33"/>
      <c r="CP19" s="33"/>
      <c r="CQ19" s="33"/>
      <c r="CR19" s="39" t="s">
        <v>156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1105666</v>
      </c>
      <c r="DD19" s="32"/>
      <c r="DE19" s="32">
        <f t="shared" si="10"/>
        <v>1158</v>
      </c>
      <c r="DF19" s="32"/>
      <c r="DG19" s="32">
        <f t="shared" si="11"/>
        <v>1158</v>
      </c>
      <c r="DH19" s="32"/>
      <c r="DI19" s="32"/>
      <c r="DJ19" s="32"/>
      <c r="DK19" s="32"/>
      <c r="DL19" s="32"/>
      <c r="DM19" s="32">
        <f t="shared" si="7"/>
        <v>1158</v>
      </c>
      <c r="DN19" s="32">
        <f t="shared" si="12"/>
        <v>230.40191006764823</v>
      </c>
      <c r="DO19" s="31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6</v>
      </c>
      <c r="G20" s="91">
        <v>75</v>
      </c>
      <c r="H20" s="44">
        <f t="shared" si="1"/>
        <v>52.816901408450704</v>
      </c>
      <c r="I20" s="44">
        <v>72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 t="s">
        <v>156</v>
      </c>
      <c r="Y20" s="39" t="s">
        <v>156</v>
      </c>
      <c r="Z20" s="39"/>
      <c r="AA20" s="39"/>
      <c r="AB20" s="39"/>
      <c r="AC20" s="39"/>
      <c r="AD20" s="39"/>
      <c r="AE20" s="39">
        <v>4370488</v>
      </c>
      <c r="AF20" s="39"/>
      <c r="AG20" s="39"/>
      <c r="AH20" s="39"/>
      <c r="AI20" s="38">
        <f t="shared" si="8"/>
        <v>5122</v>
      </c>
      <c r="AJ20" s="38">
        <f t="shared" si="2"/>
        <v>5.1219999999999999</v>
      </c>
      <c r="AK20" s="38">
        <f t="shared" si="3"/>
        <v>122.928</v>
      </c>
      <c r="AL20" s="38"/>
      <c r="AM20" s="38"/>
      <c r="AN20" s="38"/>
      <c r="AO20" s="38">
        <f t="shared" si="4"/>
        <v>122.928</v>
      </c>
      <c r="AP20" s="37">
        <v>8</v>
      </c>
      <c r="AQ20" s="93">
        <f t="shared" si="9"/>
        <v>8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0</v>
      </c>
      <c r="BM20" s="34">
        <v>1016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</v>
      </c>
      <c r="CK20" s="33">
        <f t="shared" si="6"/>
        <v>0.85378151260504198</v>
      </c>
      <c r="CL20" s="33"/>
      <c r="CM20" s="33"/>
      <c r="CN20" s="33"/>
      <c r="CO20" s="33"/>
      <c r="CP20" s="33"/>
      <c r="CQ20" s="33"/>
      <c r="CR20" s="39" t="s">
        <v>156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1106864</v>
      </c>
      <c r="DD20" s="32"/>
      <c r="DE20" s="32">
        <f t="shared" si="10"/>
        <v>1198</v>
      </c>
      <c r="DF20" s="32"/>
      <c r="DG20" s="32">
        <f t="shared" si="11"/>
        <v>1198</v>
      </c>
      <c r="DH20" s="32"/>
      <c r="DI20" s="32"/>
      <c r="DJ20" s="32"/>
      <c r="DK20" s="32"/>
      <c r="DL20" s="32"/>
      <c r="DM20" s="32">
        <f t="shared" si="7"/>
        <v>1198</v>
      </c>
      <c r="DN20" s="32">
        <f t="shared" si="12"/>
        <v>233.89301054275674</v>
      </c>
      <c r="DO20" s="31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6</v>
      </c>
      <c r="G21" s="91">
        <v>74</v>
      </c>
      <c r="H21" s="44">
        <f t="shared" si="1"/>
        <v>52.112676056338032</v>
      </c>
      <c r="I21" s="44">
        <v>72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 t="s">
        <v>156</v>
      </c>
      <c r="Y21" s="39" t="s">
        <v>156</v>
      </c>
      <c r="Z21" s="39"/>
      <c r="AA21" s="39"/>
      <c r="AB21" s="39"/>
      <c r="AC21" s="39"/>
      <c r="AD21" s="39"/>
      <c r="AE21" s="39">
        <v>4375286</v>
      </c>
      <c r="AF21" s="39"/>
      <c r="AG21" s="39"/>
      <c r="AH21" s="39"/>
      <c r="AI21" s="38">
        <f t="shared" si="8"/>
        <v>4798</v>
      </c>
      <c r="AJ21" s="38">
        <f t="shared" si="2"/>
        <v>4.798</v>
      </c>
      <c r="AK21" s="38">
        <f t="shared" si="3"/>
        <v>115.152</v>
      </c>
      <c r="AL21" s="38"/>
      <c r="AM21" s="38"/>
      <c r="AN21" s="38"/>
      <c r="AO21" s="38">
        <f t="shared" si="4"/>
        <v>115.152</v>
      </c>
      <c r="AP21" s="37">
        <v>7.4</v>
      </c>
      <c r="AQ21" s="93">
        <f t="shared" si="9"/>
        <v>7.4</v>
      </c>
      <c r="AR21" s="36"/>
      <c r="AS21" s="36"/>
      <c r="AT21" s="36"/>
      <c r="AU21" s="35" t="s">
        <v>164</v>
      </c>
      <c r="AV21" s="34">
        <v>1186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0</v>
      </c>
      <c r="BM21" s="34">
        <v>1017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0.99663865546218489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</v>
      </c>
      <c r="CK21" s="33">
        <f t="shared" si="6"/>
        <v>0.85462184873949576</v>
      </c>
      <c r="CL21" s="33"/>
      <c r="CM21" s="33"/>
      <c r="CN21" s="33"/>
      <c r="CO21" s="33"/>
      <c r="CP21" s="33"/>
      <c r="CQ21" s="33"/>
      <c r="CR21" s="39" t="s">
        <v>156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1108063</v>
      </c>
      <c r="DD21" s="32"/>
      <c r="DE21" s="32">
        <f t="shared" si="10"/>
        <v>1199</v>
      </c>
      <c r="DF21" s="32"/>
      <c r="DG21" s="32">
        <f t="shared" si="11"/>
        <v>1199</v>
      </c>
      <c r="DH21" s="32"/>
      <c r="DI21" s="32"/>
      <c r="DJ21" s="32"/>
      <c r="DK21" s="32"/>
      <c r="DL21" s="32"/>
      <c r="DM21" s="32">
        <f t="shared" si="7"/>
        <v>1199</v>
      </c>
      <c r="DN21" s="32">
        <f t="shared" si="12"/>
        <v>249.89578991246353</v>
      </c>
      <c r="DO21" s="92"/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5</v>
      </c>
      <c r="G22" s="91">
        <v>74</v>
      </c>
      <c r="H22" s="44">
        <f t="shared" si="1"/>
        <v>52.112676056338032</v>
      </c>
      <c r="I22" s="44">
        <v>70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 t="s">
        <v>156</v>
      </c>
      <c r="Y22" s="39" t="s">
        <v>156</v>
      </c>
      <c r="Z22" s="39"/>
      <c r="AA22" s="39"/>
      <c r="AB22" s="39"/>
      <c r="AC22" s="39"/>
      <c r="AD22" s="39"/>
      <c r="AE22" s="39">
        <v>4379638</v>
      </c>
      <c r="AF22" s="39"/>
      <c r="AG22" s="39"/>
      <c r="AH22" s="39"/>
      <c r="AI22" s="38">
        <f t="shared" si="8"/>
        <v>4352</v>
      </c>
      <c r="AJ22" s="38">
        <f t="shared" si="2"/>
        <v>4.3520000000000003</v>
      </c>
      <c r="AK22" s="38">
        <f t="shared" si="3"/>
        <v>104.44800000000001</v>
      </c>
      <c r="AL22" s="38"/>
      <c r="AM22" s="38"/>
      <c r="AN22" s="38"/>
      <c r="AO22" s="38">
        <f t="shared" si="4"/>
        <v>104.44800000000001</v>
      </c>
      <c r="AP22" s="37">
        <v>6.8</v>
      </c>
      <c r="AQ22" s="93">
        <f t="shared" si="9"/>
        <v>6.8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0</v>
      </c>
      <c r="BM22" s="34">
        <v>1017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</v>
      </c>
      <c r="CK22" s="33">
        <f t="shared" si="6"/>
        <v>0.85462184873949576</v>
      </c>
      <c r="CL22" s="33"/>
      <c r="CM22" s="33"/>
      <c r="CN22" s="33"/>
      <c r="CO22" s="33"/>
      <c r="CP22" s="33"/>
      <c r="CQ22" s="33"/>
      <c r="CR22" s="39" t="s">
        <v>156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1109228</v>
      </c>
      <c r="DD22" s="32"/>
      <c r="DE22" s="32">
        <f t="shared" si="10"/>
        <v>1165</v>
      </c>
      <c r="DF22" s="32"/>
      <c r="DG22" s="32">
        <f t="shared" si="11"/>
        <v>1165</v>
      </c>
      <c r="DH22" s="32"/>
      <c r="DI22" s="32"/>
      <c r="DJ22" s="32"/>
      <c r="DK22" s="32"/>
      <c r="DL22" s="32"/>
      <c r="DM22" s="32">
        <f t="shared" si="7"/>
        <v>1165</v>
      </c>
      <c r="DN22" s="32">
        <f t="shared" si="12"/>
        <v>267.69301470588232</v>
      </c>
      <c r="DO22" s="31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5</v>
      </c>
      <c r="G23" s="91">
        <v>73</v>
      </c>
      <c r="H23" s="44">
        <f t="shared" si="1"/>
        <v>51.408450704225352</v>
      </c>
      <c r="I23" s="44">
        <v>69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 t="s">
        <v>156</v>
      </c>
      <c r="Y23" s="39" t="s">
        <v>156</v>
      </c>
      <c r="Z23" s="39"/>
      <c r="AA23" s="39"/>
      <c r="AB23" s="39"/>
      <c r="AC23" s="39"/>
      <c r="AD23" s="39"/>
      <c r="AE23" s="39">
        <v>4384160</v>
      </c>
      <c r="AF23" s="39"/>
      <c r="AG23" s="39"/>
      <c r="AH23" s="39"/>
      <c r="AI23" s="38">
        <f t="shared" si="8"/>
        <v>4522</v>
      </c>
      <c r="AJ23" s="38">
        <f t="shared" si="2"/>
        <v>4.5220000000000002</v>
      </c>
      <c r="AK23" s="38">
        <f t="shared" si="3"/>
        <v>108.52800000000001</v>
      </c>
      <c r="AL23" s="38"/>
      <c r="AM23" s="38"/>
      <c r="AN23" s="38"/>
      <c r="AO23" s="38">
        <f t="shared" si="4"/>
        <v>108.52800000000001</v>
      </c>
      <c r="AP23" s="37">
        <v>6.2</v>
      </c>
      <c r="AQ23" s="93">
        <f t="shared" si="9"/>
        <v>6.2</v>
      </c>
      <c r="AR23" s="36"/>
      <c r="AS23" s="36"/>
      <c r="AT23" s="36"/>
      <c r="AU23" s="35" t="s">
        <v>164</v>
      </c>
      <c r="AV23" s="34">
        <v>1186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0</v>
      </c>
      <c r="BM23" s="34">
        <v>1017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0.99663865546218489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</v>
      </c>
      <c r="CK23" s="33">
        <f t="shared" si="6"/>
        <v>0.85462184873949576</v>
      </c>
      <c r="CL23" s="33"/>
      <c r="CM23" s="33"/>
      <c r="CN23" s="33"/>
      <c r="CO23" s="33"/>
      <c r="CP23" s="33"/>
      <c r="CQ23" s="33"/>
      <c r="CR23" s="39" t="s">
        <v>156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1110436</v>
      </c>
      <c r="DD23" s="32"/>
      <c r="DE23" s="32">
        <f t="shared" si="10"/>
        <v>1208</v>
      </c>
      <c r="DF23" s="32"/>
      <c r="DG23" s="32">
        <f t="shared" si="11"/>
        <v>1208</v>
      </c>
      <c r="DH23" s="32"/>
      <c r="DI23" s="32"/>
      <c r="DJ23" s="32"/>
      <c r="DK23" s="32"/>
      <c r="DL23" s="32"/>
      <c r="DM23" s="32">
        <f t="shared" si="7"/>
        <v>1208</v>
      </c>
      <c r="DN23" s="32">
        <f t="shared" si="12"/>
        <v>267.13843432109684</v>
      </c>
      <c r="DO23" s="31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4</v>
      </c>
      <c r="G24" s="91">
        <v>73</v>
      </c>
      <c r="H24" s="44">
        <f t="shared" si="1"/>
        <v>51.408450704225352</v>
      </c>
      <c r="I24" s="44">
        <v>67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 t="s">
        <v>156</v>
      </c>
      <c r="Y24" s="39" t="s">
        <v>156</v>
      </c>
      <c r="Z24" s="39"/>
      <c r="AA24" s="39"/>
      <c r="AB24" s="39"/>
      <c r="AC24" s="39"/>
      <c r="AD24" s="39"/>
      <c r="AE24" s="39">
        <v>4388668</v>
      </c>
      <c r="AF24" s="39"/>
      <c r="AG24" s="39"/>
      <c r="AH24" s="39"/>
      <c r="AI24" s="38">
        <f t="shared" si="8"/>
        <v>4508</v>
      </c>
      <c r="AJ24" s="38">
        <f t="shared" si="2"/>
        <v>4.508</v>
      </c>
      <c r="AK24" s="38">
        <f t="shared" si="3"/>
        <v>108.19200000000001</v>
      </c>
      <c r="AL24" s="38"/>
      <c r="AM24" s="38"/>
      <c r="AN24" s="38"/>
      <c r="AO24" s="38">
        <f t="shared" si="4"/>
        <v>108.19200000000001</v>
      </c>
      <c r="AP24" s="37">
        <v>5.6</v>
      </c>
      <c r="AQ24" s="93">
        <f t="shared" si="9"/>
        <v>5.6</v>
      </c>
      <c r="AR24" s="36"/>
      <c r="AS24" s="36"/>
      <c r="AT24" s="36"/>
      <c r="AU24" s="35" t="s">
        <v>164</v>
      </c>
      <c r="AV24" s="34">
        <v>1187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0</v>
      </c>
      <c r="BM24" s="34">
        <v>1017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0.99747899159663866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</v>
      </c>
      <c r="CK24" s="33">
        <f t="shared" si="6"/>
        <v>0.85462184873949576</v>
      </c>
      <c r="CL24" s="33"/>
      <c r="CM24" s="33"/>
      <c r="CN24" s="33"/>
      <c r="CO24" s="33"/>
      <c r="CP24" s="33"/>
      <c r="CQ24" s="33"/>
      <c r="CR24" s="39" t="s">
        <v>156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1111634</v>
      </c>
      <c r="DD24" s="32"/>
      <c r="DE24" s="32">
        <f t="shared" si="10"/>
        <v>1198</v>
      </c>
      <c r="DF24" s="32"/>
      <c r="DG24" s="32">
        <f t="shared" si="11"/>
        <v>1198</v>
      </c>
      <c r="DH24" s="32"/>
      <c r="DI24" s="32"/>
      <c r="DJ24" s="32"/>
      <c r="DK24" s="32"/>
      <c r="DL24" s="32"/>
      <c r="DM24" s="32">
        <f t="shared" si="7"/>
        <v>1198</v>
      </c>
      <c r="DN24" s="32">
        <f t="shared" si="12"/>
        <v>265.74977817213841</v>
      </c>
      <c r="DO24" s="31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4</v>
      </c>
      <c r="G25" s="91">
        <v>73</v>
      </c>
      <c r="H25" s="44">
        <f t="shared" si="1"/>
        <v>51.408450704225352</v>
      </c>
      <c r="I25" s="44">
        <v>67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 t="s">
        <v>156</v>
      </c>
      <c r="Y25" s="39" t="s">
        <v>156</v>
      </c>
      <c r="Z25" s="39"/>
      <c r="AA25" s="39"/>
      <c r="AB25" s="39"/>
      <c r="AC25" s="39"/>
      <c r="AD25" s="39"/>
      <c r="AE25" s="39">
        <v>4392843</v>
      </c>
      <c r="AF25" s="39"/>
      <c r="AG25" s="39"/>
      <c r="AH25" s="39"/>
      <c r="AI25" s="38">
        <f t="shared" si="8"/>
        <v>4175</v>
      </c>
      <c r="AJ25" s="38">
        <f t="shared" si="2"/>
        <v>4.1749999999999998</v>
      </c>
      <c r="AK25" s="38">
        <f t="shared" si="3"/>
        <v>100.19999999999999</v>
      </c>
      <c r="AL25" s="38"/>
      <c r="AM25" s="38"/>
      <c r="AN25" s="38"/>
      <c r="AO25" s="38">
        <f t="shared" si="4"/>
        <v>100.19999999999999</v>
      </c>
      <c r="AP25" s="37">
        <v>5.0999999999999996</v>
      </c>
      <c r="AQ25" s="93">
        <f t="shared" si="9"/>
        <v>5.0999999999999996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0</v>
      </c>
      <c r="BM25" s="34">
        <v>1017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</v>
      </c>
      <c r="CK25" s="33">
        <f t="shared" si="6"/>
        <v>0.85462184873949576</v>
      </c>
      <c r="CL25" s="33"/>
      <c r="CM25" s="33"/>
      <c r="CN25" s="33"/>
      <c r="CO25" s="33"/>
      <c r="CP25" s="33"/>
      <c r="CQ25" s="33"/>
      <c r="CR25" s="39" t="s">
        <v>156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1113177</v>
      </c>
      <c r="DD25" s="32"/>
      <c r="DE25" s="32">
        <f t="shared" si="10"/>
        <v>1543</v>
      </c>
      <c r="DF25" s="32"/>
      <c r="DG25" s="32">
        <f t="shared" si="11"/>
        <v>1543</v>
      </c>
      <c r="DH25" s="32"/>
      <c r="DI25" s="32"/>
      <c r="DJ25" s="32"/>
      <c r="DK25" s="32"/>
      <c r="DL25" s="32"/>
      <c r="DM25" s="32">
        <f t="shared" si="7"/>
        <v>1543</v>
      </c>
      <c r="DN25" s="32">
        <f t="shared" si="12"/>
        <v>369.5808383233533</v>
      </c>
      <c r="DO25" s="92"/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4</v>
      </c>
      <c r="G26" s="91">
        <v>73</v>
      </c>
      <c r="H26" s="44">
        <f t="shared" si="1"/>
        <v>51.408450704225352</v>
      </c>
      <c r="I26" s="44">
        <v>67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 t="s">
        <v>156</v>
      </c>
      <c r="Y26" s="39" t="s">
        <v>156</v>
      </c>
      <c r="Z26" s="39"/>
      <c r="AA26" s="39"/>
      <c r="AB26" s="39"/>
      <c r="AC26" s="39"/>
      <c r="AD26" s="39"/>
      <c r="AE26" s="39">
        <v>4397677</v>
      </c>
      <c r="AF26" s="39"/>
      <c r="AG26" s="39"/>
      <c r="AH26" s="39"/>
      <c r="AI26" s="38">
        <f t="shared" si="8"/>
        <v>4834</v>
      </c>
      <c r="AJ26" s="38">
        <f t="shared" si="2"/>
        <v>4.8339999999999996</v>
      </c>
      <c r="AK26" s="38">
        <f t="shared" si="3"/>
        <v>116.01599999999999</v>
      </c>
      <c r="AL26" s="38"/>
      <c r="AM26" s="38"/>
      <c r="AN26" s="38"/>
      <c r="AO26" s="38">
        <f t="shared" si="4"/>
        <v>116.01599999999999</v>
      </c>
      <c r="AP26" s="37">
        <v>4.5999999999999996</v>
      </c>
      <c r="AQ26" s="93">
        <f t="shared" si="9"/>
        <v>4.5999999999999996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0</v>
      </c>
      <c r="BM26" s="34">
        <v>1006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</v>
      </c>
      <c r="CK26" s="33">
        <f t="shared" si="6"/>
        <v>0.8453781512605042</v>
      </c>
      <c r="CL26" s="33"/>
      <c r="CM26" s="33"/>
      <c r="CN26" s="33"/>
      <c r="CO26" s="33"/>
      <c r="CP26" s="33"/>
      <c r="CQ26" s="33"/>
      <c r="CR26" s="39" t="s">
        <v>156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1113991</v>
      </c>
      <c r="DD26" s="32"/>
      <c r="DE26" s="32">
        <f t="shared" si="10"/>
        <v>814</v>
      </c>
      <c r="DF26" s="32"/>
      <c r="DG26" s="32">
        <f t="shared" si="11"/>
        <v>814</v>
      </c>
      <c r="DH26" s="32"/>
      <c r="DI26" s="32"/>
      <c r="DJ26" s="32"/>
      <c r="DK26" s="32"/>
      <c r="DL26" s="32"/>
      <c r="DM26" s="32">
        <f t="shared" si="7"/>
        <v>814</v>
      </c>
      <c r="DN26" s="32">
        <f t="shared" si="12"/>
        <v>168.3905668183699</v>
      </c>
      <c r="DO26" s="31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1</v>
      </c>
      <c r="G27" s="91">
        <v>73</v>
      </c>
      <c r="H27" s="44">
        <f t="shared" si="1"/>
        <v>51.408450704225352</v>
      </c>
      <c r="I27" s="44">
        <v>67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 t="s">
        <v>156</v>
      </c>
      <c r="Y27" s="39" t="s">
        <v>156</v>
      </c>
      <c r="Z27" s="39"/>
      <c r="AA27" s="39"/>
      <c r="AB27" s="39"/>
      <c r="AC27" s="39"/>
      <c r="AD27" s="39"/>
      <c r="AE27" s="39">
        <v>4402250</v>
      </c>
      <c r="AF27" s="39"/>
      <c r="AG27" s="39"/>
      <c r="AH27" s="39"/>
      <c r="AI27" s="38">
        <f t="shared" si="8"/>
        <v>4573</v>
      </c>
      <c r="AJ27" s="38">
        <f t="shared" si="2"/>
        <v>4.5730000000000004</v>
      </c>
      <c r="AK27" s="38">
        <f t="shared" si="3"/>
        <v>109.75200000000001</v>
      </c>
      <c r="AL27" s="38"/>
      <c r="AM27" s="38"/>
      <c r="AN27" s="38"/>
      <c r="AO27" s="38">
        <f t="shared" si="4"/>
        <v>109.75200000000001</v>
      </c>
      <c r="AP27" s="37">
        <v>4.0999999999999996</v>
      </c>
      <c r="AQ27" s="93">
        <f t="shared" si="9"/>
        <v>4.0999999999999996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0</v>
      </c>
      <c r="BM27" s="34">
        <v>1006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</v>
      </c>
      <c r="CK27" s="33">
        <f t="shared" si="6"/>
        <v>0.8453781512605042</v>
      </c>
      <c r="CL27" s="33"/>
      <c r="CM27" s="33"/>
      <c r="CN27" s="33"/>
      <c r="CO27" s="33"/>
      <c r="CP27" s="33"/>
      <c r="CQ27" s="33"/>
      <c r="CR27" s="39" t="s">
        <v>156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1115151</v>
      </c>
      <c r="DD27" s="32"/>
      <c r="DE27" s="32">
        <f t="shared" si="10"/>
        <v>1160</v>
      </c>
      <c r="DF27" s="32"/>
      <c r="DG27" s="32">
        <f t="shared" si="11"/>
        <v>1160</v>
      </c>
      <c r="DH27" s="32"/>
      <c r="DI27" s="32"/>
      <c r="DJ27" s="32"/>
      <c r="DK27" s="32"/>
      <c r="DL27" s="32"/>
      <c r="DM27" s="32">
        <f t="shared" si="7"/>
        <v>1160</v>
      </c>
      <c r="DN27" s="32">
        <f t="shared" si="12"/>
        <v>253.66280341132733</v>
      </c>
      <c r="DO27" s="31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-2</v>
      </c>
      <c r="G28" s="91">
        <v>73</v>
      </c>
      <c r="H28" s="44">
        <f t="shared" si="1"/>
        <v>51.408450704225352</v>
      </c>
      <c r="I28" s="44">
        <v>67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 t="s">
        <v>156</v>
      </c>
      <c r="Y28" s="39" t="s">
        <v>156</v>
      </c>
      <c r="Z28" s="39"/>
      <c r="AA28" s="39"/>
      <c r="AB28" s="39"/>
      <c r="AC28" s="39"/>
      <c r="AD28" s="39"/>
      <c r="AE28" s="39">
        <v>4410930</v>
      </c>
      <c r="AF28" s="39"/>
      <c r="AG28" s="39"/>
      <c r="AH28" s="39"/>
      <c r="AI28" s="38">
        <f t="shared" si="8"/>
        <v>8680</v>
      </c>
      <c r="AJ28" s="38">
        <f t="shared" si="2"/>
        <v>8.68</v>
      </c>
      <c r="AK28" s="38">
        <f t="shared" si="3"/>
        <v>208.32</v>
      </c>
      <c r="AL28" s="38"/>
      <c r="AM28" s="38"/>
      <c r="AN28" s="38"/>
      <c r="AO28" s="38">
        <f t="shared" si="4"/>
        <v>208.32</v>
      </c>
      <c r="AP28" s="37">
        <v>3.6</v>
      </c>
      <c r="AQ28" s="93">
        <f t="shared" si="9"/>
        <v>3.6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0</v>
      </c>
      <c r="BM28" s="34">
        <v>1006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</v>
      </c>
      <c r="CK28" s="33">
        <f t="shared" si="6"/>
        <v>0.8453781512605042</v>
      </c>
      <c r="CL28" s="33"/>
      <c r="CM28" s="33"/>
      <c r="CN28" s="33"/>
      <c r="CO28" s="33"/>
      <c r="CP28" s="33"/>
      <c r="CQ28" s="33"/>
      <c r="CR28" s="39" t="s">
        <v>156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1116318</v>
      </c>
      <c r="DD28" s="32"/>
      <c r="DE28" s="32">
        <f t="shared" si="10"/>
        <v>1167</v>
      </c>
      <c r="DF28" s="32"/>
      <c r="DG28" s="32">
        <f t="shared" si="11"/>
        <v>1167</v>
      </c>
      <c r="DH28" s="32"/>
      <c r="DI28" s="32"/>
      <c r="DJ28" s="32"/>
      <c r="DK28" s="32"/>
      <c r="DL28" s="32"/>
      <c r="DM28" s="32">
        <f t="shared" si="7"/>
        <v>1167</v>
      </c>
      <c r="DN28" s="32">
        <f t="shared" si="12"/>
        <v>134.44700460829495</v>
      </c>
      <c r="DO28" s="31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-2</v>
      </c>
      <c r="G29" s="91">
        <v>73</v>
      </c>
      <c r="H29" s="44">
        <f t="shared" si="1"/>
        <v>51.408450704225352</v>
      </c>
      <c r="I29" s="44">
        <v>67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 t="s">
        <v>156</v>
      </c>
      <c r="Y29" s="39" t="s">
        <v>156</v>
      </c>
      <c r="Z29" s="39"/>
      <c r="AA29" s="39"/>
      <c r="AB29" s="39"/>
      <c r="AC29" s="39"/>
      <c r="AD29" s="39"/>
      <c r="AE29" s="39">
        <v>4411325</v>
      </c>
      <c r="AF29" s="39"/>
      <c r="AG29" s="39"/>
      <c r="AH29" s="39"/>
      <c r="AI29" s="38">
        <f t="shared" si="8"/>
        <v>395</v>
      </c>
      <c r="AJ29" s="38">
        <f t="shared" si="2"/>
        <v>0.39500000000000002</v>
      </c>
      <c r="AK29" s="38">
        <f t="shared" si="3"/>
        <v>9.48</v>
      </c>
      <c r="AL29" s="38"/>
      <c r="AM29" s="38"/>
      <c r="AN29" s="38"/>
      <c r="AO29" s="38">
        <f t="shared" si="4"/>
        <v>9.48</v>
      </c>
      <c r="AP29" s="37">
        <v>3.2</v>
      </c>
      <c r="AQ29" s="93">
        <f t="shared" si="9"/>
        <v>3.2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0</v>
      </c>
      <c r="BM29" s="34">
        <v>1007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</v>
      </c>
      <c r="CK29" s="33">
        <f t="shared" si="6"/>
        <v>0.84621848739495797</v>
      </c>
      <c r="CL29" s="33"/>
      <c r="CM29" s="33"/>
      <c r="CN29" s="33"/>
      <c r="CO29" s="33"/>
      <c r="CP29" s="33"/>
      <c r="CQ29" s="33"/>
      <c r="CR29" s="39" t="s">
        <v>156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1117480</v>
      </c>
      <c r="DD29" s="32"/>
      <c r="DE29" s="32">
        <f t="shared" si="10"/>
        <v>1162</v>
      </c>
      <c r="DF29" s="32"/>
      <c r="DG29" s="32">
        <f t="shared" si="11"/>
        <v>1162</v>
      </c>
      <c r="DH29" s="32"/>
      <c r="DI29" s="32"/>
      <c r="DJ29" s="32"/>
      <c r="DK29" s="32"/>
      <c r="DL29" s="32"/>
      <c r="DM29" s="32">
        <f t="shared" si="7"/>
        <v>1162</v>
      </c>
      <c r="DN29" s="32">
        <f t="shared" si="12"/>
        <v>2941.7721518987341</v>
      </c>
      <c r="DO29" s="92"/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-5</v>
      </c>
      <c r="G30" s="91">
        <v>72</v>
      </c>
      <c r="H30" s="44">
        <f t="shared" si="1"/>
        <v>50.70422535211268</v>
      </c>
      <c r="I30" s="44">
        <v>67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 t="s">
        <v>156</v>
      </c>
      <c r="Y30" s="39" t="s">
        <v>156</v>
      </c>
      <c r="Z30" s="39"/>
      <c r="AA30" s="39"/>
      <c r="AB30" s="39"/>
      <c r="AC30" s="39"/>
      <c r="AD30" s="39"/>
      <c r="AE30" s="39">
        <v>4415955</v>
      </c>
      <c r="AF30" s="39"/>
      <c r="AG30" s="39"/>
      <c r="AH30" s="39"/>
      <c r="AI30" s="38">
        <f t="shared" si="8"/>
        <v>4630</v>
      </c>
      <c r="AJ30" s="38">
        <f t="shared" si="2"/>
        <v>4.63</v>
      </c>
      <c r="AK30" s="38">
        <f t="shared" si="3"/>
        <v>111.12</v>
      </c>
      <c r="AL30" s="38"/>
      <c r="AM30" s="38"/>
      <c r="AN30" s="38"/>
      <c r="AO30" s="38">
        <f t="shared" si="4"/>
        <v>111.12</v>
      </c>
      <c r="AP30" s="37">
        <v>2.8</v>
      </c>
      <c r="AQ30" s="93">
        <f t="shared" si="9"/>
        <v>2.8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4">
        <v>1006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</v>
      </c>
      <c r="CK30" s="33">
        <f t="shared" si="6"/>
        <v>0.8453781512605042</v>
      </c>
      <c r="CL30" s="33"/>
      <c r="CM30" s="33"/>
      <c r="CN30" s="33"/>
      <c r="CO30" s="33"/>
      <c r="CP30" s="33"/>
      <c r="CQ30" s="33"/>
      <c r="CR30" s="39" t="s">
        <v>156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1118650</v>
      </c>
      <c r="DD30" s="32"/>
      <c r="DE30" s="32">
        <f t="shared" si="10"/>
        <v>1170</v>
      </c>
      <c r="DF30" s="32"/>
      <c r="DG30" s="32">
        <f t="shared" si="11"/>
        <v>1170</v>
      </c>
      <c r="DH30" s="32"/>
      <c r="DI30" s="32"/>
      <c r="DJ30" s="32"/>
      <c r="DK30" s="32"/>
      <c r="DL30" s="32"/>
      <c r="DM30" s="32">
        <f t="shared" si="7"/>
        <v>1170</v>
      </c>
      <c r="DN30" s="32">
        <f t="shared" si="12"/>
        <v>252.69978401727863</v>
      </c>
      <c r="DO30" s="31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-5</v>
      </c>
      <c r="G31" s="91">
        <v>73</v>
      </c>
      <c r="H31" s="44">
        <f t="shared" si="1"/>
        <v>51.408450704225352</v>
      </c>
      <c r="I31" s="44">
        <v>67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 t="s">
        <v>156</v>
      </c>
      <c r="Y31" s="39" t="s">
        <v>156</v>
      </c>
      <c r="Z31" s="39"/>
      <c r="AA31" s="39"/>
      <c r="AB31" s="39"/>
      <c r="AC31" s="39"/>
      <c r="AD31" s="39"/>
      <c r="AE31" s="39">
        <v>4420535</v>
      </c>
      <c r="AF31" s="39"/>
      <c r="AG31" s="39"/>
      <c r="AH31" s="39"/>
      <c r="AI31" s="38">
        <f t="shared" si="8"/>
        <v>4580</v>
      </c>
      <c r="AJ31" s="38">
        <f t="shared" si="2"/>
        <v>4.58</v>
      </c>
      <c r="AK31" s="38">
        <f t="shared" si="3"/>
        <v>109.92</v>
      </c>
      <c r="AL31" s="38"/>
      <c r="AM31" s="38"/>
      <c r="AN31" s="38"/>
      <c r="AO31" s="38">
        <f t="shared" si="4"/>
        <v>109.92</v>
      </c>
      <c r="AP31" s="37">
        <v>2.5</v>
      </c>
      <c r="AQ31" s="93">
        <f t="shared" si="9"/>
        <v>2.5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0</v>
      </c>
      <c r="BM31" s="34">
        <v>1007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</v>
      </c>
      <c r="CK31" s="33">
        <f t="shared" si="6"/>
        <v>0.84621848739495797</v>
      </c>
      <c r="CL31" s="33"/>
      <c r="CM31" s="33"/>
      <c r="CN31" s="33"/>
      <c r="CO31" s="33"/>
      <c r="CP31" s="33"/>
      <c r="CQ31" s="33"/>
      <c r="CR31" s="39" t="s">
        <v>156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1119743</v>
      </c>
      <c r="DD31" s="32"/>
      <c r="DE31" s="32">
        <f t="shared" si="10"/>
        <v>1093</v>
      </c>
      <c r="DF31" s="32"/>
      <c r="DG31" s="32">
        <f t="shared" si="11"/>
        <v>1093</v>
      </c>
      <c r="DH31" s="32"/>
      <c r="DI31" s="32"/>
      <c r="DJ31" s="32"/>
      <c r="DK31" s="32"/>
      <c r="DL31" s="32"/>
      <c r="DM31" s="32">
        <f t="shared" si="7"/>
        <v>1093</v>
      </c>
      <c r="DN31" s="32">
        <f t="shared" si="12"/>
        <v>238.64628820960698</v>
      </c>
      <c r="DO31" s="31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-5</v>
      </c>
      <c r="G32" s="91">
        <v>74</v>
      </c>
      <c r="H32" s="44">
        <f t="shared" si="1"/>
        <v>52.112676056338032</v>
      </c>
      <c r="I32" s="44">
        <v>69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 t="s">
        <v>156</v>
      </c>
      <c r="Y32" s="39" t="s">
        <v>156</v>
      </c>
      <c r="Z32" s="39"/>
      <c r="AA32" s="39"/>
      <c r="AB32" s="39"/>
      <c r="AC32" s="39"/>
      <c r="AD32" s="39"/>
      <c r="AE32" s="39">
        <v>4425618</v>
      </c>
      <c r="AF32" s="39"/>
      <c r="AG32" s="39"/>
      <c r="AH32" s="39"/>
      <c r="AI32" s="38">
        <f t="shared" si="8"/>
        <v>5083</v>
      </c>
      <c r="AJ32" s="38">
        <f t="shared" si="2"/>
        <v>5.0830000000000002</v>
      </c>
      <c r="AK32" s="38">
        <f t="shared" si="3"/>
        <v>121.992</v>
      </c>
      <c r="AL32" s="38"/>
      <c r="AM32" s="38"/>
      <c r="AN32" s="38"/>
      <c r="AO32" s="38">
        <f t="shared" si="4"/>
        <v>121.992</v>
      </c>
      <c r="AP32" s="37">
        <v>2.2000000000000002</v>
      </c>
      <c r="AQ32" s="93">
        <f t="shared" si="9"/>
        <v>2.2000000000000002</v>
      </c>
      <c r="AR32" s="36"/>
      <c r="AS32" s="36"/>
      <c r="AT32" s="36"/>
      <c r="AU32" s="35" t="s">
        <v>164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0</v>
      </c>
      <c r="BM32" s="34">
        <v>1006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</v>
      </c>
      <c r="CK32" s="33">
        <f t="shared" si="6"/>
        <v>0.8453781512605042</v>
      </c>
      <c r="CL32" s="33"/>
      <c r="CM32" s="33"/>
      <c r="CN32" s="33"/>
      <c r="CO32" s="33"/>
      <c r="CP32" s="33"/>
      <c r="CQ32" s="33"/>
      <c r="CR32" s="39" t="s">
        <v>156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1120935</v>
      </c>
      <c r="DD32" s="32"/>
      <c r="DE32" s="32">
        <f t="shared" si="10"/>
        <v>1192</v>
      </c>
      <c r="DF32" s="32"/>
      <c r="DG32" s="32">
        <f t="shared" si="11"/>
        <v>1192</v>
      </c>
      <c r="DH32" s="32"/>
      <c r="DI32" s="32"/>
      <c r="DJ32" s="32"/>
      <c r="DK32" s="32"/>
      <c r="DL32" s="32"/>
      <c r="DM32" s="32">
        <f t="shared" si="7"/>
        <v>1192</v>
      </c>
      <c r="DN32" s="32">
        <f t="shared" si="12"/>
        <v>234.5071807987409</v>
      </c>
      <c r="DO32" s="31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-3</v>
      </c>
      <c r="G33" s="91">
        <v>77</v>
      </c>
      <c r="H33" s="44">
        <f t="shared" si="1"/>
        <v>54.225352112676056</v>
      </c>
      <c r="I33" s="44">
        <v>70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 t="s">
        <v>156</v>
      </c>
      <c r="Y33" s="39" t="s">
        <v>156</v>
      </c>
      <c r="Z33" s="39"/>
      <c r="AA33" s="39"/>
      <c r="AB33" s="39"/>
      <c r="AC33" s="39"/>
      <c r="AD33" s="39"/>
      <c r="AE33" s="39">
        <v>4430830</v>
      </c>
      <c r="AF33" s="39"/>
      <c r="AG33" s="39"/>
      <c r="AH33" s="39"/>
      <c r="AI33" s="38">
        <f t="shared" si="8"/>
        <v>5212</v>
      </c>
      <c r="AJ33" s="38">
        <f t="shared" si="2"/>
        <v>5.2119999999999997</v>
      </c>
      <c r="AK33" s="38">
        <f t="shared" si="3"/>
        <v>125.08799999999999</v>
      </c>
      <c r="AL33" s="38"/>
      <c r="AM33" s="38"/>
      <c r="AN33" s="38"/>
      <c r="AO33" s="38">
        <f t="shared" si="4"/>
        <v>125.08799999999999</v>
      </c>
      <c r="AP33" s="37">
        <v>2</v>
      </c>
      <c r="AQ33" s="93">
        <f t="shared" si="9"/>
        <v>2</v>
      </c>
      <c r="AR33" s="36"/>
      <c r="AS33" s="36"/>
      <c r="AT33" s="36"/>
      <c r="AU33" s="35" t="s">
        <v>164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0</v>
      </c>
      <c r="BM33" s="34">
        <v>1023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</v>
      </c>
      <c r="CK33" s="33">
        <f t="shared" si="6"/>
        <v>0.85966386554621854</v>
      </c>
      <c r="CL33" s="33"/>
      <c r="CM33" s="33"/>
      <c r="CN33" s="33"/>
      <c r="CO33" s="33"/>
      <c r="CP33" s="33"/>
      <c r="CQ33" s="33"/>
      <c r="CR33" s="39" t="s">
        <v>156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1122115</v>
      </c>
      <c r="DD33" s="32"/>
      <c r="DE33" s="32">
        <f t="shared" si="10"/>
        <v>1180</v>
      </c>
      <c r="DF33" s="32"/>
      <c r="DG33" s="32">
        <f t="shared" si="11"/>
        <v>1180</v>
      </c>
      <c r="DH33" s="32"/>
      <c r="DI33" s="32"/>
      <c r="DJ33" s="32"/>
      <c r="DK33" s="32"/>
      <c r="DL33" s="32"/>
      <c r="DM33" s="32">
        <f t="shared" si="7"/>
        <v>1180</v>
      </c>
      <c r="DN33" s="32">
        <f t="shared" si="12"/>
        <v>226.4006139677667</v>
      </c>
      <c r="DO33" s="92">
        <v>1.08</v>
      </c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0</v>
      </c>
      <c r="G34" s="91">
        <v>76</v>
      </c>
      <c r="H34" s="44">
        <f t="shared" si="1"/>
        <v>53.521126760563384</v>
      </c>
      <c r="I34" s="44">
        <v>72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 t="s">
        <v>156</v>
      </c>
      <c r="Y34" s="39" t="s">
        <v>156</v>
      </c>
      <c r="Z34" s="39"/>
      <c r="AA34" s="39"/>
      <c r="AB34" s="39"/>
      <c r="AC34" s="39"/>
      <c r="AD34" s="39"/>
      <c r="AE34" s="39">
        <v>4435868</v>
      </c>
      <c r="AF34" s="39"/>
      <c r="AG34" s="39"/>
      <c r="AH34" s="39"/>
      <c r="AI34" s="38">
        <f t="shared" si="8"/>
        <v>5038</v>
      </c>
      <c r="AJ34" s="38">
        <f t="shared" si="2"/>
        <v>5.0380000000000003</v>
      </c>
      <c r="AK34" s="38">
        <f t="shared" si="3"/>
        <v>120.91200000000001</v>
      </c>
      <c r="AL34" s="38"/>
      <c r="AM34" s="38"/>
      <c r="AN34" s="38"/>
      <c r="AO34" s="38">
        <f t="shared" si="4"/>
        <v>120.91200000000001</v>
      </c>
      <c r="AP34" s="37">
        <v>2.2000000000000002</v>
      </c>
      <c r="AQ34" s="93">
        <f t="shared" si="9"/>
        <v>2.2000000000000002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9" t="s">
        <v>156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1123183</v>
      </c>
      <c r="DD34" s="32"/>
      <c r="DE34" s="32">
        <f t="shared" si="10"/>
        <v>1068</v>
      </c>
      <c r="DF34" s="32"/>
      <c r="DG34" s="32">
        <f t="shared" si="11"/>
        <v>1068</v>
      </c>
      <c r="DH34" s="32"/>
      <c r="DI34" s="32"/>
      <c r="DJ34" s="32"/>
      <c r="DK34" s="32"/>
      <c r="DL34" s="32"/>
      <c r="DM34" s="32">
        <f t="shared" si="7"/>
        <v>1068</v>
      </c>
      <c r="DN34" s="32">
        <f t="shared" si="12"/>
        <v>211.98888447796745</v>
      </c>
      <c r="DO34" s="31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1</v>
      </c>
      <c r="G35" s="91">
        <v>73</v>
      </c>
      <c r="H35" s="44">
        <f t="shared" si="1"/>
        <v>51.408450704225352</v>
      </c>
      <c r="I35" s="44">
        <v>73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 t="s">
        <v>156</v>
      </c>
      <c r="Y35" s="39" t="s">
        <v>156</v>
      </c>
      <c r="Z35" s="39"/>
      <c r="AA35" s="39"/>
      <c r="AB35" s="39"/>
      <c r="AC35" s="39"/>
      <c r="AD35" s="39"/>
      <c r="AE35" s="39">
        <v>4440713</v>
      </c>
      <c r="AF35" s="39"/>
      <c r="AG35" s="39"/>
      <c r="AH35" s="39"/>
      <c r="AI35" s="38">
        <f t="shared" si="8"/>
        <v>4845</v>
      </c>
      <c r="AJ35" s="38">
        <f t="shared" si="2"/>
        <v>4.8449999999999998</v>
      </c>
      <c r="AK35" s="38">
        <f t="shared" si="3"/>
        <v>116.28</v>
      </c>
      <c r="AL35" s="38"/>
      <c r="AM35" s="38"/>
      <c r="AN35" s="38"/>
      <c r="AO35" s="38">
        <f t="shared" si="4"/>
        <v>116.28</v>
      </c>
      <c r="AP35" s="37">
        <v>2.7</v>
      </c>
      <c r="AQ35" s="93">
        <f t="shared" si="9"/>
        <v>2.7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9" t="s">
        <v>156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1124236</v>
      </c>
      <c r="DD35" s="32"/>
      <c r="DE35" s="32">
        <f t="shared" si="10"/>
        <v>1053</v>
      </c>
      <c r="DF35" s="32"/>
      <c r="DG35" s="32">
        <f t="shared" si="11"/>
        <v>1053</v>
      </c>
      <c r="DH35" s="32"/>
      <c r="DI35" s="32"/>
      <c r="DJ35" s="32"/>
      <c r="DK35" s="32"/>
      <c r="DL35" s="32"/>
      <c r="DM35" s="32">
        <f t="shared" si="7"/>
        <v>1053</v>
      </c>
      <c r="DN35" s="32">
        <f t="shared" si="12"/>
        <v>217.3374613003096</v>
      </c>
      <c r="DO35" s="31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2.6666666666666665</v>
      </c>
      <c r="G36" s="28">
        <f t="shared" si="13"/>
        <v>74.5</v>
      </c>
      <c r="H36" s="28">
        <f t="shared" si="13"/>
        <v>52.464788732394375</v>
      </c>
      <c r="I36" s="28">
        <f t="shared" si="13"/>
        <v>71.708333333333329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110952</v>
      </c>
      <c r="AJ36" s="28">
        <f>SUM(AJ12:AJ35)</f>
        <v>110.952</v>
      </c>
      <c r="AK36" s="28">
        <f>AVERAGE(AK12:AK35)</f>
        <v>110.95200000000001</v>
      </c>
      <c r="AL36" s="28"/>
      <c r="AM36" s="28"/>
      <c r="AN36" s="28"/>
      <c r="AO36" s="28"/>
      <c r="AP36" s="28">
        <f>AVERAGE(AP12:AP35)</f>
        <v>5.6041666666666643</v>
      </c>
      <c r="AQ36" s="94">
        <f>AVERAGE(AQ12:AQ35)</f>
        <v>5.6041666666666643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27420</v>
      </c>
      <c r="DF36" s="28"/>
      <c r="DG36" s="28">
        <f>SUM(DG12:DG35)</f>
        <v>27420</v>
      </c>
      <c r="DH36" s="28"/>
      <c r="DI36" s="28"/>
      <c r="DJ36" s="28"/>
      <c r="DK36" s="28"/>
      <c r="DL36" s="28"/>
      <c r="DM36" s="28">
        <f t="shared" si="7"/>
        <v>27420</v>
      </c>
      <c r="DN36" s="28">
        <f t="shared" si="12"/>
        <v>247.13389573869782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205</v>
      </c>
      <c r="D39" s="218"/>
      <c r="E39" s="218"/>
      <c r="F39" s="219"/>
    </row>
    <row r="40" spans="2:127" x14ac:dyDescent="0.35">
      <c r="B40" s="22" t="s">
        <v>2</v>
      </c>
      <c r="C40" s="217" t="s">
        <v>212</v>
      </c>
      <c r="D40" s="214"/>
      <c r="E40" s="214"/>
      <c r="F40" s="215"/>
    </row>
    <row r="41" spans="2:127" x14ac:dyDescent="0.35">
      <c r="B41" s="22" t="s">
        <v>1</v>
      </c>
      <c r="C41" s="217" t="s">
        <v>213</v>
      </c>
      <c r="D41" s="218"/>
      <c r="E41" s="218"/>
      <c r="F41" s="219"/>
    </row>
    <row r="43" spans="2:127" x14ac:dyDescent="0.35">
      <c r="B43" s="21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139" t="s">
        <v>153</v>
      </c>
      <c r="C44" s="9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2:127" x14ac:dyDescent="0.35">
      <c r="B45" s="96" t="s">
        <v>154</v>
      </c>
      <c r="C45" s="11"/>
      <c r="D45" s="140"/>
      <c r="E45" s="140"/>
      <c r="F45" s="140"/>
      <c r="G45" s="140"/>
      <c r="H45" s="140"/>
      <c r="I45" s="140"/>
      <c r="J45" s="1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06" t="s">
        <v>158</v>
      </c>
      <c r="C47" s="16"/>
      <c r="D47" s="113"/>
      <c r="E47" s="113"/>
      <c r="F47" s="113"/>
      <c r="G47" s="113"/>
      <c r="H47" s="113"/>
      <c r="I47" s="113"/>
      <c r="J47" s="113"/>
      <c r="K47" s="7"/>
      <c r="L47" s="6"/>
      <c r="M47" s="6"/>
      <c r="N47" s="6"/>
      <c r="O47" s="6"/>
      <c r="P47" s="6"/>
      <c r="Q47" s="6"/>
      <c r="R47" s="6"/>
      <c r="S47" s="6"/>
      <c r="T47" s="6"/>
      <c r="U47" s="13"/>
      <c r="V47" s="13"/>
      <c r="W47" s="12"/>
      <c r="X47" s="4"/>
      <c r="Y47" s="4"/>
      <c r="Z47" s="4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185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6" t="s">
        <v>194</v>
      </c>
      <c r="C51" s="11"/>
      <c r="D51" s="15"/>
      <c r="E51" s="15"/>
      <c r="F51" s="15"/>
      <c r="G51" s="15"/>
      <c r="H51" s="15"/>
      <c r="I51" s="15"/>
      <c r="J51" s="14"/>
      <c r="K51" s="14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2"/>
      <c r="X51" s="4"/>
      <c r="Y51" s="4"/>
      <c r="Z51" s="4"/>
    </row>
    <row r="52" spans="2:26" x14ac:dyDescent="0.35">
      <c r="B52" s="115" t="s">
        <v>162</v>
      </c>
      <c r="C52" s="11"/>
      <c r="D52" s="15"/>
      <c r="E52" s="15"/>
      <c r="F52" s="15"/>
      <c r="G52" s="15"/>
      <c r="H52" s="15"/>
      <c r="I52" s="15"/>
      <c r="J52" s="14"/>
      <c r="K52" s="14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2"/>
      <c r="X52" s="4"/>
      <c r="Y52" s="4"/>
      <c r="Z52" s="4"/>
    </row>
    <row r="53" spans="2:26" x14ac:dyDescent="0.35">
      <c r="B53" s="107" t="s">
        <v>211</v>
      </c>
      <c r="C53" s="11"/>
      <c r="D53" s="15"/>
      <c r="E53" s="15"/>
      <c r="F53" s="15"/>
      <c r="G53" s="15"/>
      <c r="H53" s="15"/>
      <c r="I53" s="15"/>
      <c r="J53" s="14"/>
      <c r="K53" s="14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2"/>
      <c r="X53" s="4"/>
      <c r="Y53" s="4"/>
      <c r="Z53" s="4"/>
    </row>
    <row r="54" spans="2:26" x14ac:dyDescent="0.35">
      <c r="B54" s="107" t="s">
        <v>168</v>
      </c>
      <c r="C54" s="11"/>
      <c r="D54" s="15"/>
      <c r="E54" s="15"/>
      <c r="F54" s="15"/>
      <c r="G54" s="15"/>
      <c r="H54" s="15"/>
      <c r="I54" s="15"/>
      <c r="J54" s="14"/>
      <c r="K54" s="14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2"/>
      <c r="X54" s="4"/>
      <c r="Y54" s="4"/>
      <c r="Z54" s="4"/>
    </row>
    <row r="55" spans="2:26" x14ac:dyDescent="0.35">
      <c r="B55" s="206" t="s">
        <v>169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4"/>
    </row>
    <row r="56" spans="2:26" x14ac:dyDescent="0.35">
      <c r="B56" s="206" t="s">
        <v>170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4"/>
    </row>
    <row r="57" spans="2:26" x14ac:dyDescent="0.35">
      <c r="B57" s="207" t="s">
        <v>171</v>
      </c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4"/>
    </row>
    <row r="58" spans="2:26" ht="15" customHeight="1" x14ac:dyDescent="0.35">
      <c r="B58" s="208" t="s">
        <v>214</v>
      </c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4"/>
    </row>
    <row r="59" spans="2:26" x14ac:dyDescent="0.35">
      <c r="B59" s="108" t="s">
        <v>175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  <c r="Z59" s="4"/>
    </row>
    <row r="60" spans="2:26" x14ac:dyDescent="0.35">
      <c r="B60" s="109" t="s">
        <v>176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  <c r="Z60" s="4"/>
    </row>
    <row r="61" spans="2:26" x14ac:dyDescent="0.35">
      <c r="B61" s="10"/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  <c r="Z61" s="4"/>
    </row>
    <row r="62" spans="2:26" x14ac:dyDescent="0.35">
      <c r="B62" s="10"/>
      <c r="C62" s="9"/>
      <c r="D62" s="8"/>
      <c r="E62" s="8"/>
      <c r="F62" s="8"/>
      <c r="G62" s="8"/>
      <c r="H62" s="8"/>
      <c r="I62" s="8"/>
      <c r="J62" s="7"/>
      <c r="K62" s="7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5"/>
      <c r="X62" s="4"/>
      <c r="Y62" s="4"/>
      <c r="Z62" s="4"/>
    </row>
  </sheetData>
  <protectedRanges>
    <protectedRange sqref="AD10:AD11" name="Range1_11_1_1_1_2_2_1_2"/>
    <protectedRange sqref="AE10:AE11" name="Range1_11_1_1_1_2_2_1_2_1_2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1"/>
  </protectedRanges>
  <mergeCells count="51">
    <mergeCell ref="B55:Y55"/>
    <mergeCell ref="B56:Y56"/>
    <mergeCell ref="B57:Y57"/>
    <mergeCell ref="B58:Y58"/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U12:U35" xr:uid="{00000000-0002-0000-0700-000000000000}">
      <formula1>$DT$9:$DT$20</formula1>
    </dataValidation>
    <dataValidation type="list" allowBlank="1" showInputMessage="1" showErrorMessage="1" sqref="DT31:DU31" xr:uid="{00000000-0002-0000-0700-000001000000}">
      <formula1>$BA$25:$BA$29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B2:DW61"/>
  <sheetViews>
    <sheetView topLeftCell="AI1" zoomScale="90" zoomScaleNormal="90" workbookViewId="0">
      <selection activeCell="CR12" sqref="CR12"/>
    </sheetView>
  </sheetViews>
  <sheetFormatPr defaultRowHeight="14.5" x14ac:dyDescent="0.35"/>
  <cols>
    <col min="4" max="9" width="9.1796875" style="3"/>
    <col min="10" max="16" width="9.1796875" style="1" hidden="1" customWidth="1"/>
    <col min="17" max="18" width="9.1796875" style="1"/>
    <col min="19" max="19" width="0" style="1" hidden="1" customWidth="1"/>
    <col min="20" max="20" width="9.1796875" style="1"/>
    <col min="21" max="21" width="17.1796875" style="1" bestFit="1" customWidth="1"/>
    <col min="22" max="22" width="9.1796875" style="1" hidden="1" customWidth="1"/>
    <col min="23" max="23" width="9.1796875" style="3"/>
    <col min="24" max="24" width="9.1796875" style="3" hidden="1" customWidth="1"/>
    <col min="25" max="25" width="10.453125" style="3" customWidth="1"/>
    <col min="26" max="26" width="10.7265625" style="3" hidden="1" customWidth="1"/>
    <col min="27" max="27" width="11.453125" style="3" hidden="1" customWidth="1"/>
    <col min="28" max="30" width="9.1796875" style="3" hidden="1" customWidth="1"/>
    <col min="31" max="31" width="16" style="3" customWidth="1"/>
    <col min="32" max="34" width="9.1796875" style="3" hidden="1" customWidth="1"/>
    <col min="35" max="35" width="11" style="3" customWidth="1"/>
    <col min="36" max="36" width="9.1796875" style="3"/>
    <col min="37" max="37" width="9.1796875" style="3" customWidth="1"/>
    <col min="38" max="40" width="9.1796875" style="3" hidden="1" customWidth="1"/>
    <col min="41" max="41" width="10" style="3" hidden="1" customWidth="1"/>
    <col min="42" max="43" width="9.1796875" style="3"/>
    <col min="44" max="46" width="9.1796875" style="1" hidden="1" customWidth="1"/>
    <col min="47" max="47" width="9.1796875" style="1"/>
    <col min="48" max="48" width="9.1796875" style="1" customWidth="1"/>
    <col min="49" max="51" width="9.1796875" style="1"/>
    <col min="52" max="55" width="0" style="1" hidden="1" customWidth="1"/>
    <col min="56" max="63" width="9.1796875" style="1" hidden="1" customWidth="1"/>
    <col min="64" max="65" width="9.1796875" style="1"/>
    <col min="66" max="68" width="0" style="1" hidden="1" customWidth="1"/>
    <col min="69" max="71" width="9.1796875" style="1" hidden="1" customWidth="1"/>
    <col min="72" max="72" width="10.453125" style="1" hidden="1" customWidth="1"/>
    <col min="73" max="79" width="9.1796875" style="1" hidden="1" customWidth="1"/>
    <col min="80" max="83" width="9.1796875" style="2" customWidth="1"/>
    <col min="84" max="85" width="9.1796875" style="2" hidden="1" customWidth="1"/>
    <col min="86" max="86" width="9.81640625" style="2" hidden="1" customWidth="1"/>
    <col min="87" max="87" width="11.26953125" style="2" hidden="1" customWidth="1"/>
    <col min="88" max="88" width="11" style="2" customWidth="1"/>
    <col min="89" max="89" width="11.1796875" style="2" customWidth="1"/>
    <col min="90" max="90" width="10.453125" style="2" hidden="1" customWidth="1"/>
    <col min="91" max="91" width="11.1796875" style="2" hidden="1" customWidth="1"/>
    <col min="92" max="92" width="11.26953125" style="2" hidden="1" customWidth="1"/>
    <col min="93" max="93" width="10.453125" style="2" hidden="1" customWidth="1"/>
    <col min="94" max="94" width="10.7265625" style="2" hidden="1" customWidth="1"/>
    <col min="95" max="95" width="11" style="2" hidden="1" customWidth="1"/>
    <col min="96" max="96" width="12.7265625" style="2" customWidth="1"/>
    <col min="97" max="98" width="9.26953125" style="1" hidden="1" customWidth="1"/>
    <col min="99" max="99" width="8.7265625" style="1" hidden="1" customWidth="1"/>
    <col min="100" max="100" width="8.453125" style="1" hidden="1" customWidth="1"/>
    <col min="101" max="101" width="8.54296875" style="1" hidden="1" customWidth="1"/>
    <col min="102" max="102" width="11.1796875" style="1" hidden="1" customWidth="1"/>
    <col min="103" max="104" width="9.1796875" style="1" hidden="1" customWidth="1"/>
    <col min="105" max="105" width="15.81640625" style="1" hidden="1" customWidth="1"/>
    <col min="106" max="106" width="16.81640625" style="1" hidden="1" customWidth="1"/>
    <col min="107" max="107" width="15.26953125" style="1" customWidth="1"/>
    <col min="108" max="108" width="19.81640625" style="1" hidden="1" customWidth="1"/>
    <col min="109" max="109" width="16.1796875" style="1" hidden="1" customWidth="1"/>
    <col min="110" max="110" width="15.81640625" style="1" hidden="1" customWidth="1"/>
    <col min="111" max="111" width="16.453125" style="1" customWidth="1"/>
    <col min="112" max="112" width="15.26953125" style="1" hidden="1" customWidth="1"/>
    <col min="113" max="113" width="15.81640625" style="1" hidden="1" customWidth="1"/>
    <col min="114" max="114" width="15.54296875" style="1" hidden="1" customWidth="1"/>
    <col min="115" max="115" width="16.54296875" style="1" hidden="1" customWidth="1"/>
    <col min="116" max="116" width="13.453125" style="1" hidden="1" customWidth="1"/>
    <col min="117" max="117" width="18.7265625" style="1" hidden="1" customWidth="1"/>
    <col min="118" max="118" width="18.26953125" style="1" customWidth="1"/>
    <col min="120" max="120" width="25" customWidth="1"/>
    <col min="124" max="124" width="29.7265625" bestFit="1" customWidth="1"/>
    <col min="125" max="125" width="16.453125" bestFit="1" customWidth="1"/>
    <col min="127" max="127" width="41.81640625" bestFit="1" customWidth="1"/>
  </cols>
  <sheetData>
    <row r="2" spans="2:127" ht="21" x14ac:dyDescent="0.35">
      <c r="B2" s="84"/>
      <c r="C2" s="24"/>
      <c r="D2" s="74"/>
      <c r="E2" s="83"/>
      <c r="F2" s="83"/>
      <c r="G2" s="83"/>
      <c r="H2" s="74"/>
      <c r="I2" s="74"/>
      <c r="J2" s="82"/>
      <c r="K2" s="82"/>
      <c r="L2" s="70"/>
      <c r="M2" s="82"/>
      <c r="N2" s="82"/>
      <c r="O2" s="82"/>
      <c r="P2" s="70"/>
      <c r="Q2" s="70"/>
    </row>
    <row r="3" spans="2:127" ht="21" x14ac:dyDescent="0.35">
      <c r="B3" s="81" t="s">
        <v>152</v>
      </c>
      <c r="C3" s="81"/>
      <c r="D3" s="80"/>
      <c r="E3" s="74"/>
      <c r="F3" s="74"/>
      <c r="G3" s="80"/>
      <c r="H3" s="80"/>
      <c r="I3" s="80"/>
      <c r="J3" s="70"/>
      <c r="K3" s="70"/>
      <c r="L3" s="70"/>
      <c r="M3" s="79"/>
      <c r="N3" s="78"/>
      <c r="O3" s="78"/>
      <c r="P3" s="70"/>
      <c r="Q3" s="70"/>
    </row>
    <row r="4" spans="2:127" ht="20.25" customHeight="1" x14ac:dyDescent="0.35">
      <c r="B4" s="77" t="s">
        <v>151</v>
      </c>
      <c r="C4" s="77"/>
      <c r="D4" s="76"/>
      <c r="E4" s="74"/>
      <c r="F4" s="74"/>
      <c r="G4" s="20"/>
      <c r="H4" s="74"/>
      <c r="I4" s="74"/>
      <c r="J4" s="70"/>
      <c r="K4" s="70"/>
      <c r="L4" s="70"/>
      <c r="M4" s="70"/>
      <c r="N4" s="70"/>
      <c r="O4" s="70"/>
      <c r="P4" s="70"/>
      <c r="Q4" s="70"/>
    </row>
    <row r="5" spans="2:127" ht="20.25" customHeight="1" x14ac:dyDescent="0.35">
      <c r="B5" s="24"/>
      <c r="C5" s="24"/>
      <c r="D5" s="74"/>
      <c r="E5" s="75"/>
      <c r="F5" s="75"/>
      <c r="G5" s="75"/>
      <c r="H5" s="74"/>
      <c r="I5" s="74"/>
      <c r="J5" s="70"/>
      <c r="K5" s="70"/>
      <c r="L5" s="70"/>
      <c r="M5" s="70"/>
      <c r="N5" s="70"/>
      <c r="O5" s="70"/>
      <c r="P5" s="70"/>
      <c r="Q5" s="70"/>
    </row>
    <row r="6" spans="2:127" x14ac:dyDescent="0.35">
      <c r="B6" s="73" t="s">
        <v>150</v>
      </c>
      <c r="C6" s="181" t="s">
        <v>149</v>
      </c>
      <c r="D6" s="181"/>
      <c r="E6" s="181"/>
      <c r="F6" s="181"/>
      <c r="G6" s="181"/>
      <c r="H6" s="181"/>
      <c r="I6" s="181"/>
      <c r="J6" s="181"/>
      <c r="K6" s="181"/>
      <c r="L6" s="181"/>
    </row>
    <row r="7" spans="2:127" x14ac:dyDescent="0.35">
      <c r="B7" s="72" t="s">
        <v>148</v>
      </c>
      <c r="C7" s="182">
        <v>43352</v>
      </c>
      <c r="D7" s="183"/>
      <c r="E7" s="183"/>
      <c r="F7" s="184"/>
      <c r="G7" s="184"/>
      <c r="H7" s="184"/>
      <c r="I7" s="184"/>
      <c r="J7" s="184"/>
      <c r="K7" s="184"/>
      <c r="L7" s="184"/>
      <c r="DD7" s="71"/>
      <c r="DE7" s="70"/>
      <c r="DF7" s="70"/>
      <c r="DG7" s="70"/>
    </row>
    <row r="8" spans="2:127" ht="36" x14ac:dyDescent="0.35">
      <c r="B8" s="185" t="s">
        <v>147</v>
      </c>
      <c r="C8" s="185"/>
      <c r="D8" s="186" t="s">
        <v>146</v>
      </c>
      <c r="E8" s="186"/>
      <c r="F8" s="186"/>
      <c r="G8" s="187" t="s">
        <v>145</v>
      </c>
      <c r="H8" s="188"/>
      <c r="I8" s="188"/>
      <c r="J8" s="189" t="s">
        <v>145</v>
      </c>
      <c r="K8" s="190"/>
      <c r="L8" s="190"/>
      <c r="M8" s="189" t="s">
        <v>144</v>
      </c>
      <c r="N8" s="190"/>
      <c r="O8" s="190"/>
      <c r="P8" s="190"/>
      <c r="Q8" s="189" t="s">
        <v>144</v>
      </c>
      <c r="R8" s="190"/>
      <c r="S8" s="190"/>
      <c r="T8" s="190"/>
      <c r="U8" s="203" t="s">
        <v>143</v>
      </c>
      <c r="V8" s="185" t="s">
        <v>142</v>
      </c>
      <c r="W8" s="185"/>
      <c r="X8" s="186" t="s">
        <v>141</v>
      </c>
      <c r="Y8" s="186"/>
      <c r="Z8" s="199" t="s">
        <v>141</v>
      </c>
      <c r="AA8" s="200"/>
      <c r="AB8" s="186" t="s">
        <v>140</v>
      </c>
      <c r="AC8" s="186" t="s">
        <v>139</v>
      </c>
      <c r="AD8" s="186" t="s">
        <v>138</v>
      </c>
      <c r="AE8" s="186"/>
      <c r="AF8" s="86" t="s">
        <v>137</v>
      </c>
      <c r="AG8" s="86" t="s">
        <v>136</v>
      </c>
      <c r="AH8" s="86" t="s">
        <v>135</v>
      </c>
      <c r="AI8" s="186" t="s">
        <v>134</v>
      </c>
      <c r="AJ8" s="186"/>
      <c r="AK8" s="86" t="s">
        <v>133</v>
      </c>
      <c r="AL8" s="86" t="s">
        <v>132</v>
      </c>
      <c r="AM8" s="86" t="s">
        <v>132</v>
      </c>
      <c r="AN8" s="86" t="s">
        <v>131</v>
      </c>
      <c r="AO8" s="65" t="s">
        <v>130</v>
      </c>
      <c r="AP8" s="185" t="s">
        <v>129</v>
      </c>
      <c r="AQ8" s="185"/>
      <c r="AR8" s="185"/>
      <c r="AS8" s="185"/>
      <c r="AT8" s="185"/>
      <c r="AU8" s="185" t="s">
        <v>128</v>
      </c>
      <c r="AV8" s="196" t="s">
        <v>127</v>
      </c>
      <c r="AW8" s="196"/>
      <c r="AX8" s="196"/>
      <c r="AY8" s="196"/>
      <c r="AZ8" s="196"/>
      <c r="BA8" s="196"/>
      <c r="BB8" s="196"/>
      <c r="BC8" s="196"/>
      <c r="BD8" s="196" t="s">
        <v>126</v>
      </c>
      <c r="BE8" s="196"/>
      <c r="BF8" s="196"/>
      <c r="BG8" s="196"/>
      <c r="BH8" s="196"/>
      <c r="BI8" s="196"/>
      <c r="BJ8" s="196"/>
      <c r="BK8" s="196"/>
      <c r="BL8" s="196" t="s">
        <v>127</v>
      </c>
      <c r="BM8" s="196"/>
      <c r="BN8" s="196"/>
      <c r="BO8" s="196"/>
      <c r="BP8" s="196"/>
      <c r="BQ8" s="196"/>
      <c r="BR8" s="196"/>
      <c r="BS8" s="196"/>
      <c r="BT8" s="196" t="s">
        <v>126</v>
      </c>
      <c r="BU8" s="196"/>
      <c r="BV8" s="196"/>
      <c r="BW8" s="196"/>
      <c r="BX8" s="196"/>
      <c r="BY8" s="196"/>
      <c r="BZ8" s="196"/>
      <c r="CA8" s="196"/>
      <c r="CB8" s="185" t="s">
        <v>125</v>
      </c>
      <c r="CC8" s="185"/>
      <c r="CD8" s="185"/>
      <c r="CE8" s="185"/>
      <c r="CF8" s="185"/>
      <c r="CG8" s="185"/>
      <c r="CH8" s="185"/>
      <c r="CI8" s="185"/>
      <c r="CJ8" s="185"/>
      <c r="CK8" s="185"/>
      <c r="CL8" s="185"/>
      <c r="CM8" s="185"/>
      <c r="CN8" s="185"/>
      <c r="CO8" s="185"/>
      <c r="CP8" s="185"/>
      <c r="CQ8" s="185"/>
      <c r="CR8" s="185"/>
      <c r="CS8" s="185"/>
      <c r="CT8" s="185"/>
      <c r="CU8" s="185"/>
      <c r="CV8" s="185"/>
      <c r="CW8" s="185"/>
      <c r="CX8" s="185"/>
      <c r="CY8" s="185"/>
      <c r="CZ8" s="185"/>
      <c r="DA8" s="69" t="s">
        <v>124</v>
      </c>
      <c r="DB8" s="69" t="s">
        <v>123</v>
      </c>
      <c r="DC8" s="69" t="s">
        <v>123</v>
      </c>
      <c r="DD8" s="69" t="s">
        <v>123</v>
      </c>
      <c r="DE8" s="69" t="s">
        <v>122</v>
      </c>
      <c r="DF8" s="69" t="s">
        <v>123</v>
      </c>
      <c r="DG8" s="69" t="s">
        <v>122</v>
      </c>
      <c r="DH8" s="69" t="s">
        <v>123</v>
      </c>
      <c r="DI8" s="69" t="s">
        <v>122</v>
      </c>
      <c r="DJ8" s="69" t="s">
        <v>123</v>
      </c>
      <c r="DK8" s="69" t="s">
        <v>122</v>
      </c>
      <c r="DL8" s="69" t="s">
        <v>122</v>
      </c>
      <c r="DM8" s="69" t="s">
        <v>122</v>
      </c>
      <c r="DN8" s="69" t="s">
        <v>121</v>
      </c>
      <c r="DO8" s="194" t="s">
        <v>120</v>
      </c>
      <c r="DP8" s="191" t="s">
        <v>119</v>
      </c>
      <c r="DT8" s="68" t="s">
        <v>118</v>
      </c>
      <c r="DU8" s="68" t="s">
        <v>117</v>
      </c>
      <c r="DV8" s="24"/>
      <c r="DW8" s="67" t="s">
        <v>116</v>
      </c>
    </row>
    <row r="9" spans="2:127" ht="40.5" customHeight="1" x14ac:dyDescent="0.35">
      <c r="B9" s="185" t="s">
        <v>115</v>
      </c>
      <c r="C9" s="185" t="s">
        <v>114</v>
      </c>
      <c r="D9" s="186" t="s">
        <v>10</v>
      </c>
      <c r="E9" s="186" t="s">
        <v>45</v>
      </c>
      <c r="F9" s="186" t="s">
        <v>111</v>
      </c>
      <c r="G9" s="186" t="s">
        <v>10</v>
      </c>
      <c r="H9" s="186" t="s">
        <v>113</v>
      </c>
      <c r="I9" s="186" t="s">
        <v>111</v>
      </c>
      <c r="J9" s="185" t="s">
        <v>10</v>
      </c>
      <c r="K9" s="185" t="s">
        <v>112</v>
      </c>
      <c r="L9" s="185" t="s">
        <v>111</v>
      </c>
      <c r="M9" s="85" t="s">
        <v>110</v>
      </c>
      <c r="N9" s="85" t="s">
        <v>109</v>
      </c>
      <c r="O9" s="85" t="s">
        <v>108</v>
      </c>
      <c r="P9" s="85" t="s">
        <v>107</v>
      </c>
      <c r="Q9" s="85" t="s">
        <v>110</v>
      </c>
      <c r="R9" s="85" t="s">
        <v>109</v>
      </c>
      <c r="S9" s="85" t="s">
        <v>108</v>
      </c>
      <c r="T9" s="85" t="s">
        <v>107</v>
      </c>
      <c r="U9" s="204"/>
      <c r="V9" s="185"/>
      <c r="W9" s="185"/>
      <c r="X9" s="186"/>
      <c r="Y9" s="186"/>
      <c r="Z9" s="201"/>
      <c r="AA9" s="202"/>
      <c r="AB9" s="186"/>
      <c r="AC9" s="186"/>
      <c r="AD9" s="65" t="s">
        <v>105</v>
      </c>
      <c r="AE9" s="65" t="s">
        <v>106</v>
      </c>
      <c r="AF9" s="65" t="s">
        <v>7</v>
      </c>
      <c r="AG9" s="65" t="s">
        <v>7</v>
      </c>
      <c r="AH9" s="65" t="s">
        <v>7</v>
      </c>
      <c r="AI9" s="197" t="s">
        <v>106</v>
      </c>
      <c r="AJ9" s="197" t="s">
        <v>105</v>
      </c>
      <c r="AK9" s="197" t="s">
        <v>7</v>
      </c>
      <c r="AL9" s="86" t="s">
        <v>7</v>
      </c>
      <c r="AM9" s="86" t="s">
        <v>7</v>
      </c>
      <c r="AN9" s="86" t="s">
        <v>7</v>
      </c>
      <c r="AO9" s="86" t="s">
        <v>7</v>
      </c>
      <c r="AP9" s="86" t="s">
        <v>104</v>
      </c>
      <c r="AQ9" s="86" t="s">
        <v>103</v>
      </c>
      <c r="AR9" s="85" t="s">
        <v>102</v>
      </c>
      <c r="AS9" s="85" t="s">
        <v>101</v>
      </c>
      <c r="AT9" s="85" t="s">
        <v>100</v>
      </c>
      <c r="AU9" s="185"/>
      <c r="AV9" s="87" t="s">
        <v>99</v>
      </c>
      <c r="AW9" s="87" t="s">
        <v>98</v>
      </c>
      <c r="AX9" s="87" t="s">
        <v>97</v>
      </c>
      <c r="AY9" s="87" t="s">
        <v>96</v>
      </c>
      <c r="AZ9" s="87" t="s">
        <v>95</v>
      </c>
      <c r="BA9" s="87" t="s">
        <v>94</v>
      </c>
      <c r="BB9" s="87" t="s">
        <v>93</v>
      </c>
      <c r="BC9" s="87" t="s">
        <v>92</v>
      </c>
      <c r="BD9" s="87" t="s">
        <v>99</v>
      </c>
      <c r="BE9" s="87" t="s">
        <v>98</v>
      </c>
      <c r="BF9" s="87" t="s">
        <v>97</v>
      </c>
      <c r="BG9" s="87" t="s">
        <v>96</v>
      </c>
      <c r="BH9" s="87" t="s">
        <v>95</v>
      </c>
      <c r="BI9" s="87" t="s">
        <v>94</v>
      </c>
      <c r="BJ9" s="87" t="s">
        <v>93</v>
      </c>
      <c r="BK9" s="87" t="s">
        <v>92</v>
      </c>
      <c r="BL9" s="87" t="s">
        <v>90</v>
      </c>
      <c r="BM9" s="87" t="s">
        <v>89</v>
      </c>
      <c r="BN9" s="87" t="s">
        <v>88</v>
      </c>
      <c r="BO9" s="87" t="s">
        <v>87</v>
      </c>
      <c r="BP9" s="87" t="s">
        <v>86</v>
      </c>
      <c r="BQ9" s="87" t="s">
        <v>85</v>
      </c>
      <c r="BR9" s="87" t="s">
        <v>84</v>
      </c>
      <c r="BS9" s="87" t="s">
        <v>91</v>
      </c>
      <c r="BT9" s="87" t="s">
        <v>90</v>
      </c>
      <c r="BU9" s="87" t="s">
        <v>89</v>
      </c>
      <c r="BV9" s="87" t="s">
        <v>88</v>
      </c>
      <c r="BW9" s="87" t="s">
        <v>87</v>
      </c>
      <c r="BX9" s="87" t="s">
        <v>86</v>
      </c>
      <c r="BY9" s="87" t="s">
        <v>85</v>
      </c>
      <c r="BZ9" s="87" t="s">
        <v>84</v>
      </c>
      <c r="CA9" s="87" t="s">
        <v>83</v>
      </c>
      <c r="CB9" s="62" t="s">
        <v>82</v>
      </c>
      <c r="CC9" s="62" t="s">
        <v>81</v>
      </c>
      <c r="CD9" s="62" t="s">
        <v>80</v>
      </c>
      <c r="CE9" s="62" t="s">
        <v>79</v>
      </c>
      <c r="CF9" s="62" t="s">
        <v>78</v>
      </c>
      <c r="CG9" s="62" t="s">
        <v>77</v>
      </c>
      <c r="CH9" s="62" t="s">
        <v>76</v>
      </c>
      <c r="CI9" s="62" t="s">
        <v>75</v>
      </c>
      <c r="CJ9" s="62" t="s">
        <v>74</v>
      </c>
      <c r="CK9" s="62" t="s">
        <v>73</v>
      </c>
      <c r="CL9" s="62" t="s">
        <v>72</v>
      </c>
      <c r="CM9" s="62" t="s">
        <v>71</v>
      </c>
      <c r="CN9" s="62" t="s">
        <v>70</v>
      </c>
      <c r="CO9" s="62" t="s">
        <v>69</v>
      </c>
      <c r="CP9" s="62" t="s">
        <v>68</v>
      </c>
      <c r="CQ9" s="62" t="s">
        <v>67</v>
      </c>
      <c r="CR9" s="62" t="s">
        <v>66</v>
      </c>
      <c r="CS9" s="85" t="s">
        <v>65</v>
      </c>
      <c r="CT9" s="85" t="s">
        <v>64</v>
      </c>
      <c r="CU9" s="85" t="s">
        <v>63</v>
      </c>
      <c r="CV9" s="85" t="s">
        <v>62</v>
      </c>
      <c r="CW9" s="85" t="s">
        <v>61</v>
      </c>
      <c r="CX9" s="85" t="s">
        <v>60</v>
      </c>
      <c r="CY9" s="85" t="s">
        <v>59</v>
      </c>
      <c r="CZ9" s="85" t="s">
        <v>58</v>
      </c>
      <c r="DA9" s="60" t="s">
        <v>57</v>
      </c>
      <c r="DB9" s="60" t="s">
        <v>56</v>
      </c>
      <c r="DC9" s="60" t="s">
        <v>55</v>
      </c>
      <c r="DD9" s="60" t="s">
        <v>54</v>
      </c>
      <c r="DE9" s="60" t="s">
        <v>52</v>
      </c>
      <c r="DF9" s="60" t="s">
        <v>53</v>
      </c>
      <c r="DG9" s="191" t="s">
        <v>52</v>
      </c>
      <c r="DH9" s="60" t="s">
        <v>54</v>
      </c>
      <c r="DI9" s="60" t="s">
        <v>52</v>
      </c>
      <c r="DJ9" s="60" t="s">
        <v>53</v>
      </c>
      <c r="DK9" s="60" t="s">
        <v>52</v>
      </c>
      <c r="DL9" s="60" t="s">
        <v>51</v>
      </c>
      <c r="DM9" s="60" t="s">
        <v>50</v>
      </c>
      <c r="DN9" s="191" t="s">
        <v>49</v>
      </c>
      <c r="DO9" s="195"/>
      <c r="DP9" s="192"/>
      <c r="DT9" s="54" t="s">
        <v>48</v>
      </c>
      <c r="DU9" s="54" t="s">
        <v>47</v>
      </c>
      <c r="DV9" s="24"/>
      <c r="DW9" s="58"/>
    </row>
    <row r="10" spans="2:127" ht="34.5" customHeight="1" x14ac:dyDescent="0.35">
      <c r="B10" s="185"/>
      <c r="C10" s="185"/>
      <c r="D10" s="186"/>
      <c r="E10" s="186"/>
      <c r="F10" s="186"/>
      <c r="G10" s="186"/>
      <c r="H10" s="186"/>
      <c r="I10" s="186"/>
      <c r="J10" s="185"/>
      <c r="K10" s="185"/>
      <c r="L10" s="185"/>
      <c r="M10" s="85" t="s">
        <v>46</v>
      </c>
      <c r="N10" s="85" t="s">
        <v>46</v>
      </c>
      <c r="O10" s="85" t="s">
        <v>46</v>
      </c>
      <c r="P10" s="85" t="s">
        <v>46</v>
      </c>
      <c r="Q10" s="85" t="s">
        <v>45</v>
      </c>
      <c r="R10" s="85" t="s">
        <v>45</v>
      </c>
      <c r="S10" s="85" t="s">
        <v>45</v>
      </c>
      <c r="T10" s="85" t="s">
        <v>45</v>
      </c>
      <c r="U10" s="205"/>
      <c r="V10" s="85" t="s">
        <v>44</v>
      </c>
      <c r="W10" s="86" t="s">
        <v>7</v>
      </c>
      <c r="X10" s="86" t="s">
        <v>44</v>
      </c>
      <c r="Y10" s="86" t="s">
        <v>7</v>
      </c>
      <c r="Z10" s="86" t="s">
        <v>43</v>
      </c>
      <c r="AA10" s="86" t="s">
        <v>42</v>
      </c>
      <c r="AB10" s="186"/>
      <c r="AC10" s="186"/>
      <c r="AD10" s="66">
        <v>409882</v>
      </c>
      <c r="AE10" s="66">
        <f>'8'!AE35</f>
        <v>4440713</v>
      </c>
      <c r="AF10" s="65"/>
      <c r="AG10" s="65"/>
      <c r="AH10" s="65"/>
      <c r="AI10" s="198"/>
      <c r="AJ10" s="198"/>
      <c r="AK10" s="198"/>
      <c r="AL10" s="88"/>
      <c r="AM10" s="86"/>
      <c r="AN10" s="86"/>
      <c r="AO10" s="86"/>
      <c r="AP10" s="187" t="s">
        <v>41</v>
      </c>
      <c r="AQ10" s="216"/>
      <c r="AR10" s="85"/>
      <c r="AS10" s="85"/>
      <c r="AT10" s="85"/>
      <c r="AU10" s="85"/>
      <c r="AV10" s="87">
        <v>0</v>
      </c>
      <c r="AW10" s="87">
        <v>0</v>
      </c>
      <c r="AX10" s="87" t="s">
        <v>40</v>
      </c>
      <c r="AY10" s="87" t="s">
        <v>40</v>
      </c>
      <c r="AZ10" s="87" t="s">
        <v>40</v>
      </c>
      <c r="BA10" s="87" t="s">
        <v>39</v>
      </c>
      <c r="BB10" s="87" t="s">
        <v>39</v>
      </c>
      <c r="BC10" s="87" t="s">
        <v>39</v>
      </c>
      <c r="BD10" s="87" t="s">
        <v>38</v>
      </c>
      <c r="BE10" s="87" t="s">
        <v>38</v>
      </c>
      <c r="BF10" s="87" t="s">
        <v>38</v>
      </c>
      <c r="BG10" s="87" t="s">
        <v>38</v>
      </c>
      <c r="BH10" s="87" t="s">
        <v>38</v>
      </c>
      <c r="BI10" s="87" t="s">
        <v>38</v>
      </c>
      <c r="BJ10" s="87" t="s">
        <v>38</v>
      </c>
      <c r="BK10" s="87" t="s">
        <v>38</v>
      </c>
      <c r="BL10" s="87">
        <v>0</v>
      </c>
      <c r="BM10" s="87">
        <v>0</v>
      </c>
      <c r="BN10" s="87" t="s">
        <v>40</v>
      </c>
      <c r="BO10" s="87" t="s">
        <v>40</v>
      </c>
      <c r="BP10" s="87" t="s">
        <v>40</v>
      </c>
      <c r="BQ10" s="87" t="s">
        <v>39</v>
      </c>
      <c r="BR10" s="87" t="s">
        <v>39</v>
      </c>
      <c r="BS10" s="87" t="s">
        <v>39</v>
      </c>
      <c r="BT10" s="87" t="s">
        <v>38</v>
      </c>
      <c r="BU10" s="87" t="s">
        <v>38</v>
      </c>
      <c r="BV10" s="87" t="s">
        <v>38</v>
      </c>
      <c r="BW10" s="87" t="s">
        <v>38</v>
      </c>
      <c r="BX10" s="87" t="s">
        <v>38</v>
      </c>
      <c r="BY10" s="87" t="s">
        <v>38</v>
      </c>
      <c r="BZ10" s="87" t="s">
        <v>38</v>
      </c>
      <c r="CA10" s="87" t="s">
        <v>38</v>
      </c>
      <c r="CB10" s="62" t="s">
        <v>38</v>
      </c>
      <c r="CC10" s="62" t="s">
        <v>38</v>
      </c>
      <c r="CD10" s="62" t="s">
        <v>38</v>
      </c>
      <c r="CE10" s="62" t="s">
        <v>38</v>
      </c>
      <c r="CF10" s="62" t="s">
        <v>38</v>
      </c>
      <c r="CG10" s="62" t="s">
        <v>38</v>
      </c>
      <c r="CH10" s="62" t="s">
        <v>38</v>
      </c>
      <c r="CI10" s="62" t="s">
        <v>38</v>
      </c>
      <c r="CJ10" s="62" t="s">
        <v>38</v>
      </c>
      <c r="CK10" s="62" t="s">
        <v>38</v>
      </c>
      <c r="CL10" s="62" t="s">
        <v>38</v>
      </c>
      <c r="CM10" s="62" t="s">
        <v>38</v>
      </c>
      <c r="CN10" s="62" t="s">
        <v>38</v>
      </c>
      <c r="CO10" s="62" t="s">
        <v>38</v>
      </c>
      <c r="CP10" s="62" t="s">
        <v>38</v>
      </c>
      <c r="CQ10" s="62" t="s">
        <v>38</v>
      </c>
      <c r="CR10" s="62" t="s">
        <v>38</v>
      </c>
      <c r="CS10" s="87" t="s">
        <v>38</v>
      </c>
      <c r="CT10" s="87" t="s">
        <v>38</v>
      </c>
      <c r="CU10" s="87" t="s">
        <v>38</v>
      </c>
      <c r="CV10" s="87" t="s">
        <v>38</v>
      </c>
      <c r="CW10" s="87" t="s">
        <v>38</v>
      </c>
      <c r="CX10" s="87" t="s">
        <v>38</v>
      </c>
      <c r="CY10" s="87" t="s">
        <v>38</v>
      </c>
      <c r="CZ10" s="87" t="s">
        <v>38</v>
      </c>
      <c r="DA10" s="60"/>
      <c r="DB10" s="60"/>
      <c r="DC10" s="60">
        <f>'8'!DC35</f>
        <v>1124236</v>
      </c>
      <c r="DD10" s="60"/>
      <c r="DE10" s="60"/>
      <c r="DF10" s="60"/>
      <c r="DG10" s="193"/>
      <c r="DH10" s="60"/>
      <c r="DI10" s="60"/>
      <c r="DJ10" s="60"/>
      <c r="DK10" s="60"/>
      <c r="DL10" s="60"/>
      <c r="DM10" s="60"/>
      <c r="DN10" s="193"/>
      <c r="DO10" s="85" t="s">
        <v>36</v>
      </c>
      <c r="DP10" s="193"/>
      <c r="DT10" s="54" t="s">
        <v>35</v>
      </c>
      <c r="DU10" s="54" t="s">
        <v>34</v>
      </c>
      <c r="DV10" s="24"/>
      <c r="DW10" s="58"/>
    </row>
    <row r="11" spans="2:127" ht="34.5" customHeight="1" x14ac:dyDescent="0.35">
      <c r="B11" s="165"/>
      <c r="C11" s="165"/>
      <c r="D11" s="164"/>
      <c r="E11" s="164"/>
      <c r="F11" s="164"/>
      <c r="G11" s="164"/>
      <c r="H11" s="164"/>
      <c r="I11" s="164"/>
      <c r="J11" s="165"/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70"/>
      <c r="V11" s="165"/>
      <c r="W11" s="164"/>
      <c r="X11" s="164"/>
      <c r="Y11" s="164"/>
      <c r="Z11" s="164"/>
      <c r="AA11" s="164"/>
      <c r="AB11" s="164"/>
      <c r="AC11" s="164"/>
      <c r="AD11" s="66"/>
      <c r="AE11" s="66"/>
      <c r="AF11" s="65"/>
      <c r="AG11" s="65"/>
      <c r="AH11" s="65"/>
      <c r="AI11" s="169"/>
      <c r="AJ11" s="169"/>
      <c r="AK11" s="169"/>
      <c r="AL11" s="169"/>
      <c r="AM11" s="164"/>
      <c r="AN11" s="164"/>
      <c r="AO11" s="164"/>
      <c r="AP11" s="166"/>
      <c r="AQ11" s="167"/>
      <c r="AR11" s="165"/>
      <c r="AS11" s="165"/>
      <c r="AT11" s="165"/>
      <c r="AU11" s="165"/>
      <c r="AV11" s="168"/>
      <c r="AW11" s="168"/>
      <c r="AX11" s="168"/>
      <c r="AY11" s="168"/>
      <c r="AZ11" s="168"/>
      <c r="BA11" s="168"/>
      <c r="BB11" s="168"/>
      <c r="BC11" s="168"/>
      <c r="BD11" s="168"/>
      <c r="BE11" s="168"/>
      <c r="BF11" s="168"/>
      <c r="BG11" s="168"/>
      <c r="BH11" s="168"/>
      <c r="BI11" s="168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168"/>
      <c r="CT11" s="168"/>
      <c r="CU11" s="168"/>
      <c r="CV11" s="168"/>
      <c r="CW11" s="168"/>
      <c r="CX11" s="168"/>
      <c r="CY11" s="168"/>
      <c r="CZ11" s="168"/>
      <c r="DA11" s="60"/>
      <c r="DB11" s="60"/>
      <c r="DC11" s="60"/>
      <c r="DD11" s="60"/>
      <c r="DE11" s="60"/>
      <c r="DF11" s="60"/>
      <c r="DG11" s="163"/>
      <c r="DH11" s="60"/>
      <c r="DI11" s="60"/>
      <c r="DJ11" s="60"/>
      <c r="DK11" s="60"/>
      <c r="DL11" s="60"/>
      <c r="DM11" s="60"/>
      <c r="DN11" s="163"/>
      <c r="DO11" s="165"/>
      <c r="DP11" s="163"/>
      <c r="DT11" s="54"/>
      <c r="DU11" s="54"/>
      <c r="DV11" s="24"/>
      <c r="DW11" s="58"/>
    </row>
    <row r="12" spans="2:127" x14ac:dyDescent="0.35">
      <c r="B12" s="45">
        <v>2</v>
      </c>
      <c r="C12" s="45">
        <v>4.1666666666666664E-2</v>
      </c>
      <c r="D12" s="44">
        <v>4</v>
      </c>
      <c r="E12" s="44">
        <f t="shared" ref="E12:E35" si="0">D12/1.42</f>
        <v>2.8169014084507045</v>
      </c>
      <c r="F12" s="44">
        <v>2</v>
      </c>
      <c r="G12" s="91">
        <v>68</v>
      </c>
      <c r="H12" s="44">
        <f t="shared" ref="H12:H35" si="1">G12/1.42</f>
        <v>47.887323943661976</v>
      </c>
      <c r="I12" s="44">
        <v>74</v>
      </c>
      <c r="J12" s="43"/>
      <c r="K12" s="43"/>
      <c r="L12" s="43"/>
      <c r="M12" s="41"/>
      <c r="N12" s="42"/>
      <c r="O12" s="42"/>
      <c r="P12" s="41"/>
      <c r="Q12" s="41">
        <v>53.521126760563384</v>
      </c>
      <c r="R12" s="42">
        <v>54.929577464788736</v>
      </c>
      <c r="S12" s="42"/>
      <c r="T12" s="41">
        <v>59.154929577464792</v>
      </c>
      <c r="U12" s="41" t="s">
        <v>8</v>
      </c>
      <c r="V12" s="40"/>
      <c r="W12" s="39" t="s">
        <v>156</v>
      </c>
      <c r="X12" s="39" t="s">
        <v>156</v>
      </c>
      <c r="Y12" s="39" t="s">
        <v>156</v>
      </c>
      <c r="Z12" s="39"/>
      <c r="AA12" s="39"/>
      <c r="AB12" s="39"/>
      <c r="AC12" s="39"/>
      <c r="AD12" s="39"/>
      <c r="AE12" s="39">
        <v>4444839</v>
      </c>
      <c r="AF12" s="39"/>
      <c r="AG12" s="39"/>
      <c r="AH12" s="39"/>
      <c r="AI12" s="38">
        <f>IF(ISBLANK(AE12),"-",AE12-AE10)</f>
        <v>4126</v>
      </c>
      <c r="AJ12" s="38">
        <f t="shared" ref="AJ12:AJ35" si="2">AI12/1000</f>
        <v>4.1260000000000003</v>
      </c>
      <c r="AK12" s="38">
        <f t="shared" ref="AK12:AK35" si="3">AJ12*24</f>
        <v>99.024000000000001</v>
      </c>
      <c r="AL12" s="38"/>
      <c r="AM12" s="38"/>
      <c r="AN12" s="38"/>
      <c r="AO12" s="38">
        <f t="shared" ref="AO12:AO35" si="4">AK12</f>
        <v>99.024000000000001</v>
      </c>
      <c r="AP12" s="37">
        <v>4.2</v>
      </c>
      <c r="AQ12" s="93">
        <f>AP12</f>
        <v>4.2</v>
      </c>
      <c r="AR12" s="36"/>
      <c r="AS12" s="36"/>
      <c r="AT12" s="36"/>
      <c r="AU12" s="35" t="s">
        <v>157</v>
      </c>
      <c r="AV12" s="34">
        <v>1187</v>
      </c>
      <c r="AW12" s="34">
        <v>1185</v>
      </c>
      <c r="AX12" s="34">
        <v>0</v>
      </c>
      <c r="AY12" s="34">
        <v>1185</v>
      </c>
      <c r="AZ12" s="34">
        <v>0</v>
      </c>
      <c r="BA12" s="34">
        <v>0</v>
      </c>
      <c r="BB12" s="34">
        <v>0</v>
      </c>
      <c r="BC12" s="34">
        <v>0</v>
      </c>
      <c r="BD12" s="34">
        <v>0</v>
      </c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4">
        <v>0</v>
      </c>
      <c r="BL12" s="34">
        <v>0</v>
      </c>
      <c r="BM12" s="34">
        <v>0</v>
      </c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3">
        <f t="shared" ref="CB12:CE35" si="5">AV12/1190</f>
        <v>0.99747899159663866</v>
      </c>
      <c r="CC12" s="33">
        <f t="shared" si="5"/>
        <v>0.99579831932773111</v>
      </c>
      <c r="CD12" s="33">
        <f t="shared" si="5"/>
        <v>0</v>
      </c>
      <c r="CE12" s="33">
        <f t="shared" si="5"/>
        <v>0.99579831932773111</v>
      </c>
      <c r="CF12" s="33"/>
      <c r="CG12" s="33"/>
      <c r="CH12" s="33"/>
      <c r="CI12" s="33"/>
      <c r="CJ12" s="33">
        <f t="shared" ref="CJ12:CK35" si="6">BL12/1190</f>
        <v>0</v>
      </c>
      <c r="CK12" s="33">
        <f t="shared" si="6"/>
        <v>0</v>
      </c>
      <c r="CL12" s="33"/>
      <c r="CM12" s="33"/>
      <c r="CN12" s="33"/>
      <c r="CO12" s="33"/>
      <c r="CP12" s="33"/>
      <c r="CQ12" s="33"/>
      <c r="CR12" s="39" t="s">
        <v>156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>
        <v>1125350</v>
      </c>
      <c r="DD12" s="32"/>
      <c r="DE12" s="32">
        <f>IF(ISBLANK(DC12),"-",DC12-DC10)</f>
        <v>1114</v>
      </c>
      <c r="DF12" s="32"/>
      <c r="DG12" s="32">
        <f>DC12-DC10</f>
        <v>1114</v>
      </c>
      <c r="DH12" s="32"/>
      <c r="DI12" s="32"/>
      <c r="DJ12" s="32"/>
      <c r="DK12" s="32"/>
      <c r="DL12" s="32"/>
      <c r="DM12" s="32">
        <f t="shared" ref="DM12:DM36" si="7">DE12</f>
        <v>1114</v>
      </c>
      <c r="DN12" s="32">
        <f>DM12/AJ12</f>
        <v>269.99515269025687</v>
      </c>
      <c r="DO12" s="142"/>
      <c r="DP12" s="31"/>
      <c r="DT12" s="54" t="s">
        <v>8</v>
      </c>
      <c r="DU12" s="54" t="s">
        <v>33</v>
      </c>
      <c r="DV12" s="24"/>
      <c r="DW12" s="56"/>
    </row>
    <row r="13" spans="2:127" x14ac:dyDescent="0.35">
      <c r="B13" s="45">
        <v>2.0416666666666701</v>
      </c>
      <c r="C13" s="45">
        <v>8.3333333333333329E-2</v>
      </c>
      <c r="D13" s="44">
        <v>4</v>
      </c>
      <c r="E13" s="44">
        <f t="shared" si="0"/>
        <v>2.8169014084507045</v>
      </c>
      <c r="F13" s="44">
        <v>3</v>
      </c>
      <c r="G13" s="91">
        <v>70</v>
      </c>
      <c r="H13" s="44">
        <f t="shared" si="1"/>
        <v>49.295774647887328</v>
      </c>
      <c r="I13" s="44">
        <v>76</v>
      </c>
      <c r="J13" s="43"/>
      <c r="K13" s="43"/>
      <c r="L13" s="43"/>
      <c r="M13" s="41"/>
      <c r="N13" s="42"/>
      <c r="O13" s="42"/>
      <c r="P13" s="41"/>
      <c r="Q13" s="41">
        <v>53.521126760563384</v>
      </c>
      <c r="R13" s="42">
        <v>54.929577464788736</v>
      </c>
      <c r="S13" s="42"/>
      <c r="T13" s="41">
        <v>59.154929577464792</v>
      </c>
      <c r="U13" s="41" t="s">
        <v>8</v>
      </c>
      <c r="V13" s="40"/>
      <c r="W13" s="39" t="s">
        <v>156</v>
      </c>
      <c r="X13" s="39" t="s">
        <v>156</v>
      </c>
      <c r="Y13" s="39" t="s">
        <v>156</v>
      </c>
      <c r="Z13" s="39"/>
      <c r="AA13" s="39"/>
      <c r="AB13" s="39"/>
      <c r="AC13" s="39"/>
      <c r="AD13" s="39"/>
      <c r="AE13" s="39">
        <v>4449197</v>
      </c>
      <c r="AF13" s="39"/>
      <c r="AG13" s="39"/>
      <c r="AH13" s="39"/>
      <c r="AI13" s="38">
        <f t="shared" ref="AI13:AI35" si="8">IF(ISBLANK(AE13),"-",AE13-AE12)</f>
        <v>4358</v>
      </c>
      <c r="AJ13" s="38">
        <f t="shared" si="2"/>
        <v>4.3579999999999997</v>
      </c>
      <c r="AK13" s="38">
        <f t="shared" si="3"/>
        <v>104.59199999999998</v>
      </c>
      <c r="AL13" s="38"/>
      <c r="AM13" s="38"/>
      <c r="AN13" s="38"/>
      <c r="AO13" s="38">
        <f t="shared" si="4"/>
        <v>104.59199999999998</v>
      </c>
      <c r="AP13" s="37">
        <v>5.7</v>
      </c>
      <c r="AQ13" s="93">
        <f t="shared" ref="AQ13:AQ35" si="9">AP13</f>
        <v>5.7</v>
      </c>
      <c r="AR13" s="36"/>
      <c r="AS13" s="36"/>
      <c r="AT13" s="36"/>
      <c r="AU13" s="35" t="s">
        <v>157</v>
      </c>
      <c r="AV13" s="34">
        <v>1187</v>
      </c>
      <c r="AW13" s="34">
        <v>1185</v>
      </c>
      <c r="AX13" s="34">
        <v>0</v>
      </c>
      <c r="AY13" s="34">
        <v>1185</v>
      </c>
      <c r="AZ13" s="34">
        <v>0</v>
      </c>
      <c r="BA13" s="34">
        <v>0</v>
      </c>
      <c r="BB13" s="34">
        <v>0</v>
      </c>
      <c r="BC13" s="34">
        <v>0</v>
      </c>
      <c r="BD13" s="34">
        <v>0</v>
      </c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4">
        <v>0</v>
      </c>
      <c r="BL13" s="34">
        <v>0</v>
      </c>
      <c r="BM13" s="34">
        <v>0</v>
      </c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3">
        <f t="shared" si="5"/>
        <v>0.99747899159663866</v>
      </c>
      <c r="CC13" s="33">
        <f t="shared" si="5"/>
        <v>0.99579831932773111</v>
      </c>
      <c r="CD13" s="33">
        <f t="shared" si="5"/>
        <v>0</v>
      </c>
      <c r="CE13" s="33">
        <f t="shared" si="5"/>
        <v>0.99579831932773111</v>
      </c>
      <c r="CF13" s="33"/>
      <c r="CG13" s="33"/>
      <c r="CH13" s="33"/>
      <c r="CI13" s="33"/>
      <c r="CJ13" s="33">
        <f t="shared" si="6"/>
        <v>0</v>
      </c>
      <c r="CK13" s="33">
        <f t="shared" si="6"/>
        <v>0</v>
      </c>
      <c r="CL13" s="33"/>
      <c r="CM13" s="33"/>
      <c r="CN13" s="33"/>
      <c r="CO13" s="33"/>
      <c r="CP13" s="33"/>
      <c r="CQ13" s="33"/>
      <c r="CR13" s="39" t="s">
        <v>156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>
        <v>1126455</v>
      </c>
      <c r="DD13" s="32"/>
      <c r="DE13" s="32">
        <f t="shared" ref="DE13:DE35" si="10">IF(ISBLANK(DC13),"-",DC13-DC12)</f>
        <v>1105</v>
      </c>
      <c r="DF13" s="32"/>
      <c r="DG13" s="32">
        <f t="shared" ref="DG13:DG35" si="11">DC13-DC12</f>
        <v>1105</v>
      </c>
      <c r="DH13" s="32"/>
      <c r="DI13" s="32"/>
      <c r="DJ13" s="32"/>
      <c r="DK13" s="32"/>
      <c r="DL13" s="32"/>
      <c r="DM13" s="32">
        <f t="shared" si="7"/>
        <v>1105</v>
      </c>
      <c r="DN13" s="32">
        <f t="shared" ref="DN13:DN36" si="12">DM13/AJ13</f>
        <v>253.55667737494267</v>
      </c>
      <c r="DO13" s="143">
        <v>0.99</v>
      </c>
      <c r="DP13" s="31"/>
      <c r="DT13" s="54" t="s">
        <v>32</v>
      </c>
      <c r="DU13" s="54" t="s">
        <v>31</v>
      </c>
      <c r="DV13" s="24"/>
      <c r="DW13" s="57"/>
    </row>
    <row r="14" spans="2:127" x14ac:dyDescent="0.35">
      <c r="B14" s="45">
        <v>2.0833333333333299</v>
      </c>
      <c r="C14" s="45">
        <v>0.125</v>
      </c>
      <c r="D14" s="44">
        <v>4</v>
      </c>
      <c r="E14" s="44">
        <f t="shared" si="0"/>
        <v>2.8169014084507045</v>
      </c>
      <c r="F14" s="44">
        <v>4</v>
      </c>
      <c r="G14" s="91">
        <v>71</v>
      </c>
      <c r="H14" s="44">
        <f t="shared" si="1"/>
        <v>50</v>
      </c>
      <c r="I14" s="44">
        <v>77</v>
      </c>
      <c r="J14" s="43"/>
      <c r="K14" s="43"/>
      <c r="L14" s="43"/>
      <c r="M14" s="41"/>
      <c r="N14" s="42"/>
      <c r="O14" s="42"/>
      <c r="P14" s="41"/>
      <c r="Q14" s="41">
        <v>53.521126760563384</v>
      </c>
      <c r="R14" s="42">
        <v>54.929577464788736</v>
      </c>
      <c r="S14" s="42"/>
      <c r="T14" s="41">
        <v>59.154929577464792</v>
      </c>
      <c r="U14" s="41" t="s">
        <v>8</v>
      </c>
      <c r="V14" s="40"/>
      <c r="W14" s="39" t="s">
        <v>156</v>
      </c>
      <c r="X14" s="39" t="s">
        <v>156</v>
      </c>
      <c r="Y14" s="39" t="s">
        <v>156</v>
      </c>
      <c r="Z14" s="39"/>
      <c r="AA14" s="39"/>
      <c r="AB14" s="39"/>
      <c r="AC14" s="39"/>
      <c r="AD14" s="39"/>
      <c r="AE14" s="39">
        <v>4453542</v>
      </c>
      <c r="AF14" s="39"/>
      <c r="AG14" s="39"/>
      <c r="AH14" s="39"/>
      <c r="AI14" s="38">
        <f t="shared" si="8"/>
        <v>4345</v>
      </c>
      <c r="AJ14" s="38">
        <f t="shared" si="2"/>
        <v>4.3449999999999998</v>
      </c>
      <c r="AK14" s="38">
        <f t="shared" si="3"/>
        <v>104.28</v>
      </c>
      <c r="AL14" s="38"/>
      <c r="AM14" s="38"/>
      <c r="AN14" s="38"/>
      <c r="AO14" s="38">
        <f t="shared" si="4"/>
        <v>104.28</v>
      </c>
      <c r="AP14" s="37">
        <v>7.1</v>
      </c>
      <c r="AQ14" s="93">
        <f t="shared" si="9"/>
        <v>7.1</v>
      </c>
      <c r="AR14" s="36"/>
      <c r="AS14" s="36"/>
      <c r="AT14" s="36"/>
      <c r="AU14" s="35" t="s">
        <v>157</v>
      </c>
      <c r="AV14" s="34">
        <v>1187</v>
      </c>
      <c r="AW14" s="34">
        <v>1185</v>
      </c>
      <c r="AX14" s="34">
        <v>0</v>
      </c>
      <c r="AY14" s="34">
        <v>1185</v>
      </c>
      <c r="AZ14" s="34">
        <v>0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4">
        <v>0</v>
      </c>
      <c r="BL14" s="34">
        <v>0</v>
      </c>
      <c r="BM14" s="34">
        <v>0</v>
      </c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3">
        <f t="shared" si="5"/>
        <v>0.99747899159663866</v>
      </c>
      <c r="CC14" s="33">
        <f t="shared" si="5"/>
        <v>0.99579831932773111</v>
      </c>
      <c r="CD14" s="33">
        <f t="shared" si="5"/>
        <v>0</v>
      </c>
      <c r="CE14" s="33">
        <f t="shared" si="5"/>
        <v>0.99579831932773111</v>
      </c>
      <c r="CF14" s="33"/>
      <c r="CG14" s="33"/>
      <c r="CH14" s="33"/>
      <c r="CI14" s="33"/>
      <c r="CJ14" s="33">
        <f t="shared" si="6"/>
        <v>0</v>
      </c>
      <c r="CK14" s="33">
        <f t="shared" si="6"/>
        <v>0</v>
      </c>
      <c r="CL14" s="33"/>
      <c r="CM14" s="33"/>
      <c r="CN14" s="33"/>
      <c r="CO14" s="33"/>
      <c r="CP14" s="33"/>
      <c r="CQ14" s="33"/>
      <c r="CR14" s="39" t="s">
        <v>156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>
        <v>1127552</v>
      </c>
      <c r="DD14" s="32"/>
      <c r="DE14" s="32">
        <f t="shared" si="10"/>
        <v>1097</v>
      </c>
      <c r="DF14" s="32"/>
      <c r="DG14" s="32">
        <f t="shared" si="11"/>
        <v>1097</v>
      </c>
      <c r="DH14" s="32"/>
      <c r="DI14" s="32"/>
      <c r="DJ14" s="32"/>
      <c r="DK14" s="32"/>
      <c r="DL14" s="32"/>
      <c r="DM14" s="32">
        <f t="shared" si="7"/>
        <v>1097</v>
      </c>
      <c r="DN14" s="32">
        <f t="shared" si="12"/>
        <v>252.47410817031073</v>
      </c>
      <c r="DO14" s="142"/>
      <c r="DP14" s="31"/>
      <c r="DT14" s="54" t="s">
        <v>30</v>
      </c>
      <c r="DU14" s="54" t="s">
        <v>29</v>
      </c>
      <c r="DV14" s="24"/>
      <c r="DW14" s="56"/>
    </row>
    <row r="15" spans="2:127" x14ac:dyDescent="0.35">
      <c r="B15" s="45">
        <v>2.125</v>
      </c>
      <c r="C15" s="45">
        <v>0.16666666666666699</v>
      </c>
      <c r="D15" s="44">
        <v>4</v>
      </c>
      <c r="E15" s="44">
        <f t="shared" si="0"/>
        <v>2.8169014084507045</v>
      </c>
      <c r="F15" s="44">
        <v>6</v>
      </c>
      <c r="G15" s="91">
        <v>71</v>
      </c>
      <c r="H15" s="44">
        <f t="shared" si="1"/>
        <v>50</v>
      </c>
      <c r="I15" s="44">
        <v>79</v>
      </c>
      <c r="J15" s="43"/>
      <c r="K15" s="43"/>
      <c r="L15" s="43"/>
      <c r="M15" s="41"/>
      <c r="N15" s="42"/>
      <c r="O15" s="42"/>
      <c r="P15" s="41"/>
      <c r="Q15" s="41">
        <v>53.521126760563384</v>
      </c>
      <c r="R15" s="42">
        <v>54.929577464788736</v>
      </c>
      <c r="S15" s="42"/>
      <c r="T15" s="41">
        <v>59.154929577464792</v>
      </c>
      <c r="U15" s="41" t="s">
        <v>8</v>
      </c>
      <c r="V15" s="40"/>
      <c r="W15" s="39" t="s">
        <v>156</v>
      </c>
      <c r="X15" s="39" t="s">
        <v>156</v>
      </c>
      <c r="Y15" s="39" t="s">
        <v>156</v>
      </c>
      <c r="Z15" s="39"/>
      <c r="AA15" s="39"/>
      <c r="AB15" s="39"/>
      <c r="AC15" s="39"/>
      <c r="AD15" s="39"/>
      <c r="AE15" s="39">
        <v>4457835</v>
      </c>
      <c r="AF15" s="39"/>
      <c r="AG15" s="39"/>
      <c r="AH15" s="39"/>
      <c r="AI15" s="38">
        <f t="shared" si="8"/>
        <v>4293</v>
      </c>
      <c r="AJ15" s="38">
        <f t="shared" si="2"/>
        <v>4.2930000000000001</v>
      </c>
      <c r="AK15" s="38">
        <f t="shared" si="3"/>
        <v>103.03200000000001</v>
      </c>
      <c r="AL15" s="38"/>
      <c r="AM15" s="38"/>
      <c r="AN15" s="38"/>
      <c r="AO15" s="38">
        <f t="shared" si="4"/>
        <v>103.03200000000001</v>
      </c>
      <c r="AP15" s="37">
        <v>8.6</v>
      </c>
      <c r="AQ15" s="93">
        <f t="shared" si="9"/>
        <v>8.6</v>
      </c>
      <c r="AR15" s="36"/>
      <c r="AS15" s="36"/>
      <c r="AT15" s="36"/>
      <c r="AU15" s="35" t="s">
        <v>157</v>
      </c>
      <c r="AV15" s="34">
        <v>1187</v>
      </c>
      <c r="AW15" s="34">
        <v>1185</v>
      </c>
      <c r="AX15" s="34">
        <v>0</v>
      </c>
      <c r="AY15" s="34">
        <v>1185</v>
      </c>
      <c r="AZ15" s="34">
        <v>0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4">
        <v>0</v>
      </c>
      <c r="BL15" s="34">
        <v>0</v>
      </c>
      <c r="BM15" s="34">
        <v>0</v>
      </c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3">
        <f t="shared" si="5"/>
        <v>0.99747899159663866</v>
      </c>
      <c r="CC15" s="33">
        <f t="shared" si="5"/>
        <v>0.99579831932773111</v>
      </c>
      <c r="CD15" s="33">
        <f t="shared" si="5"/>
        <v>0</v>
      </c>
      <c r="CE15" s="33">
        <f t="shared" si="5"/>
        <v>0.99579831932773111</v>
      </c>
      <c r="CF15" s="33"/>
      <c r="CG15" s="33"/>
      <c r="CH15" s="33"/>
      <c r="CI15" s="33"/>
      <c r="CJ15" s="33">
        <f t="shared" si="6"/>
        <v>0</v>
      </c>
      <c r="CK15" s="33">
        <f t="shared" si="6"/>
        <v>0</v>
      </c>
      <c r="CL15" s="33"/>
      <c r="CM15" s="33"/>
      <c r="CN15" s="33"/>
      <c r="CO15" s="33"/>
      <c r="CP15" s="33"/>
      <c r="CQ15" s="33"/>
      <c r="CR15" s="39" t="s">
        <v>156</v>
      </c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>
        <v>1128671</v>
      </c>
      <c r="DD15" s="32"/>
      <c r="DE15" s="32">
        <f t="shared" si="10"/>
        <v>1119</v>
      </c>
      <c r="DF15" s="32"/>
      <c r="DG15" s="32">
        <f t="shared" si="11"/>
        <v>1119</v>
      </c>
      <c r="DH15" s="32"/>
      <c r="DI15" s="32"/>
      <c r="DJ15" s="32"/>
      <c r="DK15" s="32"/>
      <c r="DL15" s="32"/>
      <c r="DM15" s="32">
        <f t="shared" si="7"/>
        <v>1119</v>
      </c>
      <c r="DN15" s="32">
        <f t="shared" si="12"/>
        <v>260.6568832983927</v>
      </c>
      <c r="DO15" s="142"/>
      <c r="DP15" s="31"/>
      <c r="DT15" s="54" t="s">
        <v>28</v>
      </c>
      <c r="DU15" s="54" t="s">
        <v>27</v>
      </c>
      <c r="DV15" s="24"/>
      <c r="DW15" s="55"/>
    </row>
    <row r="16" spans="2:127" x14ac:dyDescent="0.35">
      <c r="B16" s="45">
        <v>2.1666666666666701</v>
      </c>
      <c r="C16" s="45">
        <v>0.20833333333333301</v>
      </c>
      <c r="D16" s="44">
        <v>4</v>
      </c>
      <c r="E16" s="44">
        <f t="shared" si="0"/>
        <v>2.8169014084507045</v>
      </c>
      <c r="F16" s="44">
        <v>8</v>
      </c>
      <c r="G16" s="91">
        <v>83</v>
      </c>
      <c r="H16" s="44">
        <f t="shared" si="1"/>
        <v>58.450704225352112</v>
      </c>
      <c r="I16" s="44">
        <v>80</v>
      </c>
      <c r="J16" s="43"/>
      <c r="K16" s="43"/>
      <c r="L16" s="43"/>
      <c r="M16" s="41"/>
      <c r="N16" s="42"/>
      <c r="O16" s="42"/>
      <c r="P16" s="41"/>
      <c r="Q16" s="41">
        <v>53.521126760563384</v>
      </c>
      <c r="R16" s="42">
        <v>54.929577464788736</v>
      </c>
      <c r="S16" s="42"/>
      <c r="T16" s="41">
        <v>59.154929577464792</v>
      </c>
      <c r="U16" s="41" t="s">
        <v>8</v>
      </c>
      <c r="V16" s="40"/>
      <c r="W16" s="39" t="s">
        <v>156</v>
      </c>
      <c r="X16" s="39" t="s">
        <v>156</v>
      </c>
      <c r="Y16" s="39" t="s">
        <v>156</v>
      </c>
      <c r="Z16" s="39"/>
      <c r="AA16" s="39"/>
      <c r="AB16" s="39"/>
      <c r="AC16" s="39"/>
      <c r="AD16" s="39"/>
      <c r="AE16" s="39">
        <v>4461929</v>
      </c>
      <c r="AF16" s="39"/>
      <c r="AG16" s="39"/>
      <c r="AH16" s="39"/>
      <c r="AI16" s="38">
        <f t="shared" si="8"/>
        <v>4094</v>
      </c>
      <c r="AJ16" s="38">
        <f t="shared" si="2"/>
        <v>4.0940000000000003</v>
      </c>
      <c r="AK16" s="38">
        <f t="shared" si="3"/>
        <v>98.256</v>
      </c>
      <c r="AL16" s="38"/>
      <c r="AM16" s="38"/>
      <c r="AN16" s="38"/>
      <c r="AO16" s="38">
        <f t="shared" si="4"/>
        <v>98.256</v>
      </c>
      <c r="AP16" s="37">
        <v>9.5</v>
      </c>
      <c r="AQ16" s="93">
        <f t="shared" si="9"/>
        <v>9.5</v>
      </c>
      <c r="AR16" s="36"/>
      <c r="AS16" s="36"/>
      <c r="AT16" s="36"/>
      <c r="AU16" s="35" t="s">
        <v>157</v>
      </c>
      <c r="AV16" s="34">
        <v>1187</v>
      </c>
      <c r="AW16" s="34">
        <v>1185</v>
      </c>
      <c r="AX16" s="34">
        <v>0</v>
      </c>
      <c r="AY16" s="34">
        <v>1185</v>
      </c>
      <c r="AZ16" s="34">
        <v>0</v>
      </c>
      <c r="BA16" s="34">
        <v>0</v>
      </c>
      <c r="BB16" s="34">
        <v>0</v>
      </c>
      <c r="BC16" s="34">
        <v>0</v>
      </c>
      <c r="BD16" s="34">
        <v>0</v>
      </c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4">
        <v>0</v>
      </c>
      <c r="BL16" s="34">
        <v>0</v>
      </c>
      <c r="BM16" s="34">
        <v>0</v>
      </c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3">
        <f t="shared" si="5"/>
        <v>0.99747899159663866</v>
      </c>
      <c r="CC16" s="33">
        <f t="shared" si="5"/>
        <v>0.99579831932773111</v>
      </c>
      <c r="CD16" s="33">
        <f t="shared" si="5"/>
        <v>0</v>
      </c>
      <c r="CE16" s="33">
        <f t="shared" si="5"/>
        <v>0.99579831932773111</v>
      </c>
      <c r="CF16" s="33"/>
      <c r="CG16" s="33"/>
      <c r="CH16" s="33"/>
      <c r="CI16" s="33"/>
      <c r="CJ16" s="33">
        <f t="shared" si="6"/>
        <v>0</v>
      </c>
      <c r="CK16" s="33">
        <f t="shared" si="6"/>
        <v>0</v>
      </c>
      <c r="CL16" s="33"/>
      <c r="CM16" s="33"/>
      <c r="CN16" s="33"/>
      <c r="CO16" s="33"/>
      <c r="CP16" s="33"/>
      <c r="CQ16" s="33"/>
      <c r="CR16" s="39" t="s">
        <v>156</v>
      </c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>
        <v>1129730</v>
      </c>
      <c r="DD16" s="32"/>
      <c r="DE16" s="32">
        <f t="shared" si="10"/>
        <v>1059</v>
      </c>
      <c r="DF16" s="32"/>
      <c r="DG16" s="32">
        <f t="shared" si="11"/>
        <v>1059</v>
      </c>
      <c r="DH16" s="32"/>
      <c r="DI16" s="32"/>
      <c r="DJ16" s="32"/>
      <c r="DK16" s="32"/>
      <c r="DL16" s="32"/>
      <c r="DM16" s="32">
        <f t="shared" si="7"/>
        <v>1059</v>
      </c>
      <c r="DN16" s="32">
        <f t="shared" si="12"/>
        <v>258.67122618466044</v>
      </c>
      <c r="DO16" s="142"/>
      <c r="DP16" s="31"/>
      <c r="DT16" s="54" t="s">
        <v>26</v>
      </c>
      <c r="DU16" s="54" t="s">
        <v>25</v>
      </c>
      <c r="DV16" s="24"/>
      <c r="DW16" s="55"/>
    </row>
    <row r="17" spans="2:127" x14ac:dyDescent="0.35">
      <c r="B17" s="45">
        <v>2.2083333333333299</v>
      </c>
      <c r="C17" s="45">
        <v>0.25</v>
      </c>
      <c r="D17" s="44">
        <v>4</v>
      </c>
      <c r="E17" s="44">
        <f t="shared" si="0"/>
        <v>2.8169014084507045</v>
      </c>
      <c r="F17" s="44">
        <v>8</v>
      </c>
      <c r="G17" s="91">
        <v>82</v>
      </c>
      <c r="H17" s="44">
        <f t="shared" si="1"/>
        <v>57.74647887323944</v>
      </c>
      <c r="I17" s="44">
        <v>80</v>
      </c>
      <c r="J17" s="43"/>
      <c r="K17" s="43"/>
      <c r="L17" s="43"/>
      <c r="M17" s="41"/>
      <c r="N17" s="42"/>
      <c r="O17" s="42"/>
      <c r="P17" s="41"/>
      <c r="Q17" s="41">
        <v>57.04225352112676</v>
      </c>
      <c r="R17" s="42">
        <v>58.450704225352112</v>
      </c>
      <c r="S17" s="42"/>
      <c r="T17" s="41">
        <v>59.870704225352114</v>
      </c>
      <c r="U17" s="41" t="s">
        <v>8</v>
      </c>
      <c r="V17" s="40"/>
      <c r="W17" s="39" t="s">
        <v>156</v>
      </c>
      <c r="X17" s="39" t="s">
        <v>156</v>
      </c>
      <c r="Y17" s="39" t="s">
        <v>156</v>
      </c>
      <c r="Z17" s="39"/>
      <c r="AA17" s="39"/>
      <c r="AB17" s="39"/>
      <c r="AC17" s="39"/>
      <c r="AD17" s="39"/>
      <c r="AE17" s="39">
        <v>4467262</v>
      </c>
      <c r="AF17" s="39"/>
      <c r="AG17" s="39"/>
      <c r="AH17" s="39"/>
      <c r="AI17" s="38">
        <f t="shared" si="8"/>
        <v>5333</v>
      </c>
      <c r="AJ17" s="38">
        <f t="shared" si="2"/>
        <v>5.3330000000000002</v>
      </c>
      <c r="AK17" s="38">
        <f t="shared" si="3"/>
        <v>127.992</v>
      </c>
      <c r="AL17" s="38"/>
      <c r="AM17" s="38"/>
      <c r="AN17" s="38"/>
      <c r="AO17" s="38">
        <f t="shared" si="4"/>
        <v>127.992</v>
      </c>
      <c r="AP17" s="37">
        <v>9.5</v>
      </c>
      <c r="AQ17" s="93">
        <f t="shared" si="9"/>
        <v>9.5</v>
      </c>
      <c r="AR17" s="36"/>
      <c r="AS17" s="36"/>
      <c r="AT17" s="36"/>
      <c r="AU17" s="35" t="s">
        <v>157</v>
      </c>
      <c r="AV17" s="34">
        <v>1187</v>
      </c>
      <c r="AW17" s="34">
        <v>1185</v>
      </c>
      <c r="AX17" s="34">
        <v>0</v>
      </c>
      <c r="AY17" s="34">
        <v>1185</v>
      </c>
      <c r="AZ17" s="34">
        <v>0</v>
      </c>
      <c r="BA17" s="34">
        <v>0</v>
      </c>
      <c r="BB17" s="34">
        <v>0</v>
      </c>
      <c r="BC17" s="34">
        <v>0</v>
      </c>
      <c r="BD17" s="34">
        <v>0</v>
      </c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4">
        <v>0</v>
      </c>
      <c r="BL17" s="34">
        <v>0</v>
      </c>
      <c r="BM17" s="34">
        <v>0</v>
      </c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3">
        <f t="shared" si="5"/>
        <v>0.99747899159663866</v>
      </c>
      <c r="CC17" s="33">
        <f t="shared" si="5"/>
        <v>0.99579831932773111</v>
      </c>
      <c r="CD17" s="33">
        <f t="shared" si="5"/>
        <v>0</v>
      </c>
      <c r="CE17" s="33">
        <f t="shared" si="5"/>
        <v>0.99579831932773111</v>
      </c>
      <c r="CF17" s="33"/>
      <c r="CG17" s="33"/>
      <c r="CH17" s="33"/>
      <c r="CI17" s="33"/>
      <c r="CJ17" s="33">
        <f t="shared" si="6"/>
        <v>0</v>
      </c>
      <c r="CK17" s="33">
        <f t="shared" si="6"/>
        <v>0</v>
      </c>
      <c r="CL17" s="33"/>
      <c r="CM17" s="33"/>
      <c r="CN17" s="33"/>
      <c r="CO17" s="33"/>
      <c r="CP17" s="33"/>
      <c r="CQ17" s="33"/>
      <c r="CR17" s="39" t="s">
        <v>156</v>
      </c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>
        <v>1130904</v>
      </c>
      <c r="DD17" s="32"/>
      <c r="DE17" s="32">
        <f t="shared" si="10"/>
        <v>1174</v>
      </c>
      <c r="DF17" s="32"/>
      <c r="DG17" s="32">
        <f t="shared" si="11"/>
        <v>1174</v>
      </c>
      <c r="DH17" s="32"/>
      <c r="DI17" s="32"/>
      <c r="DJ17" s="32"/>
      <c r="DK17" s="32"/>
      <c r="DL17" s="32"/>
      <c r="DM17" s="32">
        <f t="shared" si="7"/>
        <v>1174</v>
      </c>
      <c r="DN17" s="32">
        <f t="shared" si="12"/>
        <v>220.13875867241703</v>
      </c>
      <c r="DO17" s="143"/>
      <c r="DP17" s="31"/>
      <c r="DT17" s="54" t="s">
        <v>24</v>
      </c>
      <c r="DU17" s="54" t="s">
        <v>23</v>
      </c>
      <c r="DV17" s="24"/>
      <c r="DW17" s="55"/>
    </row>
    <row r="18" spans="2:127" x14ac:dyDescent="0.35">
      <c r="B18" s="45">
        <v>2.25</v>
      </c>
      <c r="C18" s="45">
        <v>0.29166666666666702</v>
      </c>
      <c r="D18" s="44">
        <v>4</v>
      </c>
      <c r="E18" s="44">
        <f t="shared" si="0"/>
        <v>2.8169014084507045</v>
      </c>
      <c r="F18" s="44">
        <v>7</v>
      </c>
      <c r="G18" s="91">
        <v>82</v>
      </c>
      <c r="H18" s="44">
        <f t="shared" si="1"/>
        <v>57.74647887323944</v>
      </c>
      <c r="I18" s="44">
        <v>78</v>
      </c>
      <c r="J18" s="43"/>
      <c r="K18" s="43"/>
      <c r="L18" s="43"/>
      <c r="M18" s="41"/>
      <c r="N18" s="42"/>
      <c r="O18" s="42"/>
      <c r="P18" s="41"/>
      <c r="Q18" s="41">
        <v>57.04225352112676</v>
      </c>
      <c r="R18" s="42">
        <v>58.450704225352112</v>
      </c>
      <c r="S18" s="42"/>
      <c r="T18" s="41">
        <v>59.870704225352114</v>
      </c>
      <c r="U18" s="41" t="s">
        <v>8</v>
      </c>
      <c r="V18" s="40"/>
      <c r="W18" s="39" t="s">
        <v>156</v>
      </c>
      <c r="X18" s="39" t="s">
        <v>156</v>
      </c>
      <c r="Y18" s="39" t="s">
        <v>156</v>
      </c>
      <c r="Z18" s="39"/>
      <c r="AA18" s="39"/>
      <c r="AB18" s="39"/>
      <c r="AC18" s="39"/>
      <c r="AD18" s="39"/>
      <c r="AE18" s="39">
        <v>4471738</v>
      </c>
      <c r="AF18" s="39"/>
      <c r="AG18" s="39"/>
      <c r="AH18" s="39"/>
      <c r="AI18" s="38">
        <f t="shared" si="8"/>
        <v>4476</v>
      </c>
      <c r="AJ18" s="38">
        <f t="shared" si="2"/>
        <v>4.476</v>
      </c>
      <c r="AK18" s="38">
        <f t="shared" si="3"/>
        <v>107.42400000000001</v>
      </c>
      <c r="AL18" s="38"/>
      <c r="AM18" s="38"/>
      <c r="AN18" s="38"/>
      <c r="AO18" s="38">
        <f t="shared" si="4"/>
        <v>107.42400000000001</v>
      </c>
      <c r="AP18" s="37">
        <v>9.3000000000000007</v>
      </c>
      <c r="AQ18" s="93">
        <f t="shared" si="9"/>
        <v>9.3000000000000007</v>
      </c>
      <c r="AR18" s="36"/>
      <c r="AS18" s="36"/>
      <c r="AT18" s="36"/>
      <c r="AU18" s="35" t="s">
        <v>164</v>
      </c>
      <c r="AV18" s="34">
        <v>1187</v>
      </c>
      <c r="AW18" s="34">
        <v>1185</v>
      </c>
      <c r="AX18" s="34">
        <v>0</v>
      </c>
      <c r="AY18" s="34">
        <v>1185</v>
      </c>
      <c r="AZ18" s="34">
        <v>0</v>
      </c>
      <c r="BA18" s="34">
        <v>0</v>
      </c>
      <c r="BB18" s="34">
        <v>0</v>
      </c>
      <c r="BC18" s="34">
        <v>0</v>
      </c>
      <c r="BD18" s="34">
        <v>0</v>
      </c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4">
        <v>0</v>
      </c>
      <c r="BL18" s="34">
        <v>1016</v>
      </c>
      <c r="BM18" s="34">
        <v>0</v>
      </c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3">
        <f t="shared" si="5"/>
        <v>0.99747899159663866</v>
      </c>
      <c r="CC18" s="33">
        <f t="shared" si="5"/>
        <v>0.99579831932773111</v>
      </c>
      <c r="CD18" s="33">
        <f t="shared" si="5"/>
        <v>0</v>
      </c>
      <c r="CE18" s="33">
        <f t="shared" si="5"/>
        <v>0.99579831932773111</v>
      </c>
      <c r="CF18" s="33"/>
      <c r="CG18" s="33"/>
      <c r="CH18" s="33"/>
      <c r="CI18" s="33"/>
      <c r="CJ18" s="33">
        <f t="shared" si="6"/>
        <v>0.85378151260504198</v>
      </c>
      <c r="CK18" s="33">
        <f t="shared" si="6"/>
        <v>0</v>
      </c>
      <c r="CL18" s="33"/>
      <c r="CM18" s="33"/>
      <c r="CN18" s="33"/>
      <c r="CO18" s="33"/>
      <c r="CP18" s="33"/>
      <c r="CQ18" s="33"/>
      <c r="CR18" s="39" t="s">
        <v>156</v>
      </c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>
        <v>1131976</v>
      </c>
      <c r="DD18" s="32"/>
      <c r="DE18" s="32">
        <f t="shared" si="10"/>
        <v>1072</v>
      </c>
      <c r="DF18" s="32"/>
      <c r="DG18" s="32">
        <f t="shared" si="11"/>
        <v>1072</v>
      </c>
      <c r="DH18" s="32"/>
      <c r="DI18" s="32"/>
      <c r="DJ18" s="32"/>
      <c r="DK18" s="32"/>
      <c r="DL18" s="32"/>
      <c r="DM18" s="32">
        <f t="shared" si="7"/>
        <v>1072</v>
      </c>
      <c r="DN18" s="32">
        <f t="shared" si="12"/>
        <v>239.49955317247543</v>
      </c>
      <c r="DO18" s="142"/>
      <c r="DP18" s="31"/>
      <c r="DT18" s="54" t="s">
        <v>22</v>
      </c>
      <c r="DU18" s="54" t="s">
        <v>21</v>
      </c>
      <c r="DV18" s="24"/>
      <c r="DW18" s="23"/>
    </row>
    <row r="19" spans="2:127" x14ac:dyDescent="0.35">
      <c r="B19" s="45">
        <v>2.2916666666666701</v>
      </c>
      <c r="C19" s="45">
        <v>0.33333333333333298</v>
      </c>
      <c r="D19" s="44">
        <v>4</v>
      </c>
      <c r="E19" s="44">
        <f t="shared" si="0"/>
        <v>2.8169014084507045</v>
      </c>
      <c r="F19" s="44">
        <v>6</v>
      </c>
      <c r="G19" s="91">
        <v>77</v>
      </c>
      <c r="H19" s="44">
        <f t="shared" si="1"/>
        <v>54.225352112676056</v>
      </c>
      <c r="I19" s="44">
        <v>74</v>
      </c>
      <c r="J19" s="43"/>
      <c r="K19" s="43"/>
      <c r="L19" s="43"/>
      <c r="M19" s="41"/>
      <c r="N19" s="42"/>
      <c r="O19" s="42"/>
      <c r="P19" s="41"/>
      <c r="Q19" s="41">
        <v>57.04225352112676</v>
      </c>
      <c r="R19" s="42">
        <v>58.450704225352112</v>
      </c>
      <c r="S19" s="42"/>
      <c r="T19" s="41">
        <v>59.870704225352114</v>
      </c>
      <c r="U19" s="41" t="s">
        <v>8</v>
      </c>
      <c r="V19" s="40"/>
      <c r="W19" s="39" t="s">
        <v>156</v>
      </c>
      <c r="X19" s="39" t="s">
        <v>156</v>
      </c>
      <c r="Y19" s="39" t="s">
        <v>156</v>
      </c>
      <c r="Z19" s="39"/>
      <c r="AA19" s="39"/>
      <c r="AB19" s="39"/>
      <c r="AC19" s="39"/>
      <c r="AD19" s="39"/>
      <c r="AE19" s="39">
        <v>4476604</v>
      </c>
      <c r="AF19" s="39"/>
      <c r="AG19" s="39"/>
      <c r="AH19" s="39"/>
      <c r="AI19" s="38">
        <f t="shared" si="8"/>
        <v>4866</v>
      </c>
      <c r="AJ19" s="38">
        <f t="shared" si="2"/>
        <v>4.8659999999999997</v>
      </c>
      <c r="AK19" s="38">
        <f t="shared" si="3"/>
        <v>116.78399999999999</v>
      </c>
      <c r="AL19" s="38"/>
      <c r="AM19" s="38"/>
      <c r="AN19" s="38"/>
      <c r="AO19" s="38">
        <f t="shared" si="4"/>
        <v>116.78399999999999</v>
      </c>
      <c r="AP19" s="37">
        <v>8.9</v>
      </c>
      <c r="AQ19" s="93">
        <f t="shared" si="9"/>
        <v>8.9</v>
      </c>
      <c r="AR19" s="36"/>
      <c r="AS19" s="36"/>
      <c r="AT19" s="36"/>
      <c r="AU19" s="35" t="s">
        <v>164</v>
      </c>
      <c r="AV19" s="34">
        <v>1187</v>
      </c>
      <c r="AW19" s="34">
        <v>1185</v>
      </c>
      <c r="AX19" s="34">
        <v>0</v>
      </c>
      <c r="AY19" s="34">
        <v>1185</v>
      </c>
      <c r="AZ19" s="34">
        <v>0</v>
      </c>
      <c r="BA19" s="34">
        <v>0</v>
      </c>
      <c r="BB19" s="34">
        <v>0</v>
      </c>
      <c r="BC19" s="34">
        <v>0</v>
      </c>
      <c r="BD19" s="34">
        <v>0</v>
      </c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4">
        <v>0</v>
      </c>
      <c r="BL19" s="34">
        <v>1015</v>
      </c>
      <c r="BM19" s="34">
        <v>0</v>
      </c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3">
        <f t="shared" si="5"/>
        <v>0.99747899159663866</v>
      </c>
      <c r="CC19" s="33">
        <f t="shared" si="5"/>
        <v>0.99579831932773111</v>
      </c>
      <c r="CD19" s="33">
        <f t="shared" si="5"/>
        <v>0</v>
      </c>
      <c r="CE19" s="33">
        <f t="shared" si="5"/>
        <v>0.99579831932773111</v>
      </c>
      <c r="CF19" s="33"/>
      <c r="CG19" s="33"/>
      <c r="CH19" s="33"/>
      <c r="CI19" s="33"/>
      <c r="CJ19" s="33">
        <f t="shared" si="6"/>
        <v>0.8529411764705882</v>
      </c>
      <c r="CK19" s="33">
        <f t="shared" si="6"/>
        <v>0</v>
      </c>
      <c r="CL19" s="33"/>
      <c r="CM19" s="33"/>
      <c r="CN19" s="33"/>
      <c r="CO19" s="33"/>
      <c r="CP19" s="33"/>
      <c r="CQ19" s="33"/>
      <c r="CR19" s="39" t="s">
        <v>156</v>
      </c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>
        <v>1133130</v>
      </c>
      <c r="DD19" s="32"/>
      <c r="DE19" s="32">
        <f t="shared" si="10"/>
        <v>1154</v>
      </c>
      <c r="DF19" s="32"/>
      <c r="DG19" s="32">
        <f t="shared" si="11"/>
        <v>1154</v>
      </c>
      <c r="DH19" s="32"/>
      <c r="DI19" s="32"/>
      <c r="DJ19" s="32"/>
      <c r="DK19" s="32"/>
      <c r="DL19" s="32"/>
      <c r="DM19" s="32">
        <f t="shared" si="7"/>
        <v>1154</v>
      </c>
      <c r="DN19" s="32">
        <f t="shared" si="12"/>
        <v>237.15577476366627</v>
      </c>
      <c r="DO19" s="142"/>
      <c r="DP19" s="31"/>
      <c r="DT19" s="54" t="s">
        <v>20</v>
      </c>
      <c r="DU19" s="54" t="s">
        <v>19</v>
      </c>
      <c r="DV19" s="24"/>
      <c r="DW19" s="23"/>
    </row>
    <row r="20" spans="2:127" x14ac:dyDescent="0.35">
      <c r="B20" s="45">
        <v>2.3333333333333299</v>
      </c>
      <c r="C20" s="45">
        <v>0.375</v>
      </c>
      <c r="D20" s="44">
        <v>4</v>
      </c>
      <c r="E20" s="44">
        <f t="shared" si="0"/>
        <v>2.8169014084507045</v>
      </c>
      <c r="F20" s="44">
        <v>6</v>
      </c>
      <c r="G20" s="91">
        <v>75</v>
      </c>
      <c r="H20" s="44">
        <f t="shared" si="1"/>
        <v>52.816901408450704</v>
      </c>
      <c r="I20" s="44">
        <v>71</v>
      </c>
      <c r="J20" s="43"/>
      <c r="K20" s="43"/>
      <c r="L20" s="43"/>
      <c r="M20" s="41"/>
      <c r="N20" s="42"/>
      <c r="O20" s="42"/>
      <c r="P20" s="41"/>
      <c r="Q20" s="41">
        <v>57.04225352112676</v>
      </c>
      <c r="R20" s="42">
        <v>58.450704225352112</v>
      </c>
      <c r="S20" s="42"/>
      <c r="T20" s="41">
        <v>59.870704225352114</v>
      </c>
      <c r="U20" s="41" t="s">
        <v>8</v>
      </c>
      <c r="V20" s="40"/>
      <c r="W20" s="39" t="s">
        <v>156</v>
      </c>
      <c r="X20" s="39" t="s">
        <v>156</v>
      </c>
      <c r="Y20" s="39" t="s">
        <v>156</v>
      </c>
      <c r="Z20" s="39"/>
      <c r="AA20" s="39"/>
      <c r="AB20" s="39"/>
      <c r="AC20" s="39"/>
      <c r="AD20" s="39"/>
      <c r="AE20" s="39">
        <v>4481538</v>
      </c>
      <c r="AF20" s="39"/>
      <c r="AG20" s="39"/>
      <c r="AH20" s="39"/>
      <c r="AI20" s="38">
        <f t="shared" si="8"/>
        <v>4934</v>
      </c>
      <c r="AJ20" s="38">
        <f t="shared" si="2"/>
        <v>4.9340000000000002</v>
      </c>
      <c r="AK20" s="38">
        <f t="shared" si="3"/>
        <v>118.416</v>
      </c>
      <c r="AL20" s="38"/>
      <c r="AM20" s="38"/>
      <c r="AN20" s="38"/>
      <c r="AO20" s="38">
        <f t="shared" si="4"/>
        <v>118.416</v>
      </c>
      <c r="AP20" s="37">
        <v>8.3000000000000007</v>
      </c>
      <c r="AQ20" s="93">
        <f t="shared" si="9"/>
        <v>8.3000000000000007</v>
      </c>
      <c r="AR20" s="36"/>
      <c r="AS20" s="36"/>
      <c r="AT20" s="36"/>
      <c r="AU20" s="35" t="s">
        <v>164</v>
      </c>
      <c r="AV20" s="34">
        <v>1187</v>
      </c>
      <c r="AW20" s="34">
        <v>1185</v>
      </c>
      <c r="AX20" s="34">
        <v>0</v>
      </c>
      <c r="AY20" s="34">
        <v>1185</v>
      </c>
      <c r="AZ20" s="34">
        <v>0</v>
      </c>
      <c r="BA20" s="34">
        <v>0</v>
      </c>
      <c r="BB20" s="34">
        <v>0</v>
      </c>
      <c r="BC20" s="34">
        <v>0</v>
      </c>
      <c r="BD20" s="34">
        <v>0</v>
      </c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4">
        <v>0</v>
      </c>
      <c r="BL20" s="34">
        <v>1016</v>
      </c>
      <c r="BM20" s="34">
        <v>0</v>
      </c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3">
        <f t="shared" si="5"/>
        <v>0.99747899159663866</v>
      </c>
      <c r="CC20" s="33">
        <f t="shared" si="5"/>
        <v>0.99579831932773111</v>
      </c>
      <c r="CD20" s="33">
        <f t="shared" si="5"/>
        <v>0</v>
      </c>
      <c r="CE20" s="33">
        <f t="shared" si="5"/>
        <v>0.99579831932773111</v>
      </c>
      <c r="CF20" s="33"/>
      <c r="CG20" s="33"/>
      <c r="CH20" s="33"/>
      <c r="CI20" s="33"/>
      <c r="CJ20" s="33">
        <f t="shared" si="6"/>
        <v>0.85378151260504198</v>
      </c>
      <c r="CK20" s="33">
        <f t="shared" si="6"/>
        <v>0</v>
      </c>
      <c r="CL20" s="33"/>
      <c r="CM20" s="33"/>
      <c r="CN20" s="33"/>
      <c r="CO20" s="33"/>
      <c r="CP20" s="33"/>
      <c r="CQ20" s="33"/>
      <c r="CR20" s="39" t="s">
        <v>156</v>
      </c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>
        <v>1134278</v>
      </c>
      <c r="DD20" s="32"/>
      <c r="DE20" s="32">
        <f t="shared" si="10"/>
        <v>1148</v>
      </c>
      <c r="DF20" s="32"/>
      <c r="DG20" s="32">
        <f t="shared" si="11"/>
        <v>1148</v>
      </c>
      <c r="DH20" s="32"/>
      <c r="DI20" s="32"/>
      <c r="DJ20" s="32"/>
      <c r="DK20" s="32"/>
      <c r="DL20" s="32"/>
      <c r="DM20" s="32">
        <f t="shared" si="7"/>
        <v>1148</v>
      </c>
      <c r="DN20" s="32">
        <f t="shared" si="12"/>
        <v>232.67126064045399</v>
      </c>
      <c r="DO20" s="142"/>
      <c r="DP20" s="31"/>
      <c r="DT20" s="54"/>
      <c r="DU20" s="54"/>
      <c r="DV20" s="24"/>
      <c r="DW20" s="23"/>
    </row>
    <row r="21" spans="2:127" x14ac:dyDescent="0.35">
      <c r="B21" s="45">
        <v>2.375</v>
      </c>
      <c r="C21" s="45">
        <v>0.41666666666666669</v>
      </c>
      <c r="D21" s="44">
        <v>4</v>
      </c>
      <c r="E21" s="44">
        <f t="shared" si="0"/>
        <v>2.8169014084507045</v>
      </c>
      <c r="F21" s="44">
        <v>5</v>
      </c>
      <c r="G21" s="91">
        <v>74</v>
      </c>
      <c r="H21" s="44">
        <f t="shared" si="1"/>
        <v>52.112676056338032</v>
      </c>
      <c r="I21" s="44">
        <v>69</v>
      </c>
      <c r="J21" s="43"/>
      <c r="K21" s="43"/>
      <c r="L21" s="43"/>
      <c r="M21" s="41"/>
      <c r="N21" s="42"/>
      <c r="O21" s="42"/>
      <c r="P21" s="41"/>
      <c r="Q21" s="41">
        <v>57.04225352112676</v>
      </c>
      <c r="R21" s="42">
        <v>58.450704225352112</v>
      </c>
      <c r="S21" s="42"/>
      <c r="T21" s="41">
        <v>59.9</v>
      </c>
      <c r="U21" s="41" t="s">
        <v>8</v>
      </c>
      <c r="V21" s="40"/>
      <c r="W21" s="39" t="s">
        <v>156</v>
      </c>
      <c r="X21" s="39" t="s">
        <v>156</v>
      </c>
      <c r="Y21" s="39" t="s">
        <v>156</v>
      </c>
      <c r="Z21" s="39"/>
      <c r="AA21" s="39"/>
      <c r="AB21" s="39"/>
      <c r="AC21" s="39"/>
      <c r="AD21" s="39"/>
      <c r="AE21" s="39">
        <v>4486656</v>
      </c>
      <c r="AF21" s="39"/>
      <c r="AG21" s="39"/>
      <c r="AH21" s="39"/>
      <c r="AI21" s="38">
        <f t="shared" si="8"/>
        <v>5118</v>
      </c>
      <c r="AJ21" s="38">
        <f t="shared" si="2"/>
        <v>5.1180000000000003</v>
      </c>
      <c r="AK21" s="38">
        <f t="shared" si="3"/>
        <v>122.83200000000001</v>
      </c>
      <c r="AL21" s="38"/>
      <c r="AM21" s="38"/>
      <c r="AN21" s="38"/>
      <c r="AO21" s="38">
        <f t="shared" si="4"/>
        <v>122.83200000000001</v>
      </c>
      <c r="AP21" s="37">
        <v>7.6</v>
      </c>
      <c r="AQ21" s="93">
        <f t="shared" si="9"/>
        <v>7.6</v>
      </c>
      <c r="AR21" s="36"/>
      <c r="AS21" s="36"/>
      <c r="AT21" s="36"/>
      <c r="AU21" s="35" t="s">
        <v>164</v>
      </c>
      <c r="AV21" s="34">
        <v>1187</v>
      </c>
      <c r="AW21" s="34">
        <v>1185</v>
      </c>
      <c r="AX21" s="34">
        <v>0</v>
      </c>
      <c r="AY21" s="34">
        <v>1185</v>
      </c>
      <c r="AZ21" s="34">
        <v>0</v>
      </c>
      <c r="BA21" s="34">
        <v>0</v>
      </c>
      <c r="BB21" s="34">
        <v>0</v>
      </c>
      <c r="BC21" s="34">
        <v>0</v>
      </c>
      <c r="BD21" s="34">
        <v>0</v>
      </c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4">
        <v>0</v>
      </c>
      <c r="BL21" s="34">
        <v>1017</v>
      </c>
      <c r="BM21" s="34">
        <v>0</v>
      </c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3">
        <f t="shared" si="5"/>
        <v>0.99747899159663866</v>
      </c>
      <c r="CC21" s="33">
        <f t="shared" si="5"/>
        <v>0.99579831932773111</v>
      </c>
      <c r="CD21" s="33">
        <f t="shared" si="5"/>
        <v>0</v>
      </c>
      <c r="CE21" s="33">
        <f t="shared" si="5"/>
        <v>0.99579831932773111</v>
      </c>
      <c r="CF21" s="33"/>
      <c r="CG21" s="33"/>
      <c r="CH21" s="33"/>
      <c r="CI21" s="33"/>
      <c r="CJ21" s="33">
        <f t="shared" si="6"/>
        <v>0.85462184873949576</v>
      </c>
      <c r="CK21" s="33">
        <f t="shared" si="6"/>
        <v>0</v>
      </c>
      <c r="CL21" s="33"/>
      <c r="CM21" s="33"/>
      <c r="CN21" s="33"/>
      <c r="CO21" s="33"/>
      <c r="CP21" s="33"/>
      <c r="CQ21" s="33"/>
      <c r="CR21" s="39" t="s">
        <v>156</v>
      </c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>
        <v>1135556</v>
      </c>
      <c r="DD21" s="32"/>
      <c r="DE21" s="32">
        <f t="shared" si="10"/>
        <v>1278</v>
      </c>
      <c r="DF21" s="32"/>
      <c r="DG21" s="32">
        <f t="shared" si="11"/>
        <v>1278</v>
      </c>
      <c r="DH21" s="32"/>
      <c r="DI21" s="32"/>
      <c r="DJ21" s="32"/>
      <c r="DK21" s="32"/>
      <c r="DL21" s="32"/>
      <c r="DM21" s="32">
        <f t="shared" si="7"/>
        <v>1278</v>
      </c>
      <c r="DN21" s="32">
        <f t="shared" si="12"/>
        <v>249.70691676436107</v>
      </c>
      <c r="DO21" s="143"/>
      <c r="DP21" s="31"/>
      <c r="DT21" s="24"/>
      <c r="DU21" s="24"/>
      <c r="DV21" s="24"/>
      <c r="DW21" s="23"/>
    </row>
    <row r="22" spans="2:127" x14ac:dyDescent="0.35">
      <c r="B22" s="45">
        <v>2.4166666666666701</v>
      </c>
      <c r="C22" s="45">
        <v>0.45833333333333298</v>
      </c>
      <c r="D22" s="44">
        <v>4</v>
      </c>
      <c r="E22" s="44">
        <f t="shared" si="0"/>
        <v>2.8169014084507045</v>
      </c>
      <c r="F22" s="44">
        <v>5</v>
      </c>
      <c r="G22" s="91">
        <v>74</v>
      </c>
      <c r="H22" s="44">
        <f t="shared" si="1"/>
        <v>52.112676056338032</v>
      </c>
      <c r="I22" s="44">
        <v>69</v>
      </c>
      <c r="J22" s="43"/>
      <c r="K22" s="43"/>
      <c r="L22" s="43"/>
      <c r="M22" s="41"/>
      <c r="N22" s="42"/>
      <c r="O22" s="42"/>
      <c r="P22" s="41"/>
      <c r="Q22" s="41">
        <v>57.04225352112676</v>
      </c>
      <c r="R22" s="42">
        <v>58.450704225352112</v>
      </c>
      <c r="S22" s="42"/>
      <c r="T22" s="41">
        <v>59.870704225352114</v>
      </c>
      <c r="U22" s="41" t="s">
        <v>8</v>
      </c>
      <c r="V22" s="40"/>
      <c r="W22" s="39" t="s">
        <v>156</v>
      </c>
      <c r="X22" s="39" t="s">
        <v>156</v>
      </c>
      <c r="Y22" s="39" t="s">
        <v>156</v>
      </c>
      <c r="Z22" s="39"/>
      <c r="AA22" s="39"/>
      <c r="AB22" s="39"/>
      <c r="AC22" s="39"/>
      <c r="AD22" s="39"/>
      <c r="AE22" s="39">
        <v>4490972</v>
      </c>
      <c r="AF22" s="39"/>
      <c r="AG22" s="39"/>
      <c r="AH22" s="39"/>
      <c r="AI22" s="38">
        <f t="shared" si="8"/>
        <v>4316</v>
      </c>
      <c r="AJ22" s="38">
        <f t="shared" si="2"/>
        <v>4.3159999999999998</v>
      </c>
      <c r="AK22" s="38">
        <f t="shared" si="3"/>
        <v>103.584</v>
      </c>
      <c r="AL22" s="38"/>
      <c r="AM22" s="38"/>
      <c r="AN22" s="38"/>
      <c r="AO22" s="38">
        <f t="shared" si="4"/>
        <v>103.584</v>
      </c>
      <c r="AP22" s="37">
        <v>7</v>
      </c>
      <c r="AQ22" s="93">
        <f t="shared" si="9"/>
        <v>7</v>
      </c>
      <c r="AR22" s="36"/>
      <c r="AS22" s="36"/>
      <c r="AT22" s="36"/>
      <c r="AU22" s="35" t="s">
        <v>164</v>
      </c>
      <c r="AV22" s="34">
        <v>1187</v>
      </c>
      <c r="AW22" s="34">
        <v>1185</v>
      </c>
      <c r="AX22" s="34">
        <v>0</v>
      </c>
      <c r="AY22" s="34">
        <v>1185</v>
      </c>
      <c r="AZ22" s="34">
        <v>0</v>
      </c>
      <c r="BA22" s="34">
        <v>0</v>
      </c>
      <c r="BB22" s="34">
        <v>0</v>
      </c>
      <c r="BC22" s="34">
        <v>0</v>
      </c>
      <c r="BD22" s="34">
        <v>0</v>
      </c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1016</v>
      </c>
      <c r="BM22" s="34">
        <v>0</v>
      </c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3">
        <f t="shared" si="5"/>
        <v>0.99747899159663866</v>
      </c>
      <c r="CC22" s="33">
        <f t="shared" si="5"/>
        <v>0.99579831932773111</v>
      </c>
      <c r="CD22" s="33">
        <f t="shared" si="5"/>
        <v>0</v>
      </c>
      <c r="CE22" s="33">
        <f t="shared" si="5"/>
        <v>0.99579831932773111</v>
      </c>
      <c r="CF22" s="33"/>
      <c r="CG22" s="33"/>
      <c r="CH22" s="33"/>
      <c r="CI22" s="33"/>
      <c r="CJ22" s="33">
        <f t="shared" si="6"/>
        <v>0.85378151260504198</v>
      </c>
      <c r="CK22" s="33">
        <f t="shared" si="6"/>
        <v>0</v>
      </c>
      <c r="CL22" s="33"/>
      <c r="CM22" s="33"/>
      <c r="CN22" s="33"/>
      <c r="CO22" s="33"/>
      <c r="CP22" s="33"/>
      <c r="CQ22" s="33"/>
      <c r="CR22" s="39" t="s">
        <v>156</v>
      </c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>
        <v>1136682</v>
      </c>
      <c r="DD22" s="32"/>
      <c r="DE22" s="32">
        <f t="shared" si="10"/>
        <v>1126</v>
      </c>
      <c r="DF22" s="32"/>
      <c r="DG22" s="32">
        <f t="shared" si="11"/>
        <v>1126</v>
      </c>
      <c r="DH22" s="32"/>
      <c r="DI22" s="32"/>
      <c r="DJ22" s="32"/>
      <c r="DK22" s="32"/>
      <c r="DL22" s="32"/>
      <c r="DM22" s="32">
        <f t="shared" si="7"/>
        <v>1126</v>
      </c>
      <c r="DN22" s="32">
        <f t="shared" si="12"/>
        <v>260.88971269694161</v>
      </c>
      <c r="DO22" s="142"/>
      <c r="DP22" s="31"/>
      <c r="DT22" s="53" t="s">
        <v>18</v>
      </c>
      <c r="DU22" s="24"/>
      <c r="DV22" s="24"/>
      <c r="DW22" s="23"/>
    </row>
    <row r="23" spans="2:127" x14ac:dyDescent="0.35">
      <c r="B23" s="45">
        <v>2.4583333333333299</v>
      </c>
      <c r="C23" s="45">
        <v>0.5</v>
      </c>
      <c r="D23" s="44">
        <v>4</v>
      </c>
      <c r="E23" s="44">
        <f t="shared" si="0"/>
        <v>2.8169014084507045</v>
      </c>
      <c r="F23" s="44">
        <v>4</v>
      </c>
      <c r="G23" s="91">
        <v>73</v>
      </c>
      <c r="H23" s="44">
        <f t="shared" si="1"/>
        <v>51.408450704225352</v>
      </c>
      <c r="I23" s="44">
        <v>69</v>
      </c>
      <c r="J23" s="43"/>
      <c r="K23" s="43"/>
      <c r="L23" s="43"/>
      <c r="M23" s="41"/>
      <c r="N23" s="42"/>
      <c r="O23" s="42"/>
      <c r="P23" s="41"/>
      <c r="Q23" s="41">
        <v>57.04225352112676</v>
      </c>
      <c r="R23" s="42">
        <v>58.450704225352112</v>
      </c>
      <c r="S23" s="42"/>
      <c r="T23" s="41">
        <v>59.870704225352114</v>
      </c>
      <c r="U23" s="41" t="s">
        <v>8</v>
      </c>
      <c r="V23" s="40"/>
      <c r="W23" s="39" t="s">
        <v>156</v>
      </c>
      <c r="X23" s="39" t="s">
        <v>156</v>
      </c>
      <c r="Y23" s="39" t="s">
        <v>156</v>
      </c>
      <c r="Z23" s="39"/>
      <c r="AA23" s="39"/>
      <c r="AB23" s="39"/>
      <c r="AC23" s="39"/>
      <c r="AD23" s="39"/>
      <c r="AE23" s="39">
        <v>4495566</v>
      </c>
      <c r="AF23" s="39"/>
      <c r="AG23" s="39"/>
      <c r="AH23" s="39"/>
      <c r="AI23" s="38">
        <f t="shared" si="8"/>
        <v>4594</v>
      </c>
      <c r="AJ23" s="38">
        <f t="shared" si="2"/>
        <v>4.5940000000000003</v>
      </c>
      <c r="AK23" s="38">
        <f t="shared" si="3"/>
        <v>110.256</v>
      </c>
      <c r="AL23" s="38"/>
      <c r="AM23" s="38"/>
      <c r="AN23" s="38"/>
      <c r="AO23" s="38">
        <f t="shared" si="4"/>
        <v>110.256</v>
      </c>
      <c r="AP23" s="37">
        <v>6.5</v>
      </c>
      <c r="AQ23" s="93">
        <f t="shared" si="9"/>
        <v>6.5</v>
      </c>
      <c r="AR23" s="36"/>
      <c r="AS23" s="36"/>
      <c r="AT23" s="36"/>
      <c r="AU23" s="35" t="s">
        <v>164</v>
      </c>
      <c r="AV23" s="34">
        <v>1187</v>
      </c>
      <c r="AW23" s="34">
        <v>1185</v>
      </c>
      <c r="AX23" s="34">
        <v>0</v>
      </c>
      <c r="AY23" s="34">
        <v>1185</v>
      </c>
      <c r="AZ23" s="34">
        <v>0</v>
      </c>
      <c r="BA23" s="34">
        <v>0</v>
      </c>
      <c r="BB23" s="34">
        <v>0</v>
      </c>
      <c r="BC23" s="34">
        <v>0</v>
      </c>
      <c r="BD23" s="34">
        <v>0</v>
      </c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4">
        <v>0</v>
      </c>
      <c r="BL23" s="34">
        <v>1016</v>
      </c>
      <c r="BM23" s="34">
        <v>0</v>
      </c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3">
        <f t="shared" si="5"/>
        <v>0.99747899159663866</v>
      </c>
      <c r="CC23" s="33">
        <f t="shared" si="5"/>
        <v>0.99579831932773111</v>
      </c>
      <c r="CD23" s="33">
        <f t="shared" si="5"/>
        <v>0</v>
      </c>
      <c r="CE23" s="33">
        <f t="shared" si="5"/>
        <v>0.99579831932773111</v>
      </c>
      <c r="CF23" s="33"/>
      <c r="CG23" s="33"/>
      <c r="CH23" s="33"/>
      <c r="CI23" s="33"/>
      <c r="CJ23" s="33">
        <f t="shared" si="6"/>
        <v>0.85378151260504198</v>
      </c>
      <c r="CK23" s="33">
        <f t="shared" si="6"/>
        <v>0</v>
      </c>
      <c r="CL23" s="33"/>
      <c r="CM23" s="33"/>
      <c r="CN23" s="33"/>
      <c r="CO23" s="33"/>
      <c r="CP23" s="33"/>
      <c r="CQ23" s="33"/>
      <c r="CR23" s="39" t="s">
        <v>156</v>
      </c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>
        <v>1137880</v>
      </c>
      <c r="DD23" s="32"/>
      <c r="DE23" s="32">
        <f t="shared" si="10"/>
        <v>1198</v>
      </c>
      <c r="DF23" s="32"/>
      <c r="DG23" s="32">
        <f t="shared" si="11"/>
        <v>1198</v>
      </c>
      <c r="DH23" s="32"/>
      <c r="DI23" s="32"/>
      <c r="DJ23" s="32"/>
      <c r="DK23" s="32"/>
      <c r="DL23" s="32"/>
      <c r="DM23" s="32">
        <f t="shared" si="7"/>
        <v>1198</v>
      </c>
      <c r="DN23" s="32">
        <f t="shared" si="12"/>
        <v>260.77492381367</v>
      </c>
      <c r="DO23" s="142"/>
      <c r="DP23" s="31"/>
      <c r="DT23" s="47" t="s">
        <v>17</v>
      </c>
      <c r="DU23" s="52" t="s">
        <v>16</v>
      </c>
      <c r="DV23" s="24"/>
      <c r="DW23" s="23"/>
    </row>
    <row r="24" spans="2:127" x14ac:dyDescent="0.35">
      <c r="B24" s="45">
        <v>2.5</v>
      </c>
      <c r="C24" s="45">
        <v>0.54166666666666696</v>
      </c>
      <c r="D24" s="44">
        <v>4</v>
      </c>
      <c r="E24" s="44">
        <f t="shared" si="0"/>
        <v>2.8169014084507045</v>
      </c>
      <c r="F24" s="44">
        <v>4</v>
      </c>
      <c r="G24" s="91">
        <v>73</v>
      </c>
      <c r="H24" s="44">
        <f t="shared" si="1"/>
        <v>51.408450704225352</v>
      </c>
      <c r="I24" s="44">
        <v>68</v>
      </c>
      <c r="J24" s="43"/>
      <c r="K24" s="43"/>
      <c r="L24" s="43"/>
      <c r="M24" s="41"/>
      <c r="N24" s="42"/>
      <c r="O24" s="42"/>
      <c r="P24" s="41"/>
      <c r="Q24" s="41">
        <v>55.633802816901408</v>
      </c>
      <c r="R24" s="42">
        <v>57.04225352112676</v>
      </c>
      <c r="S24" s="42"/>
      <c r="T24" s="41">
        <v>61.267605633802816</v>
      </c>
      <c r="U24" s="41" t="s">
        <v>8</v>
      </c>
      <c r="V24" s="40"/>
      <c r="W24" s="39" t="s">
        <v>156</v>
      </c>
      <c r="X24" s="39" t="s">
        <v>156</v>
      </c>
      <c r="Y24" s="39" t="s">
        <v>156</v>
      </c>
      <c r="Z24" s="39"/>
      <c r="AA24" s="39"/>
      <c r="AB24" s="39"/>
      <c r="AC24" s="39"/>
      <c r="AD24" s="39"/>
      <c r="AE24" s="39">
        <v>4499788</v>
      </c>
      <c r="AF24" s="39"/>
      <c r="AG24" s="39"/>
      <c r="AH24" s="39"/>
      <c r="AI24" s="38">
        <f t="shared" si="8"/>
        <v>4222</v>
      </c>
      <c r="AJ24" s="38">
        <f t="shared" si="2"/>
        <v>4.2220000000000004</v>
      </c>
      <c r="AK24" s="38">
        <f t="shared" si="3"/>
        <v>101.328</v>
      </c>
      <c r="AL24" s="38"/>
      <c r="AM24" s="38"/>
      <c r="AN24" s="38"/>
      <c r="AO24" s="38">
        <f t="shared" si="4"/>
        <v>101.328</v>
      </c>
      <c r="AP24" s="37">
        <v>5.9</v>
      </c>
      <c r="AQ24" s="93">
        <f t="shared" si="9"/>
        <v>5.9</v>
      </c>
      <c r="AR24" s="36"/>
      <c r="AS24" s="36"/>
      <c r="AT24" s="36"/>
      <c r="AU24" s="35" t="s">
        <v>164</v>
      </c>
      <c r="AV24" s="34">
        <v>1186</v>
      </c>
      <c r="AW24" s="34">
        <v>1185</v>
      </c>
      <c r="AX24" s="34">
        <v>0</v>
      </c>
      <c r="AY24" s="34">
        <v>1185</v>
      </c>
      <c r="AZ24" s="34">
        <v>0</v>
      </c>
      <c r="BA24" s="34">
        <v>0</v>
      </c>
      <c r="BB24" s="34">
        <v>0</v>
      </c>
      <c r="BC24" s="34">
        <v>0</v>
      </c>
      <c r="BD24" s="34">
        <v>0</v>
      </c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4">
        <v>0</v>
      </c>
      <c r="BL24" s="34">
        <v>1016</v>
      </c>
      <c r="BM24" s="34">
        <v>0</v>
      </c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3">
        <f t="shared" si="5"/>
        <v>0.99663865546218489</v>
      </c>
      <c r="CC24" s="33">
        <f t="shared" si="5"/>
        <v>0.99579831932773111</v>
      </c>
      <c r="CD24" s="33">
        <f t="shared" si="5"/>
        <v>0</v>
      </c>
      <c r="CE24" s="33">
        <f t="shared" si="5"/>
        <v>0.99579831932773111</v>
      </c>
      <c r="CF24" s="33"/>
      <c r="CG24" s="33"/>
      <c r="CH24" s="33"/>
      <c r="CI24" s="33"/>
      <c r="CJ24" s="33">
        <f t="shared" si="6"/>
        <v>0.85378151260504198</v>
      </c>
      <c r="CK24" s="33">
        <f t="shared" si="6"/>
        <v>0</v>
      </c>
      <c r="CL24" s="33"/>
      <c r="CM24" s="33"/>
      <c r="CN24" s="33"/>
      <c r="CO24" s="33"/>
      <c r="CP24" s="33"/>
      <c r="CQ24" s="33"/>
      <c r="CR24" s="39" t="s">
        <v>156</v>
      </c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>
        <v>1139016</v>
      </c>
      <c r="DD24" s="32"/>
      <c r="DE24" s="32">
        <f t="shared" si="10"/>
        <v>1136</v>
      </c>
      <c r="DF24" s="32"/>
      <c r="DG24" s="32">
        <f t="shared" si="11"/>
        <v>1136</v>
      </c>
      <c r="DH24" s="32"/>
      <c r="DI24" s="32"/>
      <c r="DJ24" s="32"/>
      <c r="DK24" s="32"/>
      <c r="DL24" s="32"/>
      <c r="DM24" s="32">
        <f t="shared" si="7"/>
        <v>1136</v>
      </c>
      <c r="DN24" s="32">
        <f t="shared" si="12"/>
        <v>269.06679298910467</v>
      </c>
      <c r="DO24" s="142"/>
      <c r="DP24" s="31"/>
      <c r="DT24" s="51" t="s">
        <v>11</v>
      </c>
      <c r="DU24" s="51">
        <v>14.7</v>
      </c>
      <c r="DV24" s="24"/>
      <c r="DW24" s="23"/>
    </row>
    <row r="25" spans="2:127" x14ac:dyDescent="0.35">
      <c r="B25" s="45">
        <v>2.5416666666666701</v>
      </c>
      <c r="C25" s="45">
        <v>0.58333333333333404</v>
      </c>
      <c r="D25" s="44">
        <v>4</v>
      </c>
      <c r="E25" s="44">
        <f t="shared" si="0"/>
        <v>2.8169014084507045</v>
      </c>
      <c r="F25" s="44">
        <v>0</v>
      </c>
      <c r="G25" s="91">
        <v>73</v>
      </c>
      <c r="H25" s="44">
        <f t="shared" si="1"/>
        <v>51.408450704225352</v>
      </c>
      <c r="I25" s="44">
        <v>68</v>
      </c>
      <c r="J25" s="43"/>
      <c r="K25" s="43"/>
      <c r="L25" s="43"/>
      <c r="M25" s="41"/>
      <c r="N25" s="42"/>
      <c r="O25" s="42"/>
      <c r="P25" s="41"/>
      <c r="Q25" s="41">
        <v>55.633802816901408</v>
      </c>
      <c r="R25" s="42">
        <v>57.04225352112676</v>
      </c>
      <c r="S25" s="42"/>
      <c r="T25" s="41">
        <v>61.267605633802816</v>
      </c>
      <c r="U25" s="41" t="s">
        <v>8</v>
      </c>
      <c r="V25" s="40"/>
      <c r="W25" s="39" t="s">
        <v>156</v>
      </c>
      <c r="X25" s="39" t="s">
        <v>156</v>
      </c>
      <c r="Y25" s="39" t="s">
        <v>156</v>
      </c>
      <c r="Z25" s="39"/>
      <c r="AA25" s="39"/>
      <c r="AB25" s="39"/>
      <c r="AC25" s="39"/>
      <c r="AD25" s="39"/>
      <c r="AE25" s="39">
        <v>4504398</v>
      </c>
      <c r="AF25" s="39"/>
      <c r="AG25" s="39"/>
      <c r="AH25" s="39"/>
      <c r="AI25" s="38">
        <f t="shared" si="8"/>
        <v>4610</v>
      </c>
      <c r="AJ25" s="38">
        <f t="shared" si="2"/>
        <v>4.6100000000000003</v>
      </c>
      <c r="AK25" s="38">
        <f t="shared" si="3"/>
        <v>110.64000000000001</v>
      </c>
      <c r="AL25" s="38"/>
      <c r="AM25" s="38"/>
      <c r="AN25" s="38"/>
      <c r="AO25" s="38">
        <f t="shared" si="4"/>
        <v>110.64000000000001</v>
      </c>
      <c r="AP25" s="37">
        <v>5.3</v>
      </c>
      <c r="AQ25" s="93">
        <f t="shared" si="9"/>
        <v>5.3</v>
      </c>
      <c r="AR25" s="36"/>
      <c r="AS25" s="36"/>
      <c r="AT25" s="36"/>
      <c r="AU25" s="35" t="s">
        <v>164</v>
      </c>
      <c r="AV25" s="34">
        <v>1187</v>
      </c>
      <c r="AW25" s="34">
        <v>1185</v>
      </c>
      <c r="AX25" s="34">
        <v>0</v>
      </c>
      <c r="AY25" s="34">
        <v>1185</v>
      </c>
      <c r="AZ25" s="34">
        <v>0</v>
      </c>
      <c r="BA25" s="34">
        <v>0</v>
      </c>
      <c r="BB25" s="34">
        <v>0</v>
      </c>
      <c r="BC25" s="34">
        <v>0</v>
      </c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4">
        <v>0</v>
      </c>
      <c r="BL25" s="34">
        <v>1016</v>
      </c>
      <c r="BM25" s="34">
        <v>0</v>
      </c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3">
        <f t="shared" si="5"/>
        <v>0.99747899159663866</v>
      </c>
      <c r="CC25" s="33">
        <f t="shared" si="5"/>
        <v>0.99579831932773111</v>
      </c>
      <c r="CD25" s="33">
        <f t="shared" si="5"/>
        <v>0</v>
      </c>
      <c r="CE25" s="33">
        <f t="shared" si="5"/>
        <v>0.99579831932773111</v>
      </c>
      <c r="CF25" s="33"/>
      <c r="CG25" s="33"/>
      <c r="CH25" s="33"/>
      <c r="CI25" s="33"/>
      <c r="CJ25" s="33">
        <f t="shared" si="6"/>
        <v>0.85378151260504198</v>
      </c>
      <c r="CK25" s="33">
        <f t="shared" si="6"/>
        <v>0</v>
      </c>
      <c r="CL25" s="33"/>
      <c r="CM25" s="33"/>
      <c r="CN25" s="33"/>
      <c r="CO25" s="33"/>
      <c r="CP25" s="33"/>
      <c r="CQ25" s="33"/>
      <c r="CR25" s="39" t="s">
        <v>156</v>
      </c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>
        <v>1140233</v>
      </c>
      <c r="DD25" s="32"/>
      <c r="DE25" s="32">
        <f t="shared" si="10"/>
        <v>1217</v>
      </c>
      <c r="DF25" s="32"/>
      <c r="DG25" s="32">
        <f t="shared" si="11"/>
        <v>1217</v>
      </c>
      <c r="DH25" s="32"/>
      <c r="DI25" s="32"/>
      <c r="DJ25" s="32"/>
      <c r="DK25" s="32"/>
      <c r="DL25" s="32"/>
      <c r="DM25" s="32">
        <f t="shared" si="7"/>
        <v>1217</v>
      </c>
      <c r="DN25" s="32">
        <f t="shared" si="12"/>
        <v>263.99132321041213</v>
      </c>
      <c r="DO25" s="143">
        <v>0.87</v>
      </c>
      <c r="DP25" s="31"/>
      <c r="DT25" s="51" t="s">
        <v>10</v>
      </c>
      <c r="DU25" s="51">
        <v>10.36</v>
      </c>
      <c r="DV25" s="24"/>
      <c r="DW25" s="23"/>
    </row>
    <row r="26" spans="2:127" x14ac:dyDescent="0.35">
      <c r="B26" s="45">
        <v>2.5833333333333299</v>
      </c>
      <c r="C26" s="45">
        <v>0.625</v>
      </c>
      <c r="D26" s="44">
        <v>4</v>
      </c>
      <c r="E26" s="44">
        <f t="shared" si="0"/>
        <v>2.8169014084507045</v>
      </c>
      <c r="F26" s="44">
        <v>0</v>
      </c>
      <c r="G26" s="91">
        <v>73</v>
      </c>
      <c r="H26" s="44">
        <f t="shared" si="1"/>
        <v>51.408450704225352</v>
      </c>
      <c r="I26" s="44">
        <v>68</v>
      </c>
      <c r="J26" s="43"/>
      <c r="K26" s="43"/>
      <c r="L26" s="43"/>
      <c r="M26" s="41"/>
      <c r="N26" s="42"/>
      <c r="O26" s="42"/>
      <c r="P26" s="41"/>
      <c r="Q26" s="41">
        <v>55.633802816901408</v>
      </c>
      <c r="R26" s="42">
        <v>57.04225352112676</v>
      </c>
      <c r="S26" s="42"/>
      <c r="T26" s="41">
        <v>61.267605633802816</v>
      </c>
      <c r="U26" s="41" t="s">
        <v>8</v>
      </c>
      <c r="V26" s="40"/>
      <c r="W26" s="39" t="s">
        <v>156</v>
      </c>
      <c r="X26" s="39" t="s">
        <v>156</v>
      </c>
      <c r="Y26" s="39" t="s">
        <v>156</v>
      </c>
      <c r="Z26" s="39"/>
      <c r="AA26" s="39"/>
      <c r="AB26" s="39"/>
      <c r="AC26" s="39"/>
      <c r="AD26" s="39"/>
      <c r="AE26" s="39">
        <v>4508775</v>
      </c>
      <c r="AF26" s="39"/>
      <c r="AG26" s="39"/>
      <c r="AH26" s="39"/>
      <c r="AI26" s="38">
        <f t="shared" si="8"/>
        <v>4377</v>
      </c>
      <c r="AJ26" s="38">
        <f t="shared" si="2"/>
        <v>4.3769999999999998</v>
      </c>
      <c r="AK26" s="38">
        <f t="shared" si="3"/>
        <v>105.048</v>
      </c>
      <c r="AL26" s="38"/>
      <c r="AM26" s="38"/>
      <c r="AN26" s="38"/>
      <c r="AO26" s="38">
        <f t="shared" si="4"/>
        <v>105.048</v>
      </c>
      <c r="AP26" s="37">
        <v>4.9000000000000004</v>
      </c>
      <c r="AQ26" s="93">
        <f t="shared" si="9"/>
        <v>4.9000000000000004</v>
      </c>
      <c r="AR26" s="36"/>
      <c r="AS26" s="36"/>
      <c r="AT26" s="36"/>
      <c r="AU26" s="35" t="s">
        <v>164</v>
      </c>
      <c r="AV26" s="34">
        <v>1187</v>
      </c>
      <c r="AW26" s="34">
        <v>1185</v>
      </c>
      <c r="AX26" s="34">
        <v>0</v>
      </c>
      <c r="AY26" s="34">
        <v>1185</v>
      </c>
      <c r="AZ26" s="34">
        <v>0</v>
      </c>
      <c r="BA26" s="34">
        <v>0</v>
      </c>
      <c r="BB26" s="34">
        <v>0</v>
      </c>
      <c r="BC26" s="34">
        <v>0</v>
      </c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4">
        <v>0</v>
      </c>
      <c r="BL26" s="34">
        <v>1006</v>
      </c>
      <c r="BM26" s="34">
        <v>0</v>
      </c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3">
        <f t="shared" si="5"/>
        <v>0.99747899159663866</v>
      </c>
      <c r="CC26" s="33">
        <f t="shared" si="5"/>
        <v>0.99579831932773111</v>
      </c>
      <c r="CD26" s="33">
        <f t="shared" si="5"/>
        <v>0</v>
      </c>
      <c r="CE26" s="33">
        <f t="shared" si="5"/>
        <v>0.99579831932773111</v>
      </c>
      <c r="CF26" s="33"/>
      <c r="CG26" s="33"/>
      <c r="CH26" s="33"/>
      <c r="CI26" s="33"/>
      <c r="CJ26" s="33">
        <f t="shared" si="6"/>
        <v>0.8453781512605042</v>
      </c>
      <c r="CK26" s="33">
        <f t="shared" si="6"/>
        <v>0</v>
      </c>
      <c r="CL26" s="33"/>
      <c r="CM26" s="33"/>
      <c r="CN26" s="33"/>
      <c r="CO26" s="33"/>
      <c r="CP26" s="33"/>
      <c r="CQ26" s="33"/>
      <c r="CR26" s="39" t="s">
        <v>156</v>
      </c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>
        <v>1141368</v>
      </c>
      <c r="DD26" s="32"/>
      <c r="DE26" s="32">
        <f t="shared" si="10"/>
        <v>1135</v>
      </c>
      <c r="DF26" s="32"/>
      <c r="DG26" s="32">
        <f t="shared" si="11"/>
        <v>1135</v>
      </c>
      <c r="DH26" s="32"/>
      <c r="DI26" s="32"/>
      <c r="DJ26" s="32"/>
      <c r="DK26" s="32"/>
      <c r="DL26" s="32"/>
      <c r="DM26" s="32">
        <f t="shared" si="7"/>
        <v>1135</v>
      </c>
      <c r="DN26" s="32">
        <f t="shared" si="12"/>
        <v>259.31002970070824</v>
      </c>
      <c r="DO26" s="142"/>
      <c r="DP26" s="31"/>
      <c r="DT26" s="51" t="s">
        <v>15</v>
      </c>
      <c r="DU26" s="51">
        <v>1.01325</v>
      </c>
      <c r="DV26" s="24"/>
      <c r="DW26" s="23"/>
    </row>
    <row r="27" spans="2:127" x14ac:dyDescent="0.35">
      <c r="B27" s="45">
        <v>2.625</v>
      </c>
      <c r="C27" s="45">
        <v>0.66666666666666696</v>
      </c>
      <c r="D27" s="44">
        <v>4</v>
      </c>
      <c r="E27" s="44">
        <f t="shared" si="0"/>
        <v>2.8169014084507045</v>
      </c>
      <c r="F27" s="44">
        <v>-2</v>
      </c>
      <c r="G27" s="91">
        <v>74</v>
      </c>
      <c r="H27" s="44">
        <f t="shared" si="1"/>
        <v>52.112676056338032</v>
      </c>
      <c r="I27" s="44">
        <v>70</v>
      </c>
      <c r="J27" s="43"/>
      <c r="K27" s="43"/>
      <c r="L27" s="43"/>
      <c r="M27" s="41"/>
      <c r="N27" s="42"/>
      <c r="O27" s="42"/>
      <c r="P27" s="41"/>
      <c r="Q27" s="41">
        <v>53.521126760563384</v>
      </c>
      <c r="R27" s="42">
        <v>54.929577464788736</v>
      </c>
      <c r="S27" s="42"/>
      <c r="T27" s="41">
        <v>59.154929577464792</v>
      </c>
      <c r="U27" s="41" t="s">
        <v>8</v>
      </c>
      <c r="V27" s="40"/>
      <c r="W27" s="39" t="s">
        <v>156</v>
      </c>
      <c r="X27" s="39" t="s">
        <v>156</v>
      </c>
      <c r="Y27" s="39" t="s">
        <v>156</v>
      </c>
      <c r="Z27" s="39"/>
      <c r="AA27" s="39"/>
      <c r="AB27" s="39"/>
      <c r="AC27" s="39"/>
      <c r="AD27" s="39"/>
      <c r="AE27" s="39">
        <v>4513195</v>
      </c>
      <c r="AF27" s="39"/>
      <c r="AG27" s="39"/>
      <c r="AH27" s="39"/>
      <c r="AI27" s="38">
        <f t="shared" si="8"/>
        <v>4420</v>
      </c>
      <c r="AJ27" s="38">
        <f t="shared" si="2"/>
        <v>4.42</v>
      </c>
      <c r="AK27" s="38">
        <f t="shared" si="3"/>
        <v>106.08</v>
      </c>
      <c r="AL27" s="38"/>
      <c r="AM27" s="38"/>
      <c r="AN27" s="38"/>
      <c r="AO27" s="38">
        <f t="shared" si="4"/>
        <v>106.08</v>
      </c>
      <c r="AP27" s="37">
        <v>4.4000000000000004</v>
      </c>
      <c r="AQ27" s="93">
        <f t="shared" si="9"/>
        <v>4.4000000000000004</v>
      </c>
      <c r="AR27" s="36"/>
      <c r="AS27" s="36"/>
      <c r="AT27" s="36"/>
      <c r="AU27" s="35" t="s">
        <v>164</v>
      </c>
      <c r="AV27" s="34">
        <v>1187</v>
      </c>
      <c r="AW27" s="34">
        <v>1185</v>
      </c>
      <c r="AX27" s="34">
        <v>0</v>
      </c>
      <c r="AY27" s="34">
        <v>1185</v>
      </c>
      <c r="AZ27" s="34">
        <v>0</v>
      </c>
      <c r="BA27" s="34">
        <v>0</v>
      </c>
      <c r="BB27" s="34">
        <v>0</v>
      </c>
      <c r="BC27" s="34">
        <v>0</v>
      </c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4">
        <v>0</v>
      </c>
      <c r="BL27" s="34">
        <v>1007</v>
      </c>
      <c r="BM27" s="34">
        <v>0</v>
      </c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3">
        <f t="shared" si="5"/>
        <v>0.99747899159663866</v>
      </c>
      <c r="CC27" s="33">
        <f t="shared" si="5"/>
        <v>0.99579831932773111</v>
      </c>
      <c r="CD27" s="33">
        <f t="shared" si="5"/>
        <v>0</v>
      </c>
      <c r="CE27" s="33">
        <f t="shared" si="5"/>
        <v>0.99579831932773111</v>
      </c>
      <c r="CF27" s="33"/>
      <c r="CG27" s="33"/>
      <c r="CH27" s="33"/>
      <c r="CI27" s="33"/>
      <c r="CJ27" s="33">
        <f t="shared" si="6"/>
        <v>0.84621848739495797</v>
      </c>
      <c r="CK27" s="33">
        <f t="shared" si="6"/>
        <v>0</v>
      </c>
      <c r="CL27" s="33"/>
      <c r="CM27" s="33"/>
      <c r="CN27" s="33"/>
      <c r="CO27" s="33"/>
      <c r="CP27" s="33"/>
      <c r="CQ27" s="33"/>
      <c r="CR27" s="39" t="s">
        <v>156</v>
      </c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>
        <v>1143195</v>
      </c>
      <c r="DD27" s="32"/>
      <c r="DE27" s="32">
        <f t="shared" si="10"/>
        <v>1827</v>
      </c>
      <c r="DF27" s="32"/>
      <c r="DG27" s="32">
        <f t="shared" si="11"/>
        <v>1827</v>
      </c>
      <c r="DH27" s="32"/>
      <c r="DI27" s="32"/>
      <c r="DJ27" s="32"/>
      <c r="DK27" s="32"/>
      <c r="DL27" s="32"/>
      <c r="DM27" s="32">
        <f t="shared" si="7"/>
        <v>1827</v>
      </c>
      <c r="DN27" s="32">
        <f t="shared" si="12"/>
        <v>413.34841628959276</v>
      </c>
      <c r="DO27" s="142"/>
      <c r="DP27" s="31"/>
      <c r="DT27" s="51" t="s">
        <v>14</v>
      </c>
      <c r="DU27" s="51">
        <v>1</v>
      </c>
      <c r="DV27" s="24"/>
      <c r="DW27" s="23"/>
    </row>
    <row r="28" spans="2:127" x14ac:dyDescent="0.35">
      <c r="B28" s="45">
        <v>2.6666666666666701</v>
      </c>
      <c r="C28" s="45">
        <v>0.70833333333333404</v>
      </c>
      <c r="D28" s="44">
        <v>4</v>
      </c>
      <c r="E28" s="44">
        <f t="shared" si="0"/>
        <v>2.8169014084507045</v>
      </c>
      <c r="F28" s="44">
        <v>-2</v>
      </c>
      <c r="G28" s="91">
        <v>73</v>
      </c>
      <c r="H28" s="44">
        <f t="shared" si="1"/>
        <v>51.408450704225352</v>
      </c>
      <c r="I28" s="44">
        <v>68</v>
      </c>
      <c r="J28" s="43"/>
      <c r="K28" s="43"/>
      <c r="L28" s="43"/>
      <c r="M28" s="41"/>
      <c r="N28" s="42"/>
      <c r="O28" s="42"/>
      <c r="P28" s="41"/>
      <c r="Q28" s="41">
        <v>53.521126760563384</v>
      </c>
      <c r="R28" s="42">
        <v>54.929577464788736</v>
      </c>
      <c r="S28" s="42"/>
      <c r="T28" s="41">
        <v>59.154929577464792</v>
      </c>
      <c r="U28" s="41" t="s">
        <v>8</v>
      </c>
      <c r="V28" s="40"/>
      <c r="W28" s="39" t="s">
        <v>156</v>
      </c>
      <c r="X28" s="39" t="s">
        <v>156</v>
      </c>
      <c r="Y28" s="39" t="s">
        <v>156</v>
      </c>
      <c r="Z28" s="39"/>
      <c r="AA28" s="39"/>
      <c r="AB28" s="39"/>
      <c r="AC28" s="39"/>
      <c r="AD28" s="39"/>
      <c r="AE28" s="39">
        <v>4517644</v>
      </c>
      <c r="AF28" s="39"/>
      <c r="AG28" s="39"/>
      <c r="AH28" s="39"/>
      <c r="AI28" s="38">
        <f t="shared" si="8"/>
        <v>4449</v>
      </c>
      <c r="AJ28" s="38">
        <f t="shared" si="2"/>
        <v>4.4489999999999998</v>
      </c>
      <c r="AK28" s="38">
        <f t="shared" si="3"/>
        <v>106.776</v>
      </c>
      <c r="AL28" s="38"/>
      <c r="AM28" s="38"/>
      <c r="AN28" s="38"/>
      <c r="AO28" s="38">
        <f t="shared" si="4"/>
        <v>106.776</v>
      </c>
      <c r="AP28" s="37">
        <v>4</v>
      </c>
      <c r="AQ28" s="93">
        <f t="shared" si="9"/>
        <v>4</v>
      </c>
      <c r="AR28" s="36"/>
      <c r="AS28" s="36"/>
      <c r="AT28" s="36"/>
      <c r="AU28" s="35" t="s">
        <v>164</v>
      </c>
      <c r="AV28" s="34">
        <v>1187</v>
      </c>
      <c r="AW28" s="34">
        <v>1185</v>
      </c>
      <c r="AX28" s="34">
        <v>0</v>
      </c>
      <c r="AY28" s="34">
        <v>1185</v>
      </c>
      <c r="AZ28" s="34">
        <v>0</v>
      </c>
      <c r="BA28" s="34">
        <v>0</v>
      </c>
      <c r="BB28" s="34">
        <v>0</v>
      </c>
      <c r="BC28" s="34">
        <v>0</v>
      </c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4">
        <v>0</v>
      </c>
      <c r="BL28" s="34">
        <v>1007</v>
      </c>
      <c r="BM28" s="34">
        <v>0</v>
      </c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3">
        <f t="shared" si="5"/>
        <v>0.99747899159663866</v>
      </c>
      <c r="CC28" s="33">
        <f t="shared" si="5"/>
        <v>0.99579831932773111</v>
      </c>
      <c r="CD28" s="33">
        <f t="shared" si="5"/>
        <v>0</v>
      </c>
      <c r="CE28" s="33">
        <f t="shared" si="5"/>
        <v>0.99579831932773111</v>
      </c>
      <c r="CF28" s="33"/>
      <c r="CG28" s="33"/>
      <c r="CH28" s="33"/>
      <c r="CI28" s="33"/>
      <c r="CJ28" s="33">
        <f t="shared" si="6"/>
        <v>0.84621848739495797</v>
      </c>
      <c r="CK28" s="33">
        <f t="shared" si="6"/>
        <v>0</v>
      </c>
      <c r="CL28" s="33"/>
      <c r="CM28" s="33"/>
      <c r="CN28" s="33"/>
      <c r="CO28" s="33"/>
      <c r="CP28" s="33"/>
      <c r="CQ28" s="33"/>
      <c r="CR28" s="39" t="s">
        <v>156</v>
      </c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>
        <v>1143694</v>
      </c>
      <c r="DD28" s="32"/>
      <c r="DE28" s="32">
        <f t="shared" si="10"/>
        <v>499</v>
      </c>
      <c r="DF28" s="32"/>
      <c r="DG28" s="32">
        <f t="shared" si="11"/>
        <v>499</v>
      </c>
      <c r="DH28" s="32"/>
      <c r="DI28" s="32"/>
      <c r="DJ28" s="32"/>
      <c r="DK28" s="32"/>
      <c r="DL28" s="32"/>
      <c r="DM28" s="32">
        <f t="shared" si="7"/>
        <v>499</v>
      </c>
      <c r="DN28" s="32">
        <f t="shared" si="12"/>
        <v>112.16003596313779</v>
      </c>
      <c r="DO28" s="142"/>
      <c r="DP28" s="31"/>
      <c r="DT28" s="51" t="s">
        <v>13</v>
      </c>
      <c r="DU28" s="51">
        <v>101.325</v>
      </c>
      <c r="DV28" s="24"/>
      <c r="DW28" s="23"/>
    </row>
    <row r="29" spans="2:127" x14ac:dyDescent="0.35">
      <c r="B29" s="45">
        <v>2.7083333333333299</v>
      </c>
      <c r="C29" s="45">
        <v>0.750000000000002</v>
      </c>
      <c r="D29" s="44">
        <v>4</v>
      </c>
      <c r="E29" s="44">
        <f t="shared" si="0"/>
        <v>2.8169014084507045</v>
      </c>
      <c r="F29" s="44">
        <v>-5</v>
      </c>
      <c r="G29" s="91">
        <v>73</v>
      </c>
      <c r="H29" s="44">
        <f t="shared" si="1"/>
        <v>51.408450704225352</v>
      </c>
      <c r="I29" s="44">
        <v>68</v>
      </c>
      <c r="J29" s="43"/>
      <c r="K29" s="43"/>
      <c r="L29" s="43"/>
      <c r="M29" s="41"/>
      <c r="N29" s="42"/>
      <c r="O29" s="42"/>
      <c r="P29" s="41"/>
      <c r="Q29" s="41">
        <v>51.408450704225352</v>
      </c>
      <c r="R29" s="42">
        <v>52.816901408450704</v>
      </c>
      <c r="S29" s="42"/>
      <c r="T29" s="41">
        <v>57.04225352112676</v>
      </c>
      <c r="U29" s="41" t="s">
        <v>8</v>
      </c>
      <c r="V29" s="40"/>
      <c r="W29" s="39" t="s">
        <v>156</v>
      </c>
      <c r="X29" s="39" t="s">
        <v>156</v>
      </c>
      <c r="Y29" s="39" t="s">
        <v>156</v>
      </c>
      <c r="Z29" s="39"/>
      <c r="AA29" s="39"/>
      <c r="AB29" s="39"/>
      <c r="AC29" s="39"/>
      <c r="AD29" s="39"/>
      <c r="AE29" s="39">
        <v>4522142</v>
      </c>
      <c r="AF29" s="39"/>
      <c r="AG29" s="39"/>
      <c r="AH29" s="39"/>
      <c r="AI29" s="38">
        <f t="shared" si="8"/>
        <v>4498</v>
      </c>
      <c r="AJ29" s="38">
        <f t="shared" si="2"/>
        <v>4.4980000000000002</v>
      </c>
      <c r="AK29" s="38">
        <f t="shared" si="3"/>
        <v>107.952</v>
      </c>
      <c r="AL29" s="38"/>
      <c r="AM29" s="38"/>
      <c r="AN29" s="38"/>
      <c r="AO29" s="38">
        <f t="shared" si="4"/>
        <v>107.952</v>
      </c>
      <c r="AP29" s="37">
        <v>3.5</v>
      </c>
      <c r="AQ29" s="93">
        <f t="shared" si="9"/>
        <v>3.5</v>
      </c>
      <c r="AR29" s="36"/>
      <c r="AS29" s="36"/>
      <c r="AT29" s="36"/>
      <c r="AU29" s="35" t="s">
        <v>164</v>
      </c>
      <c r="AV29" s="34">
        <v>1187</v>
      </c>
      <c r="AW29" s="34">
        <v>1185</v>
      </c>
      <c r="AX29" s="34">
        <v>0</v>
      </c>
      <c r="AY29" s="34">
        <v>1185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0</v>
      </c>
      <c r="BG29" s="34">
        <v>0</v>
      </c>
      <c r="BH29" s="34">
        <v>0</v>
      </c>
      <c r="BI29" s="34">
        <v>0</v>
      </c>
      <c r="BJ29" s="34">
        <v>0</v>
      </c>
      <c r="BK29" s="34">
        <v>0</v>
      </c>
      <c r="BL29" s="34">
        <v>1006</v>
      </c>
      <c r="BM29" s="34">
        <v>0</v>
      </c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3">
        <f t="shared" si="5"/>
        <v>0.99747899159663866</v>
      </c>
      <c r="CC29" s="33">
        <f t="shared" si="5"/>
        <v>0.99579831932773111</v>
      </c>
      <c r="CD29" s="33">
        <f t="shared" si="5"/>
        <v>0</v>
      </c>
      <c r="CE29" s="33">
        <f t="shared" si="5"/>
        <v>0.99579831932773111</v>
      </c>
      <c r="CF29" s="33"/>
      <c r="CG29" s="33"/>
      <c r="CH29" s="33"/>
      <c r="CI29" s="33"/>
      <c r="CJ29" s="33">
        <f t="shared" si="6"/>
        <v>0.8453781512605042</v>
      </c>
      <c r="CK29" s="33">
        <f t="shared" si="6"/>
        <v>0</v>
      </c>
      <c r="CL29" s="33"/>
      <c r="CM29" s="33"/>
      <c r="CN29" s="33"/>
      <c r="CO29" s="33"/>
      <c r="CP29" s="33"/>
      <c r="CQ29" s="33"/>
      <c r="CR29" s="39" t="s">
        <v>156</v>
      </c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>
        <v>1144832</v>
      </c>
      <c r="DD29" s="32"/>
      <c r="DE29" s="32">
        <f t="shared" si="10"/>
        <v>1138</v>
      </c>
      <c r="DF29" s="32"/>
      <c r="DG29" s="32">
        <f t="shared" si="11"/>
        <v>1138</v>
      </c>
      <c r="DH29" s="32"/>
      <c r="DI29" s="32"/>
      <c r="DJ29" s="32"/>
      <c r="DK29" s="32"/>
      <c r="DL29" s="32"/>
      <c r="DM29" s="32">
        <f t="shared" si="7"/>
        <v>1138</v>
      </c>
      <c r="DN29" s="32">
        <f t="shared" si="12"/>
        <v>253.0013339261894</v>
      </c>
      <c r="DO29" s="143"/>
      <c r="DP29" s="31"/>
      <c r="DT29" s="24"/>
      <c r="DU29" s="24"/>
      <c r="DV29" s="24"/>
      <c r="DW29" s="23"/>
    </row>
    <row r="30" spans="2:127" x14ac:dyDescent="0.35">
      <c r="B30" s="45">
        <v>2.75</v>
      </c>
      <c r="C30" s="45">
        <v>0.79166666666666896</v>
      </c>
      <c r="D30" s="44">
        <v>4</v>
      </c>
      <c r="E30" s="44">
        <f t="shared" si="0"/>
        <v>2.8169014084507045</v>
      </c>
      <c r="F30" s="44">
        <v>-5</v>
      </c>
      <c r="G30" s="91">
        <v>74</v>
      </c>
      <c r="H30" s="44">
        <f t="shared" si="1"/>
        <v>52.112676056338032</v>
      </c>
      <c r="I30" s="44">
        <v>70</v>
      </c>
      <c r="J30" s="43"/>
      <c r="K30" s="43"/>
      <c r="L30" s="43"/>
      <c r="M30" s="41"/>
      <c r="N30" s="42"/>
      <c r="O30" s="42"/>
      <c r="P30" s="41"/>
      <c r="Q30" s="41">
        <v>51.408450704225352</v>
      </c>
      <c r="R30" s="42">
        <v>52.816901408450704</v>
      </c>
      <c r="S30" s="42"/>
      <c r="T30" s="41">
        <v>57.04225352112676</v>
      </c>
      <c r="U30" s="41" t="s">
        <v>8</v>
      </c>
      <c r="V30" s="40"/>
      <c r="W30" s="39" t="s">
        <v>156</v>
      </c>
      <c r="X30" s="39" t="s">
        <v>156</v>
      </c>
      <c r="Y30" s="39" t="s">
        <v>156</v>
      </c>
      <c r="Z30" s="39"/>
      <c r="AA30" s="39"/>
      <c r="AB30" s="39"/>
      <c r="AC30" s="39"/>
      <c r="AD30" s="39"/>
      <c r="AE30" s="39">
        <v>4526800</v>
      </c>
      <c r="AF30" s="39"/>
      <c r="AG30" s="39"/>
      <c r="AH30" s="39"/>
      <c r="AI30" s="38">
        <f t="shared" si="8"/>
        <v>4658</v>
      </c>
      <c r="AJ30" s="38">
        <f t="shared" si="2"/>
        <v>4.6580000000000004</v>
      </c>
      <c r="AK30" s="38">
        <f t="shared" si="3"/>
        <v>111.792</v>
      </c>
      <c r="AL30" s="38"/>
      <c r="AM30" s="38"/>
      <c r="AN30" s="38"/>
      <c r="AO30" s="38">
        <f t="shared" si="4"/>
        <v>111.792</v>
      </c>
      <c r="AP30" s="37">
        <v>3.2</v>
      </c>
      <c r="AQ30" s="93">
        <f t="shared" si="9"/>
        <v>3.2</v>
      </c>
      <c r="AR30" s="36"/>
      <c r="AS30" s="36"/>
      <c r="AT30" s="36"/>
      <c r="AU30" s="35" t="s">
        <v>164</v>
      </c>
      <c r="AV30" s="34">
        <v>1187</v>
      </c>
      <c r="AW30" s="34">
        <v>1185</v>
      </c>
      <c r="AX30" s="34">
        <v>0</v>
      </c>
      <c r="AY30" s="34">
        <v>1185</v>
      </c>
      <c r="AZ30" s="34">
        <v>0</v>
      </c>
      <c r="BA30" s="34">
        <v>0</v>
      </c>
      <c r="BB30" s="34">
        <v>0</v>
      </c>
      <c r="BC30" s="34">
        <v>0</v>
      </c>
      <c r="BD30" s="34">
        <v>0</v>
      </c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1007</v>
      </c>
      <c r="BM30" s="34">
        <v>0</v>
      </c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3">
        <f t="shared" si="5"/>
        <v>0.99747899159663866</v>
      </c>
      <c r="CC30" s="33">
        <f t="shared" si="5"/>
        <v>0.99579831932773111</v>
      </c>
      <c r="CD30" s="33">
        <f t="shared" si="5"/>
        <v>0</v>
      </c>
      <c r="CE30" s="33">
        <f t="shared" si="5"/>
        <v>0.99579831932773111</v>
      </c>
      <c r="CF30" s="33"/>
      <c r="CG30" s="33"/>
      <c r="CH30" s="33"/>
      <c r="CI30" s="33"/>
      <c r="CJ30" s="33">
        <f t="shared" si="6"/>
        <v>0.84621848739495797</v>
      </c>
      <c r="CK30" s="33">
        <f t="shared" si="6"/>
        <v>0</v>
      </c>
      <c r="CL30" s="33"/>
      <c r="CM30" s="33"/>
      <c r="CN30" s="33"/>
      <c r="CO30" s="33"/>
      <c r="CP30" s="33"/>
      <c r="CQ30" s="33"/>
      <c r="CR30" s="39" t="s">
        <v>156</v>
      </c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>
        <v>1145980</v>
      </c>
      <c r="DD30" s="32"/>
      <c r="DE30" s="32">
        <f t="shared" si="10"/>
        <v>1148</v>
      </c>
      <c r="DF30" s="32"/>
      <c r="DG30" s="32">
        <f t="shared" si="11"/>
        <v>1148</v>
      </c>
      <c r="DH30" s="32"/>
      <c r="DI30" s="32"/>
      <c r="DJ30" s="32"/>
      <c r="DK30" s="32"/>
      <c r="DL30" s="32"/>
      <c r="DM30" s="32">
        <f t="shared" si="7"/>
        <v>1148</v>
      </c>
      <c r="DN30" s="32">
        <f t="shared" si="12"/>
        <v>246.4577071704594</v>
      </c>
      <c r="DO30" s="142"/>
      <c r="DP30" s="31"/>
      <c r="DT30" s="50" t="s">
        <v>12</v>
      </c>
      <c r="DU30" s="50"/>
      <c r="DV30" s="24"/>
      <c r="DW30" s="23"/>
    </row>
    <row r="31" spans="2:127" x14ac:dyDescent="0.35">
      <c r="B31" s="45">
        <v>2.7916666666666701</v>
      </c>
      <c r="C31" s="45">
        <v>0.83333333333333703</v>
      </c>
      <c r="D31" s="44">
        <v>4</v>
      </c>
      <c r="E31" s="44">
        <f t="shared" si="0"/>
        <v>2.8169014084507045</v>
      </c>
      <c r="F31" s="44">
        <v>-5</v>
      </c>
      <c r="G31" s="91">
        <v>74</v>
      </c>
      <c r="H31" s="44">
        <f t="shared" si="1"/>
        <v>52.112676056338032</v>
      </c>
      <c r="I31" s="44">
        <v>70</v>
      </c>
      <c r="J31" s="43"/>
      <c r="K31" s="43"/>
      <c r="L31" s="43"/>
      <c r="M31" s="41"/>
      <c r="N31" s="42"/>
      <c r="O31" s="42"/>
      <c r="P31" s="41"/>
      <c r="Q31" s="41">
        <v>50</v>
      </c>
      <c r="R31" s="42">
        <v>51.408450704225352</v>
      </c>
      <c r="S31" s="42"/>
      <c r="T31" s="41">
        <v>55.633802816901408</v>
      </c>
      <c r="U31" s="41" t="s">
        <v>8</v>
      </c>
      <c r="V31" s="40"/>
      <c r="W31" s="39" t="s">
        <v>156</v>
      </c>
      <c r="X31" s="39" t="s">
        <v>156</v>
      </c>
      <c r="Y31" s="39" t="s">
        <v>156</v>
      </c>
      <c r="Z31" s="39"/>
      <c r="AA31" s="39"/>
      <c r="AB31" s="39"/>
      <c r="AC31" s="39"/>
      <c r="AD31" s="39"/>
      <c r="AE31" s="39">
        <v>4531500</v>
      </c>
      <c r="AF31" s="39"/>
      <c r="AG31" s="39"/>
      <c r="AH31" s="39"/>
      <c r="AI31" s="38">
        <f t="shared" si="8"/>
        <v>4700</v>
      </c>
      <c r="AJ31" s="38">
        <f t="shared" si="2"/>
        <v>4.7</v>
      </c>
      <c r="AK31" s="38">
        <f t="shared" si="3"/>
        <v>112.80000000000001</v>
      </c>
      <c r="AL31" s="38"/>
      <c r="AM31" s="38"/>
      <c r="AN31" s="38"/>
      <c r="AO31" s="38">
        <f t="shared" si="4"/>
        <v>112.80000000000001</v>
      </c>
      <c r="AP31" s="37">
        <v>2.8</v>
      </c>
      <c r="AQ31" s="93">
        <f t="shared" si="9"/>
        <v>2.8</v>
      </c>
      <c r="AR31" s="36"/>
      <c r="AS31" s="36"/>
      <c r="AT31" s="36"/>
      <c r="AU31" s="35" t="s">
        <v>164</v>
      </c>
      <c r="AV31" s="34">
        <v>1187</v>
      </c>
      <c r="AW31" s="34">
        <v>1185</v>
      </c>
      <c r="AX31" s="34">
        <v>0</v>
      </c>
      <c r="AY31" s="34">
        <v>1185</v>
      </c>
      <c r="AZ31" s="34">
        <v>0</v>
      </c>
      <c r="BA31" s="34">
        <v>0</v>
      </c>
      <c r="BB31" s="34">
        <v>0</v>
      </c>
      <c r="BC31" s="34">
        <v>0</v>
      </c>
      <c r="BD31" s="34">
        <v>0</v>
      </c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0</v>
      </c>
      <c r="BK31" s="34">
        <v>0</v>
      </c>
      <c r="BL31" s="34">
        <v>1006</v>
      </c>
      <c r="BM31" s="34">
        <v>0</v>
      </c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3">
        <f t="shared" si="5"/>
        <v>0.99747899159663866</v>
      </c>
      <c r="CC31" s="33">
        <f t="shared" si="5"/>
        <v>0.99579831932773111</v>
      </c>
      <c r="CD31" s="33">
        <f t="shared" si="5"/>
        <v>0</v>
      </c>
      <c r="CE31" s="33">
        <f t="shared" si="5"/>
        <v>0.99579831932773111</v>
      </c>
      <c r="CF31" s="33"/>
      <c r="CG31" s="33"/>
      <c r="CH31" s="33"/>
      <c r="CI31" s="33"/>
      <c r="CJ31" s="33">
        <f t="shared" si="6"/>
        <v>0.8453781512605042</v>
      </c>
      <c r="CK31" s="33">
        <f t="shared" si="6"/>
        <v>0</v>
      </c>
      <c r="CL31" s="33"/>
      <c r="CM31" s="33"/>
      <c r="CN31" s="33"/>
      <c r="CO31" s="33"/>
      <c r="CP31" s="33"/>
      <c r="CQ31" s="33"/>
      <c r="CR31" s="39" t="s">
        <v>156</v>
      </c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>
        <v>1147138</v>
      </c>
      <c r="DD31" s="32"/>
      <c r="DE31" s="32">
        <f t="shared" si="10"/>
        <v>1158</v>
      </c>
      <c r="DF31" s="32"/>
      <c r="DG31" s="32">
        <f t="shared" si="11"/>
        <v>1158</v>
      </c>
      <c r="DH31" s="32"/>
      <c r="DI31" s="32"/>
      <c r="DJ31" s="32"/>
      <c r="DK31" s="32"/>
      <c r="DL31" s="32"/>
      <c r="DM31" s="32">
        <f t="shared" si="7"/>
        <v>1158</v>
      </c>
      <c r="DN31" s="32">
        <f t="shared" si="12"/>
        <v>246.38297872340425</v>
      </c>
      <c r="DO31" s="142"/>
      <c r="DP31" s="31"/>
      <c r="DT31" s="49" t="s">
        <v>11</v>
      </c>
      <c r="DU31" s="49" t="s">
        <v>10</v>
      </c>
      <c r="DV31" s="24"/>
      <c r="DW31" s="23"/>
    </row>
    <row r="32" spans="2:127" x14ac:dyDescent="0.35">
      <c r="B32" s="45">
        <v>2.8333333333333299</v>
      </c>
      <c r="C32" s="45">
        <v>0.875000000000004</v>
      </c>
      <c r="D32" s="44">
        <v>4</v>
      </c>
      <c r="E32" s="44">
        <f t="shared" si="0"/>
        <v>2.8169014084507045</v>
      </c>
      <c r="F32" s="44">
        <v>-5</v>
      </c>
      <c r="G32" s="91">
        <v>75</v>
      </c>
      <c r="H32" s="44">
        <f t="shared" si="1"/>
        <v>52.816901408450704</v>
      </c>
      <c r="I32" s="44">
        <v>72</v>
      </c>
      <c r="J32" s="43"/>
      <c r="K32" s="43"/>
      <c r="L32" s="43"/>
      <c r="M32" s="41"/>
      <c r="N32" s="42"/>
      <c r="O32" s="42"/>
      <c r="P32" s="41"/>
      <c r="Q32" s="41">
        <v>54.929577464788736</v>
      </c>
      <c r="R32" s="42">
        <v>56.338028169014088</v>
      </c>
      <c r="S32" s="42"/>
      <c r="T32" s="41">
        <v>60.563380281690144</v>
      </c>
      <c r="U32" s="41" t="s">
        <v>8</v>
      </c>
      <c r="V32" s="40"/>
      <c r="W32" s="39" t="s">
        <v>156</v>
      </c>
      <c r="X32" s="39" t="s">
        <v>156</v>
      </c>
      <c r="Y32" s="39" t="s">
        <v>156</v>
      </c>
      <c r="Z32" s="39"/>
      <c r="AA32" s="39"/>
      <c r="AB32" s="39"/>
      <c r="AC32" s="39"/>
      <c r="AD32" s="39"/>
      <c r="AE32" s="39">
        <v>4536076</v>
      </c>
      <c r="AF32" s="39"/>
      <c r="AG32" s="39"/>
      <c r="AH32" s="39"/>
      <c r="AI32" s="38">
        <f t="shared" si="8"/>
        <v>4576</v>
      </c>
      <c r="AJ32" s="38">
        <f t="shared" si="2"/>
        <v>4.5759999999999996</v>
      </c>
      <c r="AK32" s="38">
        <f t="shared" si="3"/>
        <v>109.82399999999998</v>
      </c>
      <c r="AL32" s="38"/>
      <c r="AM32" s="38"/>
      <c r="AN32" s="38"/>
      <c r="AO32" s="38">
        <f t="shared" si="4"/>
        <v>109.82399999999998</v>
      </c>
      <c r="AP32" s="37">
        <v>2.6</v>
      </c>
      <c r="AQ32" s="93">
        <f t="shared" si="9"/>
        <v>2.6</v>
      </c>
      <c r="AR32" s="36"/>
      <c r="AS32" s="36"/>
      <c r="AT32" s="36"/>
      <c r="AU32" s="35" t="s">
        <v>164</v>
      </c>
      <c r="AV32" s="34">
        <v>1187</v>
      </c>
      <c r="AW32" s="34">
        <v>1185</v>
      </c>
      <c r="AX32" s="34">
        <v>0</v>
      </c>
      <c r="AY32" s="34">
        <v>1185</v>
      </c>
      <c r="AZ32" s="34">
        <v>0</v>
      </c>
      <c r="BA32" s="34">
        <v>0</v>
      </c>
      <c r="BB32" s="34">
        <v>0</v>
      </c>
      <c r="BC32" s="34">
        <v>0</v>
      </c>
      <c r="BD32" s="34">
        <v>0</v>
      </c>
      <c r="BE32" s="34">
        <v>0</v>
      </c>
      <c r="BF32" s="34">
        <v>0</v>
      </c>
      <c r="BG32" s="34">
        <v>0</v>
      </c>
      <c r="BH32" s="34">
        <v>0</v>
      </c>
      <c r="BI32" s="34">
        <v>0</v>
      </c>
      <c r="BJ32" s="34">
        <v>0</v>
      </c>
      <c r="BK32" s="34">
        <v>0</v>
      </c>
      <c r="BL32" s="34">
        <v>1007</v>
      </c>
      <c r="BM32" s="34">
        <v>0</v>
      </c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3">
        <f t="shared" si="5"/>
        <v>0.99747899159663866</v>
      </c>
      <c r="CC32" s="33">
        <f t="shared" si="5"/>
        <v>0.99579831932773111</v>
      </c>
      <c r="CD32" s="33">
        <f t="shared" si="5"/>
        <v>0</v>
      </c>
      <c r="CE32" s="33">
        <f t="shared" si="5"/>
        <v>0.99579831932773111</v>
      </c>
      <c r="CF32" s="33"/>
      <c r="CG32" s="33"/>
      <c r="CH32" s="33"/>
      <c r="CI32" s="33"/>
      <c r="CJ32" s="33">
        <f t="shared" si="6"/>
        <v>0.84621848739495797</v>
      </c>
      <c r="CK32" s="33">
        <f t="shared" si="6"/>
        <v>0</v>
      </c>
      <c r="CL32" s="33"/>
      <c r="CM32" s="33"/>
      <c r="CN32" s="33"/>
      <c r="CO32" s="33"/>
      <c r="CP32" s="33"/>
      <c r="CQ32" s="33"/>
      <c r="CR32" s="39" t="s">
        <v>156</v>
      </c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>
        <v>1148270</v>
      </c>
      <c r="DD32" s="32"/>
      <c r="DE32" s="32">
        <f t="shared" si="10"/>
        <v>1132</v>
      </c>
      <c r="DF32" s="32"/>
      <c r="DG32" s="32">
        <f t="shared" si="11"/>
        <v>1132</v>
      </c>
      <c r="DH32" s="32"/>
      <c r="DI32" s="32"/>
      <c r="DJ32" s="32"/>
      <c r="DK32" s="32"/>
      <c r="DL32" s="32"/>
      <c r="DM32" s="32">
        <f t="shared" si="7"/>
        <v>1132</v>
      </c>
      <c r="DN32" s="32">
        <f t="shared" si="12"/>
        <v>247.3776223776224</v>
      </c>
      <c r="DO32" s="142"/>
      <c r="DP32" s="31"/>
      <c r="DT32" s="48">
        <v>1</v>
      </c>
      <c r="DU32" s="48">
        <f>IFERROR(DT32*VLOOKUP(DT31,DT24:DU28,2,FALSE)/VLOOKUP(DU31,DT24:DU28,2,FALSE),"Enter Unit and Value")</f>
        <v>1.4189189189189189</v>
      </c>
      <c r="DV32" s="24"/>
      <c r="DW32" s="23"/>
    </row>
    <row r="33" spans="2:127" x14ac:dyDescent="0.35">
      <c r="B33" s="45">
        <v>2.875</v>
      </c>
      <c r="C33" s="45">
        <v>0.91666666666667096</v>
      </c>
      <c r="D33" s="44">
        <v>4</v>
      </c>
      <c r="E33" s="44">
        <f t="shared" si="0"/>
        <v>2.8169014084507045</v>
      </c>
      <c r="F33" s="44">
        <v>-4</v>
      </c>
      <c r="G33" s="91">
        <v>76</v>
      </c>
      <c r="H33" s="44">
        <f t="shared" si="1"/>
        <v>53.521126760563384</v>
      </c>
      <c r="I33" s="44">
        <v>74</v>
      </c>
      <c r="J33" s="43"/>
      <c r="K33" s="43"/>
      <c r="L33" s="43"/>
      <c r="M33" s="41"/>
      <c r="N33" s="42"/>
      <c r="O33" s="42"/>
      <c r="P33" s="41"/>
      <c r="Q33" s="41">
        <v>54.929577464788736</v>
      </c>
      <c r="R33" s="42">
        <v>56.338028169014088</v>
      </c>
      <c r="S33" s="42"/>
      <c r="T33" s="41">
        <v>60.563380281690144</v>
      </c>
      <c r="U33" s="41" t="s">
        <v>8</v>
      </c>
      <c r="V33" s="40"/>
      <c r="W33" s="39" t="s">
        <v>156</v>
      </c>
      <c r="X33" s="39" t="s">
        <v>156</v>
      </c>
      <c r="Y33" s="39" t="s">
        <v>156</v>
      </c>
      <c r="Z33" s="39"/>
      <c r="AA33" s="39"/>
      <c r="AB33" s="39"/>
      <c r="AC33" s="39"/>
      <c r="AD33" s="39"/>
      <c r="AE33" s="39">
        <v>4540845</v>
      </c>
      <c r="AF33" s="39"/>
      <c r="AG33" s="39"/>
      <c r="AH33" s="39"/>
      <c r="AI33" s="38">
        <f t="shared" si="8"/>
        <v>4769</v>
      </c>
      <c r="AJ33" s="38">
        <f t="shared" si="2"/>
        <v>4.7690000000000001</v>
      </c>
      <c r="AK33" s="38">
        <f t="shared" si="3"/>
        <v>114.456</v>
      </c>
      <c r="AL33" s="38"/>
      <c r="AM33" s="38"/>
      <c r="AN33" s="38"/>
      <c r="AO33" s="38">
        <f t="shared" si="4"/>
        <v>114.456</v>
      </c>
      <c r="AP33" s="37">
        <v>2.4</v>
      </c>
      <c r="AQ33" s="93">
        <f t="shared" si="9"/>
        <v>2.4</v>
      </c>
      <c r="AR33" s="36"/>
      <c r="AS33" s="36"/>
      <c r="AT33" s="36"/>
      <c r="AU33" s="35" t="s">
        <v>164</v>
      </c>
      <c r="AV33" s="34">
        <v>1187</v>
      </c>
      <c r="AW33" s="34">
        <v>1185</v>
      </c>
      <c r="AX33" s="34">
        <v>0</v>
      </c>
      <c r="AY33" s="34">
        <v>1185</v>
      </c>
      <c r="AZ33" s="34">
        <v>0</v>
      </c>
      <c r="BA33" s="34">
        <v>0</v>
      </c>
      <c r="BB33" s="34">
        <v>0</v>
      </c>
      <c r="BC33" s="34">
        <v>0</v>
      </c>
      <c r="BD33" s="34">
        <v>0</v>
      </c>
      <c r="BE33" s="34">
        <v>0</v>
      </c>
      <c r="BF33" s="34">
        <v>0</v>
      </c>
      <c r="BG33" s="34">
        <v>0</v>
      </c>
      <c r="BH33" s="34">
        <v>0</v>
      </c>
      <c r="BI33" s="34">
        <v>0</v>
      </c>
      <c r="BJ33" s="34">
        <v>0</v>
      </c>
      <c r="BK33" s="34">
        <v>0</v>
      </c>
      <c r="BL33" s="34">
        <v>1015</v>
      </c>
      <c r="BM33" s="34">
        <v>0</v>
      </c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3">
        <f t="shared" si="5"/>
        <v>0.99747899159663866</v>
      </c>
      <c r="CC33" s="33">
        <f t="shared" si="5"/>
        <v>0.99579831932773111</v>
      </c>
      <c r="CD33" s="33">
        <f t="shared" si="5"/>
        <v>0</v>
      </c>
      <c r="CE33" s="33">
        <f t="shared" si="5"/>
        <v>0.99579831932773111</v>
      </c>
      <c r="CF33" s="33"/>
      <c r="CG33" s="33"/>
      <c r="CH33" s="33"/>
      <c r="CI33" s="33"/>
      <c r="CJ33" s="33">
        <f t="shared" si="6"/>
        <v>0.8529411764705882</v>
      </c>
      <c r="CK33" s="33">
        <f t="shared" si="6"/>
        <v>0</v>
      </c>
      <c r="CL33" s="33"/>
      <c r="CM33" s="33"/>
      <c r="CN33" s="33"/>
      <c r="CO33" s="33"/>
      <c r="CP33" s="33"/>
      <c r="CQ33" s="33"/>
      <c r="CR33" s="39" t="s">
        <v>156</v>
      </c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>
        <v>1149408</v>
      </c>
      <c r="DD33" s="32"/>
      <c r="DE33" s="32">
        <f t="shared" si="10"/>
        <v>1138</v>
      </c>
      <c r="DF33" s="32"/>
      <c r="DG33" s="32">
        <f t="shared" si="11"/>
        <v>1138</v>
      </c>
      <c r="DH33" s="32"/>
      <c r="DI33" s="32"/>
      <c r="DJ33" s="32"/>
      <c r="DK33" s="32"/>
      <c r="DL33" s="32"/>
      <c r="DM33" s="32">
        <f t="shared" si="7"/>
        <v>1138</v>
      </c>
      <c r="DN33" s="32">
        <f t="shared" si="12"/>
        <v>238.62444957014048</v>
      </c>
      <c r="DO33" s="143"/>
      <c r="DP33" s="31"/>
      <c r="DT33" s="24"/>
      <c r="DU33" s="24"/>
      <c r="DV33" s="24"/>
      <c r="DW33" s="23"/>
    </row>
    <row r="34" spans="2:127" x14ac:dyDescent="0.35">
      <c r="B34" s="45">
        <v>2.9166666666666701</v>
      </c>
      <c r="C34" s="45">
        <v>0.95833333333333803</v>
      </c>
      <c r="D34" s="44">
        <v>4</v>
      </c>
      <c r="E34" s="44">
        <f t="shared" si="0"/>
        <v>2.8169014084507045</v>
      </c>
      <c r="F34" s="44">
        <v>-3</v>
      </c>
      <c r="G34" s="91">
        <v>72</v>
      </c>
      <c r="H34" s="44">
        <f t="shared" si="1"/>
        <v>50.70422535211268</v>
      </c>
      <c r="I34" s="44">
        <v>70</v>
      </c>
      <c r="J34" s="43"/>
      <c r="K34" s="43"/>
      <c r="L34" s="43"/>
      <c r="M34" s="41"/>
      <c r="N34" s="42"/>
      <c r="O34" s="42"/>
      <c r="P34" s="41"/>
      <c r="Q34" s="41">
        <v>53.521126760563384</v>
      </c>
      <c r="R34" s="42">
        <v>54.929577464788736</v>
      </c>
      <c r="S34" s="42"/>
      <c r="T34" s="41">
        <v>59.154929577464792</v>
      </c>
      <c r="U34" s="41" t="s">
        <v>8</v>
      </c>
      <c r="V34" s="40"/>
      <c r="W34" s="39" t="s">
        <v>156</v>
      </c>
      <c r="X34" s="39" t="s">
        <v>156</v>
      </c>
      <c r="Y34" s="39" t="s">
        <v>156</v>
      </c>
      <c r="Z34" s="39"/>
      <c r="AA34" s="39"/>
      <c r="AB34" s="39"/>
      <c r="AC34" s="39"/>
      <c r="AD34" s="39"/>
      <c r="AE34" s="39">
        <v>4545099</v>
      </c>
      <c r="AF34" s="39"/>
      <c r="AG34" s="39"/>
      <c r="AH34" s="39"/>
      <c r="AI34" s="38">
        <f t="shared" si="8"/>
        <v>4254</v>
      </c>
      <c r="AJ34" s="38">
        <f t="shared" si="2"/>
        <v>4.2539999999999996</v>
      </c>
      <c r="AK34" s="38">
        <f t="shared" si="3"/>
        <v>102.09599999999999</v>
      </c>
      <c r="AL34" s="38"/>
      <c r="AM34" s="38"/>
      <c r="AN34" s="38"/>
      <c r="AO34" s="38">
        <f t="shared" si="4"/>
        <v>102.09599999999999</v>
      </c>
      <c r="AP34" s="37">
        <v>2.9</v>
      </c>
      <c r="AQ34" s="93">
        <f t="shared" si="9"/>
        <v>2.9</v>
      </c>
      <c r="AR34" s="36"/>
      <c r="AS34" s="36"/>
      <c r="AT34" s="36"/>
      <c r="AU34" s="35" t="s">
        <v>157</v>
      </c>
      <c r="AV34" s="34">
        <v>1187</v>
      </c>
      <c r="AW34" s="34">
        <v>1185</v>
      </c>
      <c r="AX34" s="34">
        <v>0</v>
      </c>
      <c r="AY34" s="34">
        <v>1185</v>
      </c>
      <c r="AZ34" s="34">
        <v>0</v>
      </c>
      <c r="BA34" s="34">
        <v>0</v>
      </c>
      <c r="BB34" s="34">
        <v>0</v>
      </c>
      <c r="BC34" s="34">
        <v>0</v>
      </c>
      <c r="BD34" s="34">
        <v>0</v>
      </c>
      <c r="BE34" s="34">
        <v>0</v>
      </c>
      <c r="BF34" s="34">
        <v>0</v>
      </c>
      <c r="BG34" s="34">
        <v>0</v>
      </c>
      <c r="BH34" s="34">
        <v>0</v>
      </c>
      <c r="BI34" s="34">
        <v>0</v>
      </c>
      <c r="BJ34" s="34">
        <v>0</v>
      </c>
      <c r="BK34" s="34">
        <v>0</v>
      </c>
      <c r="BL34" s="34">
        <v>0</v>
      </c>
      <c r="BM34" s="34">
        <v>0</v>
      </c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3">
        <f t="shared" si="5"/>
        <v>0.99747899159663866</v>
      </c>
      <c r="CC34" s="33">
        <f t="shared" si="5"/>
        <v>0.99579831932773111</v>
      </c>
      <c r="CD34" s="33">
        <f t="shared" si="5"/>
        <v>0</v>
      </c>
      <c r="CE34" s="33">
        <f t="shared" si="5"/>
        <v>0.99579831932773111</v>
      </c>
      <c r="CF34" s="33"/>
      <c r="CG34" s="33"/>
      <c r="CH34" s="33"/>
      <c r="CI34" s="33"/>
      <c r="CJ34" s="33">
        <f t="shared" si="6"/>
        <v>0</v>
      </c>
      <c r="CK34" s="33">
        <f t="shared" si="6"/>
        <v>0</v>
      </c>
      <c r="CL34" s="33"/>
      <c r="CM34" s="33"/>
      <c r="CN34" s="33"/>
      <c r="CO34" s="33"/>
      <c r="CP34" s="33"/>
      <c r="CQ34" s="33"/>
      <c r="CR34" s="39" t="s">
        <v>156</v>
      </c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>
        <v>1150473</v>
      </c>
      <c r="DD34" s="32"/>
      <c r="DE34" s="32">
        <f t="shared" si="10"/>
        <v>1065</v>
      </c>
      <c r="DF34" s="32"/>
      <c r="DG34" s="32">
        <f t="shared" si="11"/>
        <v>1065</v>
      </c>
      <c r="DH34" s="32"/>
      <c r="DI34" s="32"/>
      <c r="DJ34" s="32"/>
      <c r="DK34" s="32"/>
      <c r="DL34" s="32"/>
      <c r="DM34" s="32">
        <f t="shared" si="7"/>
        <v>1065</v>
      </c>
      <c r="DN34" s="32">
        <f t="shared" si="12"/>
        <v>250.35260930888577</v>
      </c>
      <c r="DO34" s="142"/>
      <c r="DP34" s="31"/>
      <c r="DT34" s="47" t="s">
        <v>9</v>
      </c>
      <c r="DU34" s="46" t="s">
        <v>7</v>
      </c>
      <c r="DV34" s="24"/>
      <c r="DW34" s="23"/>
    </row>
    <row r="35" spans="2:127" x14ac:dyDescent="0.35">
      <c r="B35" s="45">
        <v>2.9583333333333299</v>
      </c>
      <c r="C35" s="45">
        <v>1</v>
      </c>
      <c r="D35" s="44">
        <v>4</v>
      </c>
      <c r="E35" s="44">
        <f t="shared" si="0"/>
        <v>2.8169014084507045</v>
      </c>
      <c r="F35" s="44">
        <v>0</v>
      </c>
      <c r="G35" s="91">
        <v>75</v>
      </c>
      <c r="H35" s="44">
        <f t="shared" si="1"/>
        <v>52.816901408450704</v>
      </c>
      <c r="I35" s="44">
        <v>73</v>
      </c>
      <c r="J35" s="43"/>
      <c r="K35" s="43"/>
      <c r="L35" s="43"/>
      <c r="M35" s="41"/>
      <c r="N35" s="42"/>
      <c r="O35" s="42"/>
      <c r="P35" s="41"/>
      <c r="Q35" s="41">
        <v>53.521126760563384</v>
      </c>
      <c r="R35" s="42">
        <v>54.929577464788736</v>
      </c>
      <c r="S35" s="42"/>
      <c r="T35" s="41">
        <v>59.154929577464792</v>
      </c>
      <c r="U35" s="41" t="s">
        <v>8</v>
      </c>
      <c r="V35" s="40"/>
      <c r="W35" s="39" t="s">
        <v>156</v>
      </c>
      <c r="X35" s="39" t="s">
        <v>156</v>
      </c>
      <c r="Y35" s="39" t="s">
        <v>156</v>
      </c>
      <c r="Z35" s="39"/>
      <c r="AA35" s="39"/>
      <c r="AB35" s="39"/>
      <c r="AC35" s="39"/>
      <c r="AD35" s="39"/>
      <c r="AE35" s="39">
        <v>4549517</v>
      </c>
      <c r="AF35" s="39"/>
      <c r="AG35" s="39"/>
      <c r="AH35" s="39"/>
      <c r="AI35" s="38">
        <f t="shared" si="8"/>
        <v>4418</v>
      </c>
      <c r="AJ35" s="38">
        <f t="shared" si="2"/>
        <v>4.4180000000000001</v>
      </c>
      <c r="AK35" s="38">
        <f t="shared" si="3"/>
        <v>106.03200000000001</v>
      </c>
      <c r="AL35" s="38"/>
      <c r="AM35" s="38"/>
      <c r="AN35" s="38"/>
      <c r="AO35" s="38">
        <f t="shared" si="4"/>
        <v>106.03200000000001</v>
      </c>
      <c r="AP35" s="37">
        <v>3.7</v>
      </c>
      <c r="AQ35" s="93">
        <f t="shared" si="9"/>
        <v>3.7</v>
      </c>
      <c r="AR35" s="36"/>
      <c r="AS35" s="36"/>
      <c r="AT35" s="36"/>
      <c r="AU35" s="35" t="s">
        <v>157</v>
      </c>
      <c r="AV35" s="34">
        <v>1187</v>
      </c>
      <c r="AW35" s="34">
        <v>1185</v>
      </c>
      <c r="AX35" s="34">
        <v>0</v>
      </c>
      <c r="AY35" s="34">
        <v>1185</v>
      </c>
      <c r="AZ35" s="34">
        <v>0</v>
      </c>
      <c r="BA35" s="34">
        <v>0</v>
      </c>
      <c r="BB35" s="34">
        <v>0</v>
      </c>
      <c r="BC35" s="34">
        <v>0</v>
      </c>
      <c r="BD35" s="34">
        <v>0</v>
      </c>
      <c r="BE35" s="34">
        <v>0</v>
      </c>
      <c r="BF35" s="34">
        <v>0</v>
      </c>
      <c r="BG35" s="34">
        <v>0</v>
      </c>
      <c r="BH35" s="34">
        <v>0</v>
      </c>
      <c r="BI35" s="34">
        <v>0</v>
      </c>
      <c r="BJ35" s="34">
        <v>0</v>
      </c>
      <c r="BK35" s="34">
        <v>0</v>
      </c>
      <c r="BL35" s="34">
        <v>0</v>
      </c>
      <c r="BM35" s="34">
        <v>0</v>
      </c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3">
        <f t="shared" si="5"/>
        <v>0.99747899159663866</v>
      </c>
      <c r="CC35" s="33">
        <f t="shared" si="5"/>
        <v>0.99579831932773111</v>
      </c>
      <c r="CD35" s="33">
        <f t="shared" si="5"/>
        <v>0</v>
      </c>
      <c r="CE35" s="33">
        <f t="shared" si="5"/>
        <v>0.99579831932773111</v>
      </c>
      <c r="CF35" s="33"/>
      <c r="CG35" s="33"/>
      <c r="CH35" s="33"/>
      <c r="CI35" s="33"/>
      <c r="CJ35" s="33">
        <f t="shared" si="6"/>
        <v>0</v>
      </c>
      <c r="CK35" s="33">
        <f t="shared" si="6"/>
        <v>0</v>
      </c>
      <c r="CL35" s="33"/>
      <c r="CM35" s="33"/>
      <c r="CN35" s="33"/>
      <c r="CO35" s="33"/>
      <c r="CP35" s="33"/>
      <c r="CQ35" s="33"/>
      <c r="CR35" s="39" t="s">
        <v>156</v>
      </c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>
        <v>1151562</v>
      </c>
      <c r="DD35" s="32"/>
      <c r="DE35" s="32">
        <f t="shared" si="10"/>
        <v>1089</v>
      </c>
      <c r="DF35" s="32"/>
      <c r="DG35" s="32">
        <f t="shared" si="11"/>
        <v>1089</v>
      </c>
      <c r="DH35" s="32"/>
      <c r="DI35" s="32"/>
      <c r="DJ35" s="32"/>
      <c r="DK35" s="32"/>
      <c r="DL35" s="32"/>
      <c r="DM35" s="32">
        <f t="shared" si="7"/>
        <v>1089</v>
      </c>
      <c r="DN35" s="32">
        <f t="shared" si="12"/>
        <v>246.49162516976006</v>
      </c>
      <c r="DO35" s="142"/>
      <c r="DP35" s="31"/>
      <c r="DT35" s="26" t="s">
        <v>7</v>
      </c>
      <c r="DU35" s="26">
        <v>1</v>
      </c>
      <c r="DV35" s="24"/>
      <c r="DW35" s="23"/>
    </row>
    <row r="36" spans="2:127" x14ac:dyDescent="0.35">
      <c r="B36" s="30"/>
      <c r="C36" s="29"/>
      <c r="D36" s="28">
        <f t="shared" ref="D36:I36" si="13">AVERAGE(D12:D35)</f>
        <v>4</v>
      </c>
      <c r="E36" s="28">
        <f t="shared" si="13"/>
        <v>2.8169014084507045</v>
      </c>
      <c r="F36" s="28">
        <f t="shared" si="13"/>
        <v>1.5416666666666667</v>
      </c>
      <c r="G36" s="28">
        <f t="shared" si="13"/>
        <v>74.375</v>
      </c>
      <c r="H36" s="28">
        <f t="shared" si="13"/>
        <v>52.376760563380309</v>
      </c>
      <c r="I36" s="28">
        <f t="shared" si="13"/>
        <v>72.291666666666671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 t="e">
        <f>AVERAGE(Y12:Y35)</f>
        <v>#DIV/0!</v>
      </c>
      <c r="Z36" s="28"/>
      <c r="AA36" s="28"/>
      <c r="AB36" s="28"/>
      <c r="AC36" s="28"/>
      <c r="AD36" s="28">
        <f>AD35-AD10</f>
        <v>-409882</v>
      </c>
      <c r="AE36" s="28"/>
      <c r="AF36" s="28"/>
      <c r="AG36" s="28"/>
      <c r="AH36" s="28"/>
      <c r="AI36" s="28">
        <f>SUM(AI12:AI35)</f>
        <v>108804</v>
      </c>
      <c r="AJ36" s="28">
        <f>SUM(AJ12:AJ35)</f>
        <v>108.80400000000002</v>
      </c>
      <c r="AK36" s="28">
        <f>AVERAGE(AK12:AK35)</f>
        <v>108.80400000000003</v>
      </c>
      <c r="AL36" s="28"/>
      <c r="AM36" s="28"/>
      <c r="AN36" s="28"/>
      <c r="AO36" s="28"/>
      <c r="AP36" s="28">
        <f>AVERAGE(AP12:AP35)</f>
        <v>5.7416666666666671</v>
      </c>
      <c r="AQ36" s="94">
        <f>AVERAGE(AQ12:AQ35)</f>
        <v>5.7416666666666671</v>
      </c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>
        <f>DB35-DB10</f>
        <v>0</v>
      </c>
      <c r="DC36" s="28"/>
      <c r="DD36" s="28"/>
      <c r="DE36" s="28">
        <f>SUM(DE12:DE35)</f>
        <v>27326</v>
      </c>
      <c r="DF36" s="28"/>
      <c r="DG36" s="28">
        <f>SUM(DG12:DG35)</f>
        <v>27326</v>
      </c>
      <c r="DH36" s="28"/>
      <c r="DI36" s="28"/>
      <c r="DJ36" s="28"/>
      <c r="DK36" s="28"/>
      <c r="DL36" s="28"/>
      <c r="DM36" s="28">
        <f t="shared" si="7"/>
        <v>27326</v>
      </c>
      <c r="DN36" s="28">
        <f t="shared" si="12"/>
        <v>251.14885482151388</v>
      </c>
      <c r="DO36" s="27"/>
      <c r="DP36" s="27"/>
      <c r="DT36" s="26" t="s">
        <v>6</v>
      </c>
      <c r="DU36" s="26">
        <v>41.67</v>
      </c>
      <c r="DV36" s="24"/>
      <c r="DW36" s="23"/>
    </row>
    <row r="37" spans="2:127" x14ac:dyDescent="0.35">
      <c r="DT37" s="26" t="s">
        <v>5</v>
      </c>
      <c r="DU37" s="26">
        <v>11.574999999999999</v>
      </c>
      <c r="DV37" s="24"/>
      <c r="DW37" s="23"/>
    </row>
    <row r="38" spans="2:127" x14ac:dyDescent="0.35">
      <c r="B38" s="209" t="s">
        <v>4</v>
      </c>
      <c r="C38" s="209"/>
      <c r="D38" s="209"/>
      <c r="E38" s="209"/>
      <c r="F38" s="209"/>
      <c r="DT38" s="25"/>
      <c r="DU38" s="25"/>
      <c r="DV38" s="24"/>
      <c r="DW38" s="23"/>
    </row>
    <row r="39" spans="2:127" x14ac:dyDescent="0.35">
      <c r="B39" s="22" t="s">
        <v>3</v>
      </c>
      <c r="C39" s="217" t="s">
        <v>205</v>
      </c>
      <c r="D39" s="218"/>
      <c r="E39" s="218"/>
      <c r="F39" s="219"/>
    </row>
    <row r="40" spans="2:127" x14ac:dyDescent="0.35">
      <c r="B40" s="22" t="s">
        <v>2</v>
      </c>
      <c r="C40" s="217" t="s">
        <v>212</v>
      </c>
      <c r="D40" s="214"/>
      <c r="E40" s="214"/>
      <c r="F40" s="215"/>
    </row>
    <row r="41" spans="2:127" x14ac:dyDescent="0.35">
      <c r="B41" s="22" t="s">
        <v>1</v>
      </c>
      <c r="C41" s="217" t="s">
        <v>191</v>
      </c>
      <c r="D41" s="218"/>
      <c r="E41" s="218"/>
      <c r="F41" s="219"/>
    </row>
    <row r="43" spans="2:127" x14ac:dyDescent="0.35">
      <c r="B43" s="21" t="s">
        <v>0</v>
      </c>
      <c r="C43" s="21"/>
      <c r="D43" s="20"/>
      <c r="E43" s="18"/>
      <c r="F43" s="18"/>
      <c r="G43" s="18"/>
      <c r="H43" s="18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8"/>
      <c r="X43" s="18"/>
      <c r="Y43" s="18"/>
      <c r="Z43" s="18"/>
    </row>
    <row r="44" spans="2:127" x14ac:dyDescent="0.35">
      <c r="B44" s="139" t="s">
        <v>153</v>
      </c>
      <c r="C44" s="9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2:127" x14ac:dyDescent="0.35">
      <c r="B45" s="96" t="s">
        <v>154</v>
      </c>
      <c r="C45" s="11"/>
      <c r="D45" s="140"/>
      <c r="E45" s="140"/>
      <c r="F45" s="140"/>
      <c r="G45" s="140"/>
      <c r="H45" s="140"/>
      <c r="I45" s="140"/>
      <c r="J45" s="140"/>
      <c r="K45" s="1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2"/>
      <c r="X45" s="4"/>
      <c r="Y45" s="4"/>
      <c r="Z45" s="4"/>
    </row>
    <row r="46" spans="2:127" x14ac:dyDescent="0.35">
      <c r="B46" s="96" t="s">
        <v>155</v>
      </c>
      <c r="C46" s="11"/>
      <c r="D46" s="140"/>
      <c r="E46" s="140"/>
      <c r="F46" s="140"/>
      <c r="G46" s="140"/>
      <c r="H46" s="140"/>
      <c r="I46" s="140"/>
      <c r="J46" s="140"/>
      <c r="K46" s="14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2"/>
      <c r="X46" s="4"/>
      <c r="Y46" s="4"/>
      <c r="Z46" s="4"/>
    </row>
    <row r="47" spans="2:127" x14ac:dyDescent="0.35">
      <c r="B47" s="141" t="s">
        <v>158</v>
      </c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</row>
    <row r="48" spans="2:127" x14ac:dyDescent="0.35">
      <c r="B48" s="96" t="s">
        <v>159</v>
      </c>
      <c r="C48" s="11"/>
      <c r="D48" s="15"/>
      <c r="E48" s="15"/>
      <c r="F48" s="15"/>
      <c r="G48" s="15"/>
      <c r="H48" s="15"/>
      <c r="I48" s="15"/>
      <c r="J48" s="14"/>
      <c r="K48" s="14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2"/>
      <c r="X48" s="4"/>
      <c r="Y48" s="4"/>
      <c r="Z48" s="4"/>
    </row>
    <row r="49" spans="2:26" x14ac:dyDescent="0.35">
      <c r="B49" s="112" t="s">
        <v>215</v>
      </c>
      <c r="C49" s="16"/>
      <c r="D49" s="15"/>
      <c r="E49" s="15"/>
      <c r="F49" s="15"/>
      <c r="G49" s="15"/>
      <c r="H49" s="15"/>
      <c r="I49" s="15"/>
      <c r="J49" s="14"/>
      <c r="K49" s="14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2"/>
      <c r="X49" s="4"/>
      <c r="Y49" s="4"/>
      <c r="Z49" s="4"/>
    </row>
    <row r="50" spans="2:26" x14ac:dyDescent="0.35">
      <c r="B50" s="114" t="s">
        <v>161</v>
      </c>
      <c r="C50" s="11"/>
      <c r="D50" s="15"/>
      <c r="E50" s="15"/>
      <c r="F50" s="15"/>
      <c r="G50" s="15"/>
      <c r="H50" s="15"/>
      <c r="I50" s="15"/>
      <c r="J50" s="14"/>
      <c r="K50" s="14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/>
      <c r="X50" s="4"/>
      <c r="Y50" s="4"/>
      <c r="Z50" s="4"/>
    </row>
    <row r="51" spans="2:26" x14ac:dyDescent="0.35">
      <c r="B51" s="116" t="s">
        <v>163</v>
      </c>
      <c r="C51" s="11"/>
      <c r="D51" s="15"/>
      <c r="E51" s="15"/>
      <c r="F51" s="15"/>
      <c r="G51" s="15"/>
      <c r="H51" s="15"/>
      <c r="I51" s="15"/>
      <c r="J51" s="14"/>
      <c r="K51" s="14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2"/>
      <c r="X51" s="4"/>
      <c r="Y51" s="4"/>
      <c r="Z51" s="4"/>
    </row>
    <row r="52" spans="2:26" x14ac:dyDescent="0.35">
      <c r="B52" s="115" t="s">
        <v>162</v>
      </c>
      <c r="C52" s="11"/>
      <c r="D52" s="15"/>
      <c r="E52" s="15"/>
      <c r="F52" s="15"/>
      <c r="G52" s="15"/>
      <c r="H52" s="15"/>
      <c r="I52" s="15"/>
      <c r="J52" s="14"/>
      <c r="K52" s="14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2"/>
      <c r="X52" s="4"/>
      <c r="Y52" s="4"/>
      <c r="Z52" s="4"/>
    </row>
    <row r="53" spans="2:26" x14ac:dyDescent="0.35">
      <c r="B53" s="107" t="s">
        <v>216</v>
      </c>
      <c r="C53" s="11"/>
      <c r="D53" s="15"/>
      <c r="E53" s="15"/>
      <c r="F53" s="15"/>
      <c r="G53" s="15"/>
      <c r="H53" s="15"/>
      <c r="I53" s="15"/>
      <c r="J53" s="14"/>
      <c r="K53" s="14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2"/>
      <c r="X53" s="4"/>
      <c r="Y53" s="4"/>
      <c r="Z53" s="4"/>
    </row>
    <row r="54" spans="2:26" x14ac:dyDescent="0.35">
      <c r="B54" s="107" t="s">
        <v>168</v>
      </c>
      <c r="C54" s="11"/>
      <c r="D54" s="15"/>
      <c r="E54" s="15"/>
      <c r="F54" s="15"/>
      <c r="G54" s="15"/>
      <c r="H54" s="15"/>
      <c r="I54" s="15"/>
      <c r="J54" s="14"/>
      <c r="K54" s="14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2"/>
      <c r="X54" s="4"/>
      <c r="Y54" s="4"/>
      <c r="Z54" s="4"/>
    </row>
    <row r="55" spans="2:26" x14ac:dyDescent="0.35">
      <c r="B55" s="206" t="s">
        <v>169</v>
      </c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4"/>
    </row>
    <row r="56" spans="2:26" x14ac:dyDescent="0.35">
      <c r="B56" s="206" t="s">
        <v>170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4"/>
    </row>
    <row r="57" spans="2:26" x14ac:dyDescent="0.35">
      <c r="B57" s="207" t="s">
        <v>171</v>
      </c>
      <c r="C57" s="207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4"/>
    </row>
    <row r="58" spans="2:26" x14ac:dyDescent="0.35">
      <c r="B58" s="208" t="s">
        <v>218</v>
      </c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4"/>
    </row>
    <row r="59" spans="2:26" x14ac:dyDescent="0.35">
      <c r="B59" s="108" t="s">
        <v>175</v>
      </c>
      <c r="C59" s="9"/>
      <c r="D59" s="8"/>
      <c r="E59" s="8"/>
      <c r="F59" s="8"/>
      <c r="G59" s="8"/>
      <c r="H59" s="8"/>
      <c r="I59" s="8"/>
      <c r="J59" s="7"/>
      <c r="K59" s="7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5"/>
      <c r="X59" s="4"/>
      <c r="Y59" s="4"/>
      <c r="Z59" s="4"/>
    </row>
    <row r="60" spans="2:26" x14ac:dyDescent="0.35">
      <c r="B60" s="109" t="s">
        <v>176</v>
      </c>
      <c r="C60" s="9"/>
      <c r="D60" s="8"/>
      <c r="E60" s="8"/>
      <c r="F60" s="8"/>
      <c r="G60" s="8"/>
      <c r="H60" s="8"/>
      <c r="I60" s="8"/>
      <c r="J60" s="7"/>
      <c r="K60" s="7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5"/>
      <c r="X60" s="4"/>
      <c r="Y60" s="4"/>
      <c r="Z60" s="4"/>
    </row>
    <row r="61" spans="2:26" x14ac:dyDescent="0.35">
      <c r="B61" s="10"/>
      <c r="C61" s="9"/>
      <c r="D61" s="8"/>
      <c r="E61" s="8"/>
      <c r="F61" s="8"/>
      <c r="G61" s="8"/>
      <c r="H61" s="8"/>
      <c r="I61" s="8"/>
      <c r="J61" s="7"/>
      <c r="K61" s="7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5"/>
      <c r="X61" s="4"/>
      <c r="Y61" s="4"/>
      <c r="Z61" s="4"/>
    </row>
  </sheetData>
  <protectedRanges>
    <protectedRange sqref="AD10:AD11" name="Range1_11_1_1_1_2_2_1_2"/>
    <protectedRange sqref="AE10:AE11" name="Range1_11_1_1_1_2_2_1_2_1_2_1"/>
    <protectedRange sqref="B46" name="Range2_12_5_1_1_1_2_1_1_1_1_1_1_1_1_1_1_1_2_1_1_1_1_1_1_1_1_1_1_1_1_1_1_1_1_1_1_1_1_1_1_2_1_1_1_1_1_1_1_1_1_1_1_2_1_1_1_1_2_1_1_1_1_1_1_1_1_1_1_1_2_1_1_1_1_1_1_1_1_1_1_1_1_1_1_3_1_1_1_1_2_1_1_1_1_1_1_1_2_1_1_1_1_1_1_1_1_1_1_1_1_1_1_1_1_1_1_1_1_1_1_1_1__2"/>
  </protectedRanges>
  <mergeCells count="51">
    <mergeCell ref="B55:Y55"/>
    <mergeCell ref="B56:Y56"/>
    <mergeCell ref="B57:Y57"/>
    <mergeCell ref="B58:Y58"/>
    <mergeCell ref="C6:L6"/>
    <mergeCell ref="C7:E7"/>
    <mergeCell ref="F7:L7"/>
    <mergeCell ref="B8:C8"/>
    <mergeCell ref="D8:F8"/>
    <mergeCell ref="G8:I8"/>
    <mergeCell ref="J8:L8"/>
    <mergeCell ref="CB8:CZ8"/>
    <mergeCell ref="DO8:DO9"/>
    <mergeCell ref="DN9:DN10"/>
    <mergeCell ref="AB8:AB10"/>
    <mergeCell ref="AC8:AC10"/>
    <mergeCell ref="AD8:AE8"/>
    <mergeCell ref="AI8:AJ8"/>
    <mergeCell ref="AP8:AT8"/>
    <mergeCell ref="AU8:AU9"/>
    <mergeCell ref="DG9:DG10"/>
    <mergeCell ref="AP10:AQ10"/>
    <mergeCell ref="AI9:AI10"/>
    <mergeCell ref="AJ9:AJ10"/>
    <mergeCell ref="AK9:AK10"/>
    <mergeCell ref="DP8:DP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AV8:BC8"/>
    <mergeCell ref="BD8:BK8"/>
    <mergeCell ref="BL8:BS8"/>
    <mergeCell ref="BT8:CA8"/>
    <mergeCell ref="K9:K10"/>
    <mergeCell ref="L9:L10"/>
    <mergeCell ref="Z8:AA9"/>
    <mergeCell ref="B38:F38"/>
    <mergeCell ref="C39:F39"/>
    <mergeCell ref="C40:F40"/>
    <mergeCell ref="C41:F41"/>
    <mergeCell ref="M8:P8"/>
    <mergeCell ref="Q8:T8"/>
    <mergeCell ref="U8:U10"/>
    <mergeCell ref="V8:W9"/>
    <mergeCell ref="X8:Y9"/>
  </mergeCells>
  <dataValidations count="2">
    <dataValidation type="list" allowBlank="1" showInputMessage="1" showErrorMessage="1" sqref="DT31:DU31" xr:uid="{00000000-0002-0000-0800-000000000000}">
      <formula1>$BA$25:$BA$29</formula1>
    </dataValidation>
    <dataValidation type="list" allowBlank="1" showInputMessage="1" showErrorMessage="1" sqref="U12:U35" xr:uid="{00000000-0002-0000-0800-000001000000}">
      <formula1>$DT$9:$DT$20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21</vt:lpstr>
      <vt:lpstr>17</vt:lpstr>
      <vt:lpstr>18</vt:lpstr>
      <vt:lpstr>19</vt:lpstr>
      <vt:lpstr>20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Paul I. Caganda</dc:creator>
  <cp:lastModifiedBy>Nam Le</cp:lastModifiedBy>
  <dcterms:created xsi:type="dcterms:W3CDTF">2018-07-19T06:36:55Z</dcterms:created>
  <dcterms:modified xsi:type="dcterms:W3CDTF">2019-02-21T03:08:57Z</dcterms:modified>
</cp:coreProperties>
</file>