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OP18REFCS03\Maynilad\Plant Daily operation\VILLAMOR\2018\"/>
    </mc:Choice>
  </mc:AlternateContent>
  <xr:revisionPtr revIDLastSave="0" documentId="13_ncr:1_{2A76D3E9-2F8B-4D6D-A8F2-DCC02A814D8D}" xr6:coauthVersionLast="40" xr6:coauthVersionMax="40" xr10:uidLastSave="{00000000-0000-0000-0000-000000000000}"/>
  <bookViews>
    <workbookView xWindow="19090" yWindow="-110" windowWidth="13020" windowHeight="9860" tabRatio="41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</sheets>
  <externalReferences>
    <externalReference r:id="rId32"/>
    <externalReference r:id="rId33"/>
  </externalReferences>
  <calcPr calcId="181029"/>
</workbook>
</file>

<file path=xl/calcChain.xml><?xml version="1.0" encoding="utf-8"?>
<calcChain xmlns="http://schemas.openxmlformats.org/spreadsheetml/2006/main">
  <c r="DG22" i="31" l="1"/>
  <c r="AQ13" i="31" l="1"/>
  <c r="AQ14" i="31"/>
  <c r="AQ15" i="31"/>
  <c r="AQ16" i="31"/>
  <c r="AQ17" i="31"/>
  <c r="AQ18" i="31"/>
  <c r="AQ19" i="31"/>
  <c r="AQ20" i="31"/>
  <c r="AQ21" i="31"/>
  <c r="AQ22" i="31"/>
  <c r="AQ23" i="31"/>
  <c r="AQ24" i="31"/>
  <c r="AQ25" i="31"/>
  <c r="AQ26" i="31"/>
  <c r="AQ27" i="31"/>
  <c r="AQ28" i="31"/>
  <c r="AQ29" i="31"/>
  <c r="AQ30" i="31"/>
  <c r="AQ31" i="31"/>
  <c r="AQ32" i="31"/>
  <c r="AQ33" i="31"/>
  <c r="AQ34" i="31"/>
  <c r="AQ35" i="31"/>
  <c r="AQ12" i="31"/>
  <c r="DC10" i="31"/>
  <c r="AE10" i="31"/>
  <c r="CB21" i="30" l="1"/>
  <c r="DC10" i="30" l="1"/>
  <c r="AE10" i="30"/>
  <c r="AQ13" i="30"/>
  <c r="AQ14" i="30"/>
  <c r="AQ15" i="30"/>
  <c r="AQ16" i="30"/>
  <c r="AQ17" i="30"/>
  <c r="AQ18" i="30"/>
  <c r="AQ19" i="30"/>
  <c r="AQ20" i="30"/>
  <c r="AQ21" i="30"/>
  <c r="AQ22" i="30"/>
  <c r="AQ23" i="30"/>
  <c r="AQ24" i="30"/>
  <c r="AQ25" i="30"/>
  <c r="AQ26" i="30"/>
  <c r="AQ27" i="30"/>
  <c r="AQ28" i="30"/>
  <c r="AQ29" i="30"/>
  <c r="AQ30" i="30"/>
  <c r="AQ31" i="30"/>
  <c r="AQ32" i="30"/>
  <c r="AQ33" i="30"/>
  <c r="AQ34" i="30"/>
  <c r="AQ35" i="30"/>
  <c r="AQ12" i="30"/>
  <c r="CB19" i="29" l="1"/>
  <c r="AQ13" i="29"/>
  <c r="AQ14" i="29"/>
  <c r="AQ15" i="29"/>
  <c r="AQ16" i="29"/>
  <c r="AQ17" i="29"/>
  <c r="AQ18" i="29"/>
  <c r="AQ19" i="29"/>
  <c r="AQ20" i="29"/>
  <c r="AQ21" i="29"/>
  <c r="AQ22" i="29"/>
  <c r="AQ23" i="29"/>
  <c r="AQ24" i="29"/>
  <c r="AQ25" i="29"/>
  <c r="AQ26" i="29"/>
  <c r="AQ27" i="29"/>
  <c r="AQ28" i="29"/>
  <c r="AQ29" i="29"/>
  <c r="AQ30" i="29"/>
  <c r="AQ31" i="29"/>
  <c r="AQ32" i="29"/>
  <c r="AQ33" i="29"/>
  <c r="AQ34" i="29"/>
  <c r="AQ35" i="29"/>
  <c r="AQ12" i="29"/>
  <c r="DC10" i="29"/>
  <c r="AE10" i="29"/>
  <c r="H17" i="28" l="1"/>
  <c r="E17" i="28"/>
  <c r="DC10" i="28"/>
  <c r="AQ13" i="28"/>
  <c r="AQ14" i="28"/>
  <c r="AQ15" i="28"/>
  <c r="AQ16" i="28"/>
  <c r="AQ17" i="28"/>
  <c r="AQ18" i="28"/>
  <c r="AQ19" i="28"/>
  <c r="AQ20" i="28"/>
  <c r="AQ21" i="28"/>
  <c r="AQ22" i="28"/>
  <c r="AQ23" i="28"/>
  <c r="AQ24" i="28"/>
  <c r="AQ25" i="28"/>
  <c r="AQ26" i="28"/>
  <c r="AQ27" i="28"/>
  <c r="AQ28" i="28"/>
  <c r="AQ29" i="28"/>
  <c r="AQ30" i="28"/>
  <c r="AQ31" i="28"/>
  <c r="AQ32" i="28"/>
  <c r="AQ33" i="28"/>
  <c r="AQ34" i="28"/>
  <c r="AQ35" i="28"/>
  <c r="AQ12" i="28"/>
  <c r="AE10" i="28"/>
  <c r="CB35" i="27"/>
  <c r="DC10" i="27" l="1"/>
  <c r="AE10" i="27"/>
  <c r="AQ13" i="27" l="1"/>
  <c r="AQ14" i="27"/>
  <c r="AQ15" i="27"/>
  <c r="AQ16" i="27"/>
  <c r="AQ17" i="27"/>
  <c r="AQ18" i="27"/>
  <c r="AQ19" i="27"/>
  <c r="AQ20" i="27"/>
  <c r="AQ21" i="27"/>
  <c r="AQ22" i="27"/>
  <c r="AQ23" i="27"/>
  <c r="AQ24" i="27"/>
  <c r="AQ25" i="27"/>
  <c r="AQ26" i="27"/>
  <c r="AQ27" i="27"/>
  <c r="AQ28" i="27"/>
  <c r="AQ29" i="27"/>
  <c r="AQ30" i="27"/>
  <c r="AQ31" i="27"/>
  <c r="AQ32" i="27"/>
  <c r="AQ33" i="27"/>
  <c r="AQ34" i="27"/>
  <c r="AQ35" i="27"/>
  <c r="AQ12" i="27"/>
  <c r="AI18" i="26"/>
  <c r="AQ13" i="26" l="1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12" i="26"/>
  <c r="DC10" i="26"/>
  <c r="AE10" i="26"/>
  <c r="CB31" i="25"/>
  <c r="CB29" i="25"/>
  <c r="AQ13" i="25" l="1"/>
  <c r="AQ14" i="25"/>
  <c r="AQ15" i="25"/>
  <c r="AQ16" i="25"/>
  <c r="AQ17" i="25"/>
  <c r="AQ18" i="25"/>
  <c r="AQ19" i="25"/>
  <c r="AQ20" i="25"/>
  <c r="AQ21" i="25"/>
  <c r="AQ22" i="25"/>
  <c r="AQ23" i="25"/>
  <c r="AQ24" i="25"/>
  <c r="AQ25" i="25"/>
  <c r="AQ26" i="25"/>
  <c r="AQ27" i="25"/>
  <c r="AQ28" i="25"/>
  <c r="AQ29" i="25"/>
  <c r="AQ30" i="25"/>
  <c r="AQ31" i="25"/>
  <c r="AQ32" i="25"/>
  <c r="AQ33" i="25"/>
  <c r="AQ34" i="25"/>
  <c r="AQ35" i="25"/>
  <c r="AQ12" i="25"/>
  <c r="DC10" i="25"/>
  <c r="AE10" i="25"/>
  <c r="AQ13" i="24" l="1"/>
  <c r="AQ14" i="24"/>
  <c r="AQ15" i="24"/>
  <c r="AQ16" i="24"/>
  <c r="AQ17" i="24"/>
  <c r="AQ18" i="24"/>
  <c r="AQ19" i="24"/>
  <c r="AQ20" i="24"/>
  <c r="AQ21" i="24"/>
  <c r="AQ22" i="24"/>
  <c r="AQ23" i="24"/>
  <c r="AQ24" i="24"/>
  <c r="AQ25" i="24"/>
  <c r="AQ26" i="24"/>
  <c r="AQ27" i="24"/>
  <c r="AQ28" i="24"/>
  <c r="AQ29" i="24"/>
  <c r="AQ30" i="24"/>
  <c r="AQ31" i="24"/>
  <c r="AQ32" i="24"/>
  <c r="AQ33" i="24"/>
  <c r="AQ34" i="24"/>
  <c r="AQ35" i="24"/>
  <c r="AQ12" i="24"/>
  <c r="AE10" i="24"/>
  <c r="DC10" i="24"/>
  <c r="H23" i="23"/>
  <c r="CB17" i="23" l="1"/>
  <c r="AQ17" i="23"/>
  <c r="DC10" i="23"/>
  <c r="AQ13" i="23"/>
  <c r="AQ14" i="23"/>
  <c r="AQ15" i="23"/>
  <c r="AQ16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12" i="23"/>
  <c r="AE10" i="23"/>
  <c r="E24" i="22" l="1"/>
  <c r="CB17" i="22"/>
  <c r="AQ13" i="22" l="1"/>
  <c r="AQ14" i="22"/>
  <c r="AQ15" i="22"/>
  <c r="AQ16" i="22"/>
  <c r="AQ17" i="22"/>
  <c r="AQ18" i="22"/>
  <c r="AQ19" i="22"/>
  <c r="AQ20" i="22"/>
  <c r="AQ21" i="22"/>
  <c r="AQ22" i="22"/>
  <c r="AQ23" i="22"/>
  <c r="AQ24" i="22"/>
  <c r="AQ25" i="22"/>
  <c r="AQ26" i="22"/>
  <c r="AQ27" i="22"/>
  <c r="AQ28" i="22"/>
  <c r="AQ29" i="22"/>
  <c r="AQ30" i="22"/>
  <c r="AQ31" i="22"/>
  <c r="AQ32" i="22"/>
  <c r="AQ33" i="22"/>
  <c r="AQ34" i="22"/>
  <c r="AQ35" i="22"/>
  <c r="DC10" i="22" l="1"/>
  <c r="AQ12" i="22"/>
  <c r="AE10" i="22"/>
  <c r="AQ13" i="21" l="1"/>
  <c r="AQ14" i="21"/>
  <c r="AQ15" i="21"/>
  <c r="AQ16" i="21"/>
  <c r="AQ17" i="21"/>
  <c r="AQ18" i="21"/>
  <c r="AQ19" i="21"/>
  <c r="AQ20" i="21"/>
  <c r="AQ21" i="21"/>
  <c r="AQ22" i="21"/>
  <c r="AQ23" i="21"/>
  <c r="AQ24" i="21"/>
  <c r="AQ25" i="21"/>
  <c r="AQ26" i="21"/>
  <c r="AQ27" i="21"/>
  <c r="AQ28" i="21"/>
  <c r="AQ29" i="21"/>
  <c r="AQ30" i="21"/>
  <c r="AQ31" i="21"/>
  <c r="AQ32" i="21"/>
  <c r="AQ33" i="21"/>
  <c r="AQ34" i="21"/>
  <c r="AQ35" i="21"/>
  <c r="AQ12" i="21"/>
  <c r="DC10" i="21"/>
  <c r="AE10" i="21"/>
  <c r="DG34" i="20"/>
  <c r="CB22" i="20"/>
  <c r="CB15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12" i="20"/>
  <c r="AE10" i="20"/>
  <c r="DC10" i="20"/>
  <c r="CB33" i="19" l="1"/>
  <c r="AQ13" i="19" l="1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Q35" i="19"/>
  <c r="DC10" i="19" l="1"/>
  <c r="AQ12" i="19"/>
  <c r="AE10" i="19"/>
  <c r="CB17" i="18" l="1"/>
  <c r="AQ13" i="18"/>
  <c r="AQ14" i="18"/>
  <c r="AQ15" i="18"/>
  <c r="AQ16" i="18"/>
  <c r="AQ17" i="18"/>
  <c r="AQ18" i="18"/>
  <c r="AQ19" i="18"/>
  <c r="AQ20" i="18"/>
  <c r="AQ21" i="18"/>
  <c r="AQ22" i="18"/>
  <c r="AQ23" i="18"/>
  <c r="AQ24" i="18"/>
  <c r="AQ25" i="18"/>
  <c r="AQ26" i="18"/>
  <c r="AQ27" i="18"/>
  <c r="AQ28" i="18"/>
  <c r="AQ29" i="18"/>
  <c r="AQ30" i="18"/>
  <c r="AQ31" i="18"/>
  <c r="AQ32" i="18"/>
  <c r="AQ33" i="18"/>
  <c r="AQ34" i="18"/>
  <c r="AQ35" i="18"/>
  <c r="DC10" i="18"/>
  <c r="AQ12" i="18"/>
  <c r="AE10" i="18"/>
  <c r="CB32" i="17" l="1"/>
  <c r="E32" i="17"/>
  <c r="CB28" i="17"/>
  <c r="CB27" i="17"/>
  <c r="CE17" i="17"/>
  <c r="CE18" i="17"/>
  <c r="DC10" i="17"/>
  <c r="AQ13" i="17"/>
  <c r="AQ14" i="17"/>
  <c r="AQ15" i="17"/>
  <c r="AQ16" i="17"/>
  <c r="AQ17" i="17"/>
  <c r="AQ18" i="17"/>
  <c r="AQ19" i="17"/>
  <c r="AQ20" i="17"/>
  <c r="AQ21" i="17"/>
  <c r="AQ22" i="17"/>
  <c r="AQ23" i="17"/>
  <c r="AQ24" i="17"/>
  <c r="AQ25" i="17"/>
  <c r="AQ26" i="17"/>
  <c r="AQ27" i="17"/>
  <c r="AQ28" i="17"/>
  <c r="AQ29" i="17"/>
  <c r="AQ30" i="17"/>
  <c r="AQ31" i="17"/>
  <c r="AQ32" i="17"/>
  <c r="AQ33" i="17"/>
  <c r="AQ34" i="17"/>
  <c r="AQ35" i="17"/>
  <c r="AQ12" i="17"/>
  <c r="AE10" i="17"/>
  <c r="DC10" i="16" l="1"/>
  <c r="AQ13" i="16"/>
  <c r="AQ14" i="16"/>
  <c r="AQ15" i="16"/>
  <c r="AQ16" i="16"/>
  <c r="AQ17" i="16"/>
  <c r="AQ18" i="16"/>
  <c r="AQ19" i="16"/>
  <c r="AQ20" i="16"/>
  <c r="AQ21" i="16"/>
  <c r="AQ22" i="16"/>
  <c r="AQ23" i="16"/>
  <c r="AQ24" i="16"/>
  <c r="AQ25" i="16"/>
  <c r="AQ26" i="16"/>
  <c r="AQ27" i="16"/>
  <c r="AQ28" i="16"/>
  <c r="AQ29" i="16"/>
  <c r="AQ30" i="16"/>
  <c r="AQ31" i="16"/>
  <c r="AQ32" i="16"/>
  <c r="AQ33" i="16"/>
  <c r="AQ34" i="16"/>
  <c r="AQ35" i="16"/>
  <c r="AQ12" i="16"/>
  <c r="AE10" i="16"/>
  <c r="AQ13" i="15" l="1"/>
  <c r="AQ14" i="15"/>
  <c r="AQ15" i="15"/>
  <c r="AQ16" i="15"/>
  <c r="AQ17" i="15"/>
  <c r="AQ18" i="15"/>
  <c r="AQ19" i="15"/>
  <c r="AQ21" i="15"/>
  <c r="AQ22" i="15"/>
  <c r="AQ23" i="15"/>
  <c r="AQ24" i="15"/>
  <c r="AQ25" i="15"/>
  <c r="AQ26" i="15"/>
  <c r="AQ27" i="15"/>
  <c r="AQ28" i="15"/>
  <c r="AQ29" i="15"/>
  <c r="AQ30" i="15"/>
  <c r="AQ31" i="15"/>
  <c r="AQ32" i="15"/>
  <c r="AQ33" i="15"/>
  <c r="AQ34" i="15"/>
  <c r="AQ35" i="15"/>
  <c r="AQ12" i="15"/>
  <c r="DC10" i="15"/>
  <c r="AE10" i="15"/>
  <c r="E31" i="14" l="1"/>
  <c r="AQ13" i="14" l="1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12" i="14"/>
  <c r="DC10" i="14"/>
  <c r="AE10" i="14"/>
  <c r="E35" i="13"/>
  <c r="DC10" i="13" l="1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12" i="13"/>
  <c r="AE10" i="13"/>
  <c r="AQ13" i="12" l="1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12" i="12"/>
  <c r="DC10" i="12"/>
  <c r="AE10" i="12"/>
  <c r="CB30" i="11"/>
  <c r="AQ13" i="11" l="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12" i="11"/>
  <c r="DC10" i="11"/>
  <c r="AE10" i="11"/>
  <c r="AE10" i="10" l="1"/>
  <c r="DC10" i="10"/>
  <c r="AQ13" i="10"/>
  <c r="AQ14" i="10"/>
  <c r="AQ15" i="10"/>
  <c r="AQ16" i="10"/>
  <c r="AQ17" i="10"/>
  <c r="AQ18" i="10"/>
  <c r="AQ19" i="10"/>
  <c r="AQ20" i="10"/>
  <c r="AQ21" i="10"/>
  <c r="AQ22" i="10"/>
  <c r="AQ23" i="10"/>
  <c r="AQ24" i="10"/>
  <c r="AQ25" i="10"/>
  <c r="AQ26" i="10"/>
  <c r="AQ27" i="10"/>
  <c r="AQ28" i="10"/>
  <c r="AQ29" i="10"/>
  <c r="AQ30" i="10"/>
  <c r="AQ31" i="10"/>
  <c r="AQ32" i="10"/>
  <c r="AQ33" i="10"/>
  <c r="AQ34" i="10"/>
  <c r="AQ35" i="10"/>
  <c r="AQ12" i="10"/>
  <c r="H21" i="9" l="1"/>
  <c r="E21" i="9"/>
  <c r="AQ17" i="9" l="1"/>
  <c r="DC10" i="9"/>
  <c r="AQ13" i="9"/>
  <c r="AQ14" i="9"/>
  <c r="AQ15" i="9"/>
  <c r="AQ16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12" i="9"/>
  <c r="AE10" i="9"/>
  <c r="AQ13" i="8" l="1"/>
  <c r="AQ14" i="8"/>
  <c r="AQ15" i="8"/>
  <c r="AQ16" i="8"/>
  <c r="AQ17" i="8"/>
  <c r="AQ18" i="8"/>
  <c r="AQ19" i="8"/>
  <c r="AQ20" i="8"/>
  <c r="AQ21" i="8"/>
  <c r="AQ22" i="8"/>
  <c r="AQ23" i="8"/>
  <c r="AQ24" i="8"/>
  <c r="AQ25" i="8"/>
  <c r="AQ26" i="8"/>
  <c r="AQ27" i="8"/>
  <c r="AQ28" i="8"/>
  <c r="AQ29" i="8"/>
  <c r="AQ30" i="8"/>
  <c r="AQ31" i="8"/>
  <c r="AQ32" i="8"/>
  <c r="AQ33" i="8"/>
  <c r="AQ34" i="8"/>
  <c r="AQ35" i="8"/>
  <c r="AQ12" i="8"/>
  <c r="DC10" i="8"/>
  <c r="AE10" i="8"/>
  <c r="AE10" i="2" l="1"/>
  <c r="E14" i="7" l="1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12" i="7"/>
  <c r="DC10" i="7"/>
  <c r="AE10" i="7"/>
  <c r="DG17" i="6" l="1"/>
  <c r="DG15" i="6"/>
  <c r="AQ13" i="6" l="1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12" i="6"/>
  <c r="AE10" i="6" l="1"/>
  <c r="DC10" i="6"/>
  <c r="DC10" i="2"/>
  <c r="AQ13" i="5" l="1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12" i="5"/>
  <c r="DC10" i="5"/>
  <c r="AE10" i="5"/>
  <c r="AQ24" i="4" l="1"/>
  <c r="AQ13" i="4"/>
  <c r="AQ14" i="4"/>
  <c r="AQ15" i="4"/>
  <c r="AQ16" i="4"/>
  <c r="AQ17" i="4"/>
  <c r="AQ18" i="4"/>
  <c r="AQ19" i="4"/>
  <c r="AQ20" i="4"/>
  <c r="AQ21" i="4"/>
  <c r="AQ22" i="4"/>
  <c r="AQ23" i="4"/>
  <c r="AQ25" i="4"/>
  <c r="AQ26" i="4"/>
  <c r="AQ27" i="4"/>
  <c r="AQ28" i="4"/>
  <c r="AQ29" i="4"/>
  <c r="AQ30" i="4"/>
  <c r="AQ31" i="4"/>
  <c r="AQ32" i="4"/>
  <c r="AQ33" i="4"/>
  <c r="AQ34" i="4"/>
  <c r="AQ35" i="4"/>
  <c r="AQ12" i="4"/>
  <c r="DC10" i="4" l="1"/>
  <c r="AE10" i="4"/>
  <c r="AQ13" i="3" l="1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12" i="3"/>
  <c r="DC10" i="3"/>
  <c r="AE10" i="3"/>
  <c r="AQ13" i="2" l="1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12" i="2" l="1"/>
  <c r="DC10" i="1" l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12" i="1"/>
  <c r="AE10" i="1"/>
  <c r="DB36" i="31" l="1"/>
  <c r="AQ36" i="31"/>
  <c r="AP36" i="31"/>
  <c r="AD36" i="31"/>
  <c r="Y36" i="31"/>
  <c r="I36" i="31"/>
  <c r="G36" i="31"/>
  <c r="F36" i="31"/>
  <c r="D36" i="31"/>
  <c r="DG35" i="31"/>
  <c r="DE35" i="31"/>
  <c r="DM35" i="31" s="1"/>
  <c r="CK35" i="31"/>
  <c r="CJ35" i="31"/>
  <c r="CE35" i="31"/>
  <c r="CD35" i="31"/>
  <c r="CC35" i="31"/>
  <c r="CB35" i="31"/>
  <c r="AI35" i="31"/>
  <c r="H35" i="31"/>
  <c r="E35" i="31"/>
  <c r="DG34" i="31"/>
  <c r="DE34" i="31"/>
  <c r="DM34" i="31" s="1"/>
  <c r="CK34" i="31"/>
  <c r="CJ34" i="31"/>
  <c r="CE34" i="31"/>
  <c r="CD34" i="31"/>
  <c r="CC34" i="31"/>
  <c r="CB34" i="31"/>
  <c r="AI34" i="31"/>
  <c r="H34" i="31"/>
  <c r="E34" i="31"/>
  <c r="DG33" i="31"/>
  <c r="DE33" i="31"/>
  <c r="DM33" i="31" s="1"/>
  <c r="CK33" i="31"/>
  <c r="CJ33" i="31"/>
  <c r="CE33" i="31"/>
  <c r="CD33" i="31"/>
  <c r="CC33" i="31"/>
  <c r="CB33" i="31"/>
  <c r="AI33" i="31"/>
  <c r="H33" i="31"/>
  <c r="E33" i="31"/>
  <c r="DU32" i="31"/>
  <c r="DG32" i="31"/>
  <c r="DE32" i="31"/>
  <c r="DM32" i="31" s="1"/>
  <c r="CK32" i="31"/>
  <c r="CJ32" i="31"/>
  <c r="CE32" i="31"/>
  <c r="CD32" i="31"/>
  <c r="CC32" i="31"/>
  <c r="CB32" i="31"/>
  <c r="AI32" i="31"/>
  <c r="H32" i="31"/>
  <c r="E32" i="31"/>
  <c r="DG31" i="31"/>
  <c r="DE31" i="31"/>
  <c r="DM31" i="31" s="1"/>
  <c r="CK31" i="31"/>
  <c r="CJ31" i="31"/>
  <c r="CE31" i="31"/>
  <c r="CD31" i="31"/>
  <c r="CC31" i="31"/>
  <c r="CB31" i="31"/>
  <c r="AI31" i="31"/>
  <c r="H31" i="31"/>
  <c r="E31" i="31"/>
  <c r="DG30" i="31"/>
  <c r="DE30" i="31"/>
  <c r="DM30" i="31" s="1"/>
  <c r="CK30" i="31"/>
  <c r="CJ30" i="31"/>
  <c r="CE30" i="31"/>
  <c r="CD30" i="31"/>
  <c r="CC30" i="31"/>
  <c r="CB30" i="31"/>
  <c r="AI30" i="31"/>
  <c r="H30" i="31"/>
  <c r="E30" i="31"/>
  <c r="DG29" i="31"/>
  <c r="DE29" i="31"/>
  <c r="DM29" i="31" s="1"/>
  <c r="CK29" i="31"/>
  <c r="CJ29" i="31"/>
  <c r="CE29" i="31"/>
  <c r="CD29" i="31"/>
  <c r="CC29" i="31"/>
  <c r="CB29" i="31"/>
  <c r="AI29" i="31"/>
  <c r="H29" i="31"/>
  <c r="E29" i="31"/>
  <c r="DG28" i="31"/>
  <c r="DE28" i="31"/>
  <c r="DM28" i="31" s="1"/>
  <c r="CK28" i="31"/>
  <c r="CJ28" i="31"/>
  <c r="CE28" i="31"/>
  <c r="CD28" i="31"/>
  <c r="CC28" i="31"/>
  <c r="CB28" i="31"/>
  <c r="AI28" i="31"/>
  <c r="H28" i="31"/>
  <c r="E28" i="31"/>
  <c r="DG27" i="31"/>
  <c r="DE27" i="31"/>
  <c r="DM27" i="31" s="1"/>
  <c r="CK27" i="31"/>
  <c r="CJ27" i="31"/>
  <c r="CE27" i="31"/>
  <c r="CD27" i="31"/>
  <c r="CC27" i="31"/>
  <c r="CB27" i="31"/>
  <c r="AI27" i="31"/>
  <c r="H27" i="31"/>
  <c r="E27" i="31"/>
  <c r="DG26" i="31"/>
  <c r="DE26" i="31"/>
  <c r="DM26" i="31" s="1"/>
  <c r="CK26" i="31"/>
  <c r="CJ26" i="31"/>
  <c r="CE26" i="31"/>
  <c r="CD26" i="31"/>
  <c r="CC26" i="31"/>
  <c r="CB26" i="31"/>
  <c r="AI26" i="31"/>
  <c r="H26" i="31"/>
  <c r="E26" i="31"/>
  <c r="DG25" i="31"/>
  <c r="DE25" i="31"/>
  <c r="DM25" i="31" s="1"/>
  <c r="CK25" i="31"/>
  <c r="CJ25" i="31"/>
  <c r="CE25" i="31"/>
  <c r="CD25" i="31"/>
  <c r="CC25" i="31"/>
  <c r="CB25" i="31"/>
  <c r="AI25" i="31"/>
  <c r="H25" i="31"/>
  <c r="E25" i="31"/>
  <c r="DG24" i="31"/>
  <c r="DE24" i="31"/>
  <c r="DM24" i="31" s="1"/>
  <c r="CK24" i="31"/>
  <c r="CJ24" i="31"/>
  <c r="CE24" i="31"/>
  <c r="CD24" i="31"/>
  <c r="CC24" i="31"/>
  <c r="CB24" i="31"/>
  <c r="AI24" i="31"/>
  <c r="H24" i="31"/>
  <c r="E24" i="31"/>
  <c r="DG23" i="31"/>
  <c r="DE23" i="31"/>
  <c r="DM23" i="31" s="1"/>
  <c r="CK23" i="31"/>
  <c r="CJ23" i="31"/>
  <c r="CE23" i="31"/>
  <c r="CD23" i="31"/>
  <c r="CC23" i="31"/>
  <c r="CB23" i="31"/>
  <c r="AI23" i="31"/>
  <c r="H23" i="31"/>
  <c r="E23" i="31"/>
  <c r="DE22" i="31"/>
  <c r="DM22" i="31" s="1"/>
  <c r="CK22" i="31"/>
  <c r="CJ22" i="31"/>
  <c r="CE22" i="31"/>
  <c r="CD22" i="31"/>
  <c r="CC22" i="31"/>
  <c r="CB22" i="31"/>
  <c r="AI22" i="31"/>
  <c r="H22" i="31"/>
  <c r="E22" i="31"/>
  <c r="DG21" i="31"/>
  <c r="DE21" i="31"/>
  <c r="DM21" i="31" s="1"/>
  <c r="CK21" i="31"/>
  <c r="CJ21" i="31"/>
  <c r="CE21" i="31"/>
  <c r="CD21" i="31"/>
  <c r="CC21" i="31"/>
  <c r="CB21" i="31"/>
  <c r="AI21" i="31"/>
  <c r="H21" i="31"/>
  <c r="E21" i="31"/>
  <c r="DG20" i="31"/>
  <c r="DE20" i="31"/>
  <c r="DM20" i="31" s="1"/>
  <c r="CK20" i="31"/>
  <c r="CJ20" i="31"/>
  <c r="CE20" i="31"/>
  <c r="CD20" i="31"/>
  <c r="CC20" i="31"/>
  <c r="CB20" i="31"/>
  <c r="AI20" i="31"/>
  <c r="H20" i="31"/>
  <c r="E20" i="31"/>
  <c r="DG19" i="31"/>
  <c r="DE19" i="31"/>
  <c r="DM19" i="31" s="1"/>
  <c r="CK19" i="31"/>
  <c r="CJ19" i="31"/>
  <c r="CE19" i="31"/>
  <c r="CD19" i="31"/>
  <c r="CC19" i="31"/>
  <c r="CB19" i="31"/>
  <c r="AI19" i="31"/>
  <c r="H19" i="31"/>
  <c r="E19" i="31"/>
  <c r="DG18" i="31"/>
  <c r="DE18" i="31"/>
  <c r="DM18" i="31" s="1"/>
  <c r="CK18" i="31"/>
  <c r="CJ18" i="31"/>
  <c r="CE18" i="31"/>
  <c r="CD18" i="31"/>
  <c r="CC18" i="31"/>
  <c r="CB18" i="31"/>
  <c r="AI18" i="31"/>
  <c r="H18" i="31"/>
  <c r="E18" i="31"/>
  <c r="DG17" i="31"/>
  <c r="DE17" i="31"/>
  <c r="DM17" i="31" s="1"/>
  <c r="CK17" i="31"/>
  <c r="CJ17" i="31"/>
  <c r="CE17" i="31"/>
  <c r="CD17" i="31"/>
  <c r="CC17" i="31"/>
  <c r="CB17" i="31"/>
  <c r="AI17" i="31"/>
  <c r="H17" i="31"/>
  <c r="E17" i="31"/>
  <c r="DG16" i="31"/>
  <c r="DE16" i="31"/>
  <c r="DM16" i="31" s="1"/>
  <c r="CK16" i="31"/>
  <c r="CJ16" i="31"/>
  <c r="CE16" i="31"/>
  <c r="CD16" i="31"/>
  <c r="CC16" i="31"/>
  <c r="CB16" i="31"/>
  <c r="AI16" i="31"/>
  <c r="H16" i="31"/>
  <c r="E16" i="31"/>
  <c r="DG15" i="31"/>
  <c r="DE15" i="31"/>
  <c r="DM15" i="31" s="1"/>
  <c r="CK15" i="31"/>
  <c r="CJ15" i="31"/>
  <c r="CE15" i="31"/>
  <c r="CD15" i="31"/>
  <c r="CC15" i="31"/>
  <c r="CB15" i="31"/>
  <c r="AI15" i="31"/>
  <c r="H15" i="31"/>
  <c r="E15" i="31"/>
  <c r="DG14" i="31"/>
  <c r="DE14" i="31"/>
  <c r="DM14" i="31" s="1"/>
  <c r="CK14" i="31"/>
  <c r="CJ14" i="31"/>
  <c r="CE14" i="31"/>
  <c r="CD14" i="31"/>
  <c r="CC14" i="31"/>
  <c r="CB14" i="31"/>
  <c r="AI14" i="31"/>
  <c r="H14" i="31"/>
  <c r="E14" i="31"/>
  <c r="DG13" i="31"/>
  <c r="DE13" i="31"/>
  <c r="DM13" i="31" s="1"/>
  <c r="CK13" i="31"/>
  <c r="CJ13" i="31"/>
  <c r="CE13" i="31"/>
  <c r="CD13" i="31"/>
  <c r="CC13" i="31"/>
  <c r="CB13" i="31"/>
  <c r="AI13" i="31"/>
  <c r="H13" i="31"/>
  <c r="E13" i="31"/>
  <c r="DG12" i="31"/>
  <c r="DE12" i="31"/>
  <c r="CK12" i="31"/>
  <c r="CJ12" i="31"/>
  <c r="CE12" i="31"/>
  <c r="CD12" i="31"/>
  <c r="CC12" i="31"/>
  <c r="CB12" i="31"/>
  <c r="AI12" i="31"/>
  <c r="H12" i="31"/>
  <c r="E12" i="31"/>
  <c r="DB36" i="30"/>
  <c r="AQ36" i="30"/>
  <c r="AP36" i="30"/>
  <c r="AD36" i="30"/>
  <c r="Y36" i="30"/>
  <c r="I36" i="30"/>
  <c r="G36" i="30"/>
  <c r="F36" i="30"/>
  <c r="D36" i="30"/>
  <c r="DG35" i="30"/>
  <c r="DE35" i="30"/>
  <c r="DM35" i="30" s="1"/>
  <c r="CK35" i="30"/>
  <c r="CJ35" i="30"/>
  <c r="CE35" i="30"/>
  <c r="CD35" i="30"/>
  <c r="CC35" i="30"/>
  <c r="CB35" i="30"/>
  <c r="AI35" i="30"/>
  <c r="H35" i="30"/>
  <c r="E35" i="30"/>
  <c r="DG34" i="30"/>
  <c r="DE34" i="30"/>
  <c r="DM34" i="30" s="1"/>
  <c r="CK34" i="30"/>
  <c r="CJ34" i="30"/>
  <c r="CE34" i="30"/>
  <c r="CD34" i="30"/>
  <c r="CC34" i="30"/>
  <c r="CB34" i="30"/>
  <c r="AI34" i="30"/>
  <c r="H34" i="30"/>
  <c r="E34" i="30"/>
  <c r="DG33" i="30"/>
  <c r="DE33" i="30"/>
  <c r="DM33" i="30" s="1"/>
  <c r="CK33" i="30"/>
  <c r="CJ33" i="30"/>
  <c r="CE33" i="30"/>
  <c r="CD33" i="30"/>
  <c r="CC33" i="30"/>
  <c r="CB33" i="30"/>
  <c r="AI33" i="30"/>
  <c r="H33" i="30"/>
  <c r="E33" i="30"/>
  <c r="DU32" i="30"/>
  <c r="DG32" i="30"/>
  <c r="DE32" i="30"/>
  <c r="DM32" i="30" s="1"/>
  <c r="CK32" i="30"/>
  <c r="CJ32" i="30"/>
  <c r="CE32" i="30"/>
  <c r="CD32" i="30"/>
  <c r="CC32" i="30"/>
  <c r="CB32" i="30"/>
  <c r="AI32" i="30"/>
  <c r="H32" i="30"/>
  <c r="E32" i="30"/>
  <c r="DG31" i="30"/>
  <c r="DE31" i="30"/>
  <c r="DM31" i="30" s="1"/>
  <c r="CK31" i="30"/>
  <c r="CJ31" i="30"/>
  <c r="CE31" i="30"/>
  <c r="CD31" i="30"/>
  <c r="CC31" i="30"/>
  <c r="CB31" i="30"/>
  <c r="AI31" i="30"/>
  <c r="H31" i="30"/>
  <c r="E31" i="30"/>
  <c r="DG30" i="30"/>
  <c r="DE30" i="30"/>
  <c r="DM30" i="30" s="1"/>
  <c r="CK30" i="30"/>
  <c r="CJ30" i="30"/>
  <c r="CE30" i="30"/>
  <c r="CD30" i="30"/>
  <c r="CC30" i="30"/>
  <c r="CB30" i="30"/>
  <c r="AI30" i="30"/>
  <c r="H30" i="30"/>
  <c r="E30" i="30"/>
  <c r="DG29" i="30"/>
  <c r="DE29" i="30"/>
  <c r="DM29" i="30" s="1"/>
  <c r="CK29" i="30"/>
  <c r="CJ29" i="30"/>
  <c r="CE29" i="30"/>
  <c r="CD29" i="30"/>
  <c r="CC29" i="30"/>
  <c r="CB29" i="30"/>
  <c r="AI29" i="30"/>
  <c r="H29" i="30"/>
  <c r="E29" i="30"/>
  <c r="DG28" i="30"/>
  <c r="DE28" i="30"/>
  <c r="DM28" i="30" s="1"/>
  <c r="CK28" i="30"/>
  <c r="CJ28" i="30"/>
  <c r="CE28" i="30"/>
  <c r="CD28" i="30"/>
  <c r="CC28" i="30"/>
  <c r="CB28" i="30"/>
  <c r="AI28" i="30"/>
  <c r="H28" i="30"/>
  <c r="E28" i="30"/>
  <c r="DG27" i="30"/>
  <c r="DE27" i="30"/>
  <c r="DM27" i="30" s="1"/>
  <c r="CK27" i="30"/>
  <c r="CJ27" i="30"/>
  <c r="CE27" i="30"/>
  <c r="CD27" i="30"/>
  <c r="CC27" i="30"/>
  <c r="CB27" i="30"/>
  <c r="AI27" i="30"/>
  <c r="H27" i="30"/>
  <c r="E27" i="30"/>
  <c r="DG26" i="30"/>
  <c r="DE26" i="30"/>
  <c r="DM26" i="30" s="1"/>
  <c r="CK26" i="30"/>
  <c r="CJ26" i="30"/>
  <c r="CE26" i="30"/>
  <c r="CD26" i="30"/>
  <c r="CC26" i="30"/>
  <c r="CB26" i="30"/>
  <c r="AI26" i="30"/>
  <c r="H26" i="30"/>
  <c r="E26" i="30"/>
  <c r="DG25" i="30"/>
  <c r="DE25" i="30"/>
  <c r="DM25" i="30" s="1"/>
  <c r="CK25" i="30"/>
  <c r="CJ25" i="30"/>
  <c r="CE25" i="30"/>
  <c r="CD25" i="30"/>
  <c r="CC25" i="30"/>
  <c r="CB25" i="30"/>
  <c r="AI25" i="30"/>
  <c r="H25" i="30"/>
  <c r="E25" i="30"/>
  <c r="DG24" i="30"/>
  <c r="DE24" i="30"/>
  <c r="DM24" i="30" s="1"/>
  <c r="CK24" i="30"/>
  <c r="CJ24" i="30"/>
  <c r="CE24" i="30"/>
  <c r="CD24" i="30"/>
  <c r="CC24" i="30"/>
  <c r="CB24" i="30"/>
  <c r="AI24" i="30"/>
  <c r="H24" i="30"/>
  <c r="E24" i="30"/>
  <c r="DG23" i="30"/>
  <c r="DE23" i="30"/>
  <c r="DM23" i="30" s="1"/>
  <c r="CK23" i="30"/>
  <c r="CJ23" i="30"/>
  <c r="CE23" i="30"/>
  <c r="CD23" i="30"/>
  <c r="CC23" i="30"/>
  <c r="CB23" i="30"/>
  <c r="AI23" i="30"/>
  <c r="H23" i="30"/>
  <c r="E23" i="30"/>
  <c r="DG22" i="30"/>
  <c r="DE22" i="30"/>
  <c r="DM22" i="30" s="1"/>
  <c r="CK22" i="30"/>
  <c r="CJ22" i="30"/>
  <c r="CE22" i="30"/>
  <c r="CD22" i="30"/>
  <c r="CC22" i="30"/>
  <c r="CB22" i="30"/>
  <c r="AI22" i="30"/>
  <c r="H22" i="30"/>
  <c r="E22" i="30"/>
  <c r="DG21" i="30"/>
  <c r="DE21" i="30"/>
  <c r="DM21" i="30" s="1"/>
  <c r="CK21" i="30"/>
  <c r="CJ21" i="30"/>
  <c r="CE21" i="30"/>
  <c r="CD21" i="30"/>
  <c r="CC21" i="30"/>
  <c r="AI21" i="30"/>
  <c r="H21" i="30"/>
  <c r="E21" i="30"/>
  <c r="DG20" i="30"/>
  <c r="DE20" i="30"/>
  <c r="DM20" i="30" s="1"/>
  <c r="CK20" i="30"/>
  <c r="CJ20" i="30"/>
  <c r="CE20" i="30"/>
  <c r="CD20" i="30"/>
  <c r="CC20" i="30"/>
  <c r="CB20" i="30"/>
  <c r="AI20" i="30"/>
  <c r="H20" i="30"/>
  <c r="E20" i="30"/>
  <c r="DG19" i="30"/>
  <c r="DE19" i="30"/>
  <c r="DM19" i="30" s="1"/>
  <c r="CK19" i="30"/>
  <c r="CJ19" i="30"/>
  <c r="CE19" i="30"/>
  <c r="CD19" i="30"/>
  <c r="CC19" i="30"/>
  <c r="CB19" i="30"/>
  <c r="AI19" i="30"/>
  <c r="H19" i="30"/>
  <c r="E19" i="30"/>
  <c r="DG18" i="30"/>
  <c r="DE18" i="30"/>
  <c r="DM18" i="30" s="1"/>
  <c r="CK18" i="30"/>
  <c r="CJ18" i="30"/>
  <c r="CE18" i="30"/>
  <c r="CD18" i="30"/>
  <c r="CC18" i="30"/>
  <c r="CB18" i="30"/>
  <c r="AI18" i="30"/>
  <c r="H18" i="30"/>
  <c r="E18" i="30"/>
  <c r="DG17" i="30"/>
  <c r="DE17" i="30"/>
  <c r="DM17" i="30" s="1"/>
  <c r="CK17" i="30"/>
  <c r="CJ17" i="30"/>
  <c r="CE17" i="30"/>
  <c r="CD17" i="30"/>
  <c r="CC17" i="30"/>
  <c r="CB17" i="30"/>
  <c r="AI17" i="30"/>
  <c r="H17" i="30"/>
  <c r="E17" i="30"/>
  <c r="DG16" i="30"/>
  <c r="DE16" i="30"/>
  <c r="DM16" i="30" s="1"/>
  <c r="CK16" i="30"/>
  <c r="CJ16" i="30"/>
  <c r="CE16" i="30"/>
  <c r="CD16" i="30"/>
  <c r="CC16" i="30"/>
  <c r="CB16" i="30"/>
  <c r="AI16" i="30"/>
  <c r="H16" i="30"/>
  <c r="E16" i="30"/>
  <c r="DG15" i="30"/>
  <c r="DE15" i="30"/>
  <c r="DM15" i="30" s="1"/>
  <c r="CK15" i="30"/>
  <c r="CJ15" i="30"/>
  <c r="CE15" i="30"/>
  <c r="CD15" i="30"/>
  <c r="CC15" i="30"/>
  <c r="CB15" i="30"/>
  <c r="AI15" i="30"/>
  <c r="H15" i="30"/>
  <c r="E15" i="30"/>
  <c r="DG14" i="30"/>
  <c r="DE14" i="30"/>
  <c r="DM14" i="30" s="1"/>
  <c r="CK14" i="30"/>
  <c r="CJ14" i="30"/>
  <c r="CE14" i="30"/>
  <c r="CD14" i="30"/>
  <c r="CC14" i="30"/>
  <c r="CB14" i="30"/>
  <c r="AI14" i="30"/>
  <c r="H14" i="30"/>
  <c r="E14" i="30"/>
  <c r="DG13" i="30"/>
  <c r="DE13" i="30"/>
  <c r="DM13" i="30" s="1"/>
  <c r="CK13" i="30"/>
  <c r="CJ13" i="30"/>
  <c r="CE13" i="30"/>
  <c r="CD13" i="30"/>
  <c r="CC13" i="30"/>
  <c r="CB13" i="30"/>
  <c r="AI13" i="30"/>
  <c r="H13" i="30"/>
  <c r="E13" i="30"/>
  <c r="DG12" i="30"/>
  <c r="DE12" i="30"/>
  <c r="CK12" i="30"/>
  <c r="CJ12" i="30"/>
  <c r="CE12" i="30"/>
  <c r="CD12" i="30"/>
  <c r="CC12" i="30"/>
  <c r="CB12" i="30"/>
  <c r="AI12" i="30"/>
  <c r="H12" i="30"/>
  <c r="E12" i="30"/>
  <c r="DB36" i="29"/>
  <c r="AQ36" i="29"/>
  <c r="AP36" i="29"/>
  <c r="AD36" i="29"/>
  <c r="Y36" i="29"/>
  <c r="I36" i="29"/>
  <c r="G36" i="29"/>
  <c r="F36" i="29"/>
  <c r="D36" i="29"/>
  <c r="DG35" i="29"/>
  <c r="DE35" i="29"/>
  <c r="DM35" i="29" s="1"/>
  <c r="CK35" i="29"/>
  <c r="CJ35" i="29"/>
  <c r="CE35" i="29"/>
  <c r="CD35" i="29"/>
  <c r="CC35" i="29"/>
  <c r="CB35" i="29"/>
  <c r="AI35" i="29"/>
  <c r="H35" i="29"/>
  <c r="E35" i="29"/>
  <c r="DG34" i="29"/>
  <c r="DE34" i="29"/>
  <c r="DM34" i="29" s="1"/>
  <c r="CK34" i="29"/>
  <c r="CJ34" i="29"/>
  <c r="CE34" i="29"/>
  <c r="CD34" i="29"/>
  <c r="CC34" i="29"/>
  <c r="CB34" i="29"/>
  <c r="AI34" i="29"/>
  <c r="H34" i="29"/>
  <c r="E34" i="29"/>
  <c r="DG33" i="29"/>
  <c r="DE33" i="29"/>
  <c r="DM33" i="29" s="1"/>
  <c r="CK33" i="29"/>
  <c r="CJ33" i="29"/>
  <c r="CE33" i="29"/>
  <c r="CD33" i="29"/>
  <c r="CC33" i="29"/>
  <c r="CB33" i="29"/>
  <c r="AI33" i="29"/>
  <c r="H33" i="29"/>
  <c r="E33" i="29"/>
  <c r="DU32" i="29"/>
  <c r="DG32" i="29"/>
  <c r="DE32" i="29"/>
  <c r="DM32" i="29" s="1"/>
  <c r="CK32" i="29"/>
  <c r="CJ32" i="29"/>
  <c r="CE32" i="29"/>
  <c r="CD32" i="29"/>
  <c r="CC32" i="29"/>
  <c r="CB32" i="29"/>
  <c r="AI32" i="29"/>
  <c r="H32" i="29"/>
  <c r="E32" i="29"/>
  <c r="DG31" i="29"/>
  <c r="DE31" i="29"/>
  <c r="DM31" i="29" s="1"/>
  <c r="CK31" i="29"/>
  <c r="CJ31" i="29"/>
  <c r="CE31" i="29"/>
  <c r="CD31" i="29"/>
  <c r="CC31" i="29"/>
  <c r="CB31" i="29"/>
  <c r="AI31" i="29"/>
  <c r="H31" i="29"/>
  <c r="E31" i="29"/>
  <c r="DG30" i="29"/>
  <c r="DE30" i="29"/>
  <c r="DM30" i="29" s="1"/>
  <c r="CK30" i="29"/>
  <c r="CJ30" i="29"/>
  <c r="CE30" i="29"/>
  <c r="CD30" i="29"/>
  <c r="CC30" i="29"/>
  <c r="CB30" i="29"/>
  <c r="AI30" i="29"/>
  <c r="H30" i="29"/>
  <c r="E30" i="29"/>
  <c r="DG29" i="29"/>
  <c r="DE29" i="29"/>
  <c r="DM29" i="29" s="1"/>
  <c r="CK29" i="29"/>
  <c r="CJ29" i="29"/>
  <c r="CE29" i="29"/>
  <c r="CD29" i="29"/>
  <c r="CC29" i="29"/>
  <c r="CB29" i="29"/>
  <c r="AI29" i="29"/>
  <c r="H29" i="29"/>
  <c r="E29" i="29"/>
  <c r="DG28" i="29"/>
  <c r="DE28" i="29"/>
  <c r="DM28" i="29" s="1"/>
  <c r="CK28" i="29"/>
  <c r="CJ28" i="29"/>
  <c r="CE28" i="29"/>
  <c r="CD28" i="29"/>
  <c r="CC28" i="29"/>
  <c r="CB28" i="29"/>
  <c r="AI28" i="29"/>
  <c r="H28" i="29"/>
  <c r="E28" i="29"/>
  <c r="DG27" i="29"/>
  <c r="DE27" i="29"/>
  <c r="DM27" i="29" s="1"/>
  <c r="CK27" i="29"/>
  <c r="CJ27" i="29"/>
  <c r="CE27" i="29"/>
  <c r="CD27" i="29"/>
  <c r="CC27" i="29"/>
  <c r="CB27" i="29"/>
  <c r="AI27" i="29"/>
  <c r="H27" i="29"/>
  <c r="E27" i="29"/>
  <c r="DG26" i="29"/>
  <c r="DE26" i="29"/>
  <c r="DM26" i="29" s="1"/>
  <c r="CK26" i="29"/>
  <c r="CJ26" i="29"/>
  <c r="CE26" i="29"/>
  <c r="CD26" i="29"/>
  <c r="CC26" i="29"/>
  <c r="CB26" i="29"/>
  <c r="AI26" i="29"/>
  <c r="H26" i="29"/>
  <c r="E26" i="29"/>
  <c r="DG25" i="29"/>
  <c r="DE25" i="29"/>
  <c r="DM25" i="29" s="1"/>
  <c r="CK25" i="29"/>
  <c r="CJ25" i="29"/>
  <c r="CE25" i="29"/>
  <c r="CD25" i="29"/>
  <c r="CC25" i="29"/>
  <c r="CB25" i="29"/>
  <c r="AI25" i="29"/>
  <c r="H25" i="29"/>
  <c r="E25" i="29"/>
  <c r="DG24" i="29"/>
  <c r="DE24" i="29"/>
  <c r="DM24" i="29" s="1"/>
  <c r="CK24" i="29"/>
  <c r="CJ24" i="29"/>
  <c r="CE24" i="29"/>
  <c r="CD24" i="29"/>
  <c r="CC24" i="29"/>
  <c r="CB24" i="29"/>
  <c r="AI24" i="29"/>
  <c r="H24" i="29"/>
  <c r="E24" i="29"/>
  <c r="DG23" i="29"/>
  <c r="DE23" i="29"/>
  <c r="DM23" i="29" s="1"/>
  <c r="CK23" i="29"/>
  <c r="CJ23" i="29"/>
  <c r="CE23" i="29"/>
  <c r="CD23" i="29"/>
  <c r="CC23" i="29"/>
  <c r="CB23" i="29"/>
  <c r="AI23" i="29"/>
  <c r="H23" i="29"/>
  <c r="E23" i="29"/>
  <c r="DG22" i="29"/>
  <c r="DE22" i="29"/>
  <c r="DM22" i="29" s="1"/>
  <c r="CK22" i="29"/>
  <c r="CJ22" i="29"/>
  <c r="CE22" i="29"/>
  <c r="CD22" i="29"/>
  <c r="CC22" i="29"/>
  <c r="CB22" i="29"/>
  <c r="AI22" i="29"/>
  <c r="H22" i="29"/>
  <c r="E22" i="29"/>
  <c r="DG21" i="29"/>
  <c r="DE21" i="29"/>
  <c r="DM21" i="29" s="1"/>
  <c r="CK21" i="29"/>
  <c r="CJ21" i="29"/>
  <c r="CE21" i="29"/>
  <c r="CD21" i="29"/>
  <c r="CC21" i="29"/>
  <c r="CB21" i="29"/>
  <c r="AI21" i="29"/>
  <c r="H21" i="29"/>
  <c r="E21" i="29"/>
  <c r="DG20" i="29"/>
  <c r="DE20" i="29"/>
  <c r="DM20" i="29" s="1"/>
  <c r="CK20" i="29"/>
  <c r="CJ20" i="29"/>
  <c r="CE20" i="29"/>
  <c r="CD20" i="29"/>
  <c r="CC20" i="29"/>
  <c r="CB20" i="29"/>
  <c r="AI20" i="29"/>
  <c r="H20" i="29"/>
  <c r="E20" i="29"/>
  <c r="DG19" i="29"/>
  <c r="DE19" i="29"/>
  <c r="DM19" i="29" s="1"/>
  <c r="CK19" i="29"/>
  <c r="CJ19" i="29"/>
  <c r="CE19" i="29"/>
  <c r="CD19" i="29"/>
  <c r="CC19" i="29"/>
  <c r="AI19" i="29"/>
  <c r="H19" i="29"/>
  <c r="E19" i="29"/>
  <c r="DG18" i="29"/>
  <c r="DE18" i="29"/>
  <c r="DM18" i="29" s="1"/>
  <c r="CK18" i="29"/>
  <c r="CJ18" i="29"/>
  <c r="CE18" i="29"/>
  <c r="CD18" i="29"/>
  <c r="CC18" i="29"/>
  <c r="CB18" i="29"/>
  <c r="AI18" i="29"/>
  <c r="H18" i="29"/>
  <c r="E18" i="29"/>
  <c r="DG17" i="29"/>
  <c r="DE17" i="29"/>
  <c r="DM17" i="29" s="1"/>
  <c r="CK17" i="29"/>
  <c r="CJ17" i="29"/>
  <c r="CE17" i="29"/>
  <c r="CD17" i="29"/>
  <c r="CC17" i="29"/>
  <c r="CB17" i="29"/>
  <c r="AI17" i="29"/>
  <c r="H17" i="29"/>
  <c r="E17" i="29"/>
  <c r="DG16" i="29"/>
  <c r="DE16" i="29"/>
  <c r="DM16" i="29" s="1"/>
  <c r="CK16" i="29"/>
  <c r="CJ16" i="29"/>
  <c r="CE16" i="29"/>
  <c r="CD16" i="29"/>
  <c r="CC16" i="29"/>
  <c r="CB16" i="29"/>
  <c r="AI16" i="29"/>
  <c r="H16" i="29"/>
  <c r="E16" i="29"/>
  <c r="DG15" i="29"/>
  <c r="DE15" i="29"/>
  <c r="DM15" i="29" s="1"/>
  <c r="CK15" i="29"/>
  <c r="CJ15" i="29"/>
  <c r="CE15" i="29"/>
  <c r="CD15" i="29"/>
  <c r="CC15" i="29"/>
  <c r="CB15" i="29"/>
  <c r="AI15" i="29"/>
  <c r="H15" i="29"/>
  <c r="E15" i="29"/>
  <c r="DG14" i="29"/>
  <c r="DE14" i="29"/>
  <c r="DM14" i="29" s="1"/>
  <c r="CK14" i="29"/>
  <c r="CJ14" i="29"/>
  <c r="CE14" i="29"/>
  <c r="CD14" i="29"/>
  <c r="CC14" i="29"/>
  <c r="CB14" i="29"/>
  <c r="AI14" i="29"/>
  <c r="H14" i="29"/>
  <c r="E14" i="29"/>
  <c r="DG13" i="29"/>
  <c r="DE13" i="29"/>
  <c r="DM13" i="29" s="1"/>
  <c r="CK13" i="29"/>
  <c r="CJ13" i="29"/>
  <c r="CE13" i="29"/>
  <c r="CD13" i="29"/>
  <c r="CC13" i="29"/>
  <c r="CB13" i="29"/>
  <c r="AI13" i="29"/>
  <c r="H13" i="29"/>
  <c r="E13" i="29"/>
  <c r="DG12" i="29"/>
  <c r="DE12" i="29"/>
  <c r="CK12" i="29"/>
  <c r="CJ12" i="29"/>
  <c r="CE12" i="29"/>
  <c r="CD12" i="29"/>
  <c r="CC12" i="29"/>
  <c r="CB12" i="29"/>
  <c r="AI12" i="29"/>
  <c r="H12" i="29"/>
  <c r="E12" i="29"/>
  <c r="DB36" i="28"/>
  <c r="AQ36" i="28"/>
  <c r="AP36" i="28"/>
  <c r="AD36" i="28"/>
  <c r="Y36" i="28"/>
  <c r="I36" i="28"/>
  <c r="G36" i="28"/>
  <c r="F36" i="28"/>
  <c r="D36" i="28"/>
  <c r="DG35" i="28"/>
  <c r="DE35" i="28"/>
  <c r="DM35" i="28" s="1"/>
  <c r="CK35" i="28"/>
  <c r="CJ35" i="28"/>
  <c r="CE35" i="28"/>
  <c r="CD35" i="28"/>
  <c r="CC35" i="28"/>
  <c r="CB35" i="28"/>
  <c r="AI35" i="28"/>
  <c r="H35" i="28"/>
  <c r="E35" i="28"/>
  <c r="DG34" i="28"/>
  <c r="DE34" i="28"/>
  <c r="DM34" i="28" s="1"/>
  <c r="CK34" i="28"/>
  <c r="CJ34" i="28"/>
  <c r="CE34" i="28"/>
  <c r="CD34" i="28"/>
  <c r="CC34" i="28"/>
  <c r="CB34" i="28"/>
  <c r="AI34" i="28"/>
  <c r="H34" i="28"/>
  <c r="E34" i="28"/>
  <c r="DG33" i="28"/>
  <c r="DE33" i="28"/>
  <c r="DM33" i="28" s="1"/>
  <c r="CK33" i="28"/>
  <c r="CJ33" i="28"/>
  <c r="CE33" i="28"/>
  <c r="CD33" i="28"/>
  <c r="CC33" i="28"/>
  <c r="CB33" i="28"/>
  <c r="AI33" i="28"/>
  <c r="H33" i="28"/>
  <c r="E33" i="28"/>
  <c r="DU32" i="28"/>
  <c r="DG32" i="28"/>
  <c r="DE32" i="28"/>
  <c r="DM32" i="28" s="1"/>
  <c r="CK32" i="28"/>
  <c r="CJ32" i="28"/>
  <c r="CE32" i="28"/>
  <c r="CD32" i="28"/>
  <c r="CC32" i="28"/>
  <c r="CB32" i="28"/>
  <c r="AI32" i="28"/>
  <c r="H32" i="28"/>
  <c r="E32" i="28"/>
  <c r="DG31" i="28"/>
  <c r="DE31" i="28"/>
  <c r="DM31" i="28" s="1"/>
  <c r="CK31" i="28"/>
  <c r="CJ31" i="28"/>
  <c r="CE31" i="28"/>
  <c r="CD31" i="28"/>
  <c r="CC31" i="28"/>
  <c r="CB31" i="28"/>
  <c r="AI31" i="28"/>
  <c r="H31" i="28"/>
  <c r="E31" i="28"/>
  <c r="DG30" i="28"/>
  <c r="DE30" i="28"/>
  <c r="DM30" i="28" s="1"/>
  <c r="CK30" i="28"/>
  <c r="CJ30" i="28"/>
  <c r="CE30" i="28"/>
  <c r="CD30" i="28"/>
  <c r="CC30" i="28"/>
  <c r="CB30" i="28"/>
  <c r="AI30" i="28"/>
  <c r="H30" i="28"/>
  <c r="E30" i="28"/>
  <c r="DG29" i="28"/>
  <c r="DE29" i="28"/>
  <c r="DM29" i="28" s="1"/>
  <c r="CK29" i="28"/>
  <c r="CJ29" i="28"/>
  <c r="CE29" i="28"/>
  <c r="CD29" i="28"/>
  <c r="CC29" i="28"/>
  <c r="CB29" i="28"/>
  <c r="AI29" i="28"/>
  <c r="H29" i="28"/>
  <c r="E29" i="28"/>
  <c r="DG28" i="28"/>
  <c r="DE28" i="28"/>
  <c r="DM28" i="28" s="1"/>
  <c r="CK28" i="28"/>
  <c r="CJ28" i="28"/>
  <c r="CE28" i="28"/>
  <c r="CD28" i="28"/>
  <c r="CC28" i="28"/>
  <c r="CB28" i="28"/>
  <c r="AI28" i="28"/>
  <c r="H28" i="28"/>
  <c r="E28" i="28"/>
  <c r="DG27" i="28"/>
  <c r="DE27" i="28"/>
  <c r="DM27" i="28" s="1"/>
  <c r="CK27" i="28"/>
  <c r="CJ27" i="28"/>
  <c r="CE27" i="28"/>
  <c r="CD27" i="28"/>
  <c r="CC27" i="28"/>
  <c r="CB27" i="28"/>
  <c r="AI27" i="28"/>
  <c r="H27" i="28"/>
  <c r="E27" i="28"/>
  <c r="DG26" i="28"/>
  <c r="DE26" i="28"/>
  <c r="DM26" i="28" s="1"/>
  <c r="CK26" i="28"/>
  <c r="CJ26" i="28"/>
  <c r="CE26" i="28"/>
  <c r="CD26" i="28"/>
  <c r="CC26" i="28"/>
  <c r="CB26" i="28"/>
  <c r="AI26" i="28"/>
  <c r="H26" i="28"/>
  <c r="E26" i="28"/>
  <c r="DG25" i="28"/>
  <c r="DE25" i="28"/>
  <c r="DM25" i="28" s="1"/>
  <c r="CK25" i="28"/>
  <c r="CJ25" i="28"/>
  <c r="CE25" i="28"/>
  <c r="CD25" i="28"/>
  <c r="CC25" i="28"/>
  <c r="CB25" i="28"/>
  <c r="AI25" i="28"/>
  <c r="H25" i="28"/>
  <c r="E25" i="28"/>
  <c r="DG24" i="28"/>
  <c r="DE24" i="28"/>
  <c r="DM24" i="28" s="1"/>
  <c r="CK24" i="28"/>
  <c r="CJ24" i="28"/>
  <c r="CE24" i="28"/>
  <c r="CD24" i="28"/>
  <c r="CC24" i="28"/>
  <c r="CB24" i="28"/>
  <c r="AI24" i="28"/>
  <c r="H24" i="28"/>
  <c r="E24" i="28"/>
  <c r="DG23" i="28"/>
  <c r="DE23" i="28"/>
  <c r="DM23" i="28" s="1"/>
  <c r="CK23" i="28"/>
  <c r="CJ23" i="28"/>
  <c r="CE23" i="28"/>
  <c r="CD23" i="28"/>
  <c r="CC23" i="28"/>
  <c r="CB23" i="28"/>
  <c r="AI23" i="28"/>
  <c r="H23" i="28"/>
  <c r="E23" i="28"/>
  <c r="DG22" i="28"/>
  <c r="DE22" i="28"/>
  <c r="DM22" i="28" s="1"/>
  <c r="CK22" i="28"/>
  <c r="CJ22" i="28"/>
  <c r="CE22" i="28"/>
  <c r="CD22" i="28"/>
  <c r="CC22" i="28"/>
  <c r="CB22" i="28"/>
  <c r="AI22" i="28"/>
  <c r="H22" i="28"/>
  <c r="E22" i="28"/>
  <c r="DG21" i="28"/>
  <c r="DE21" i="28"/>
  <c r="DM21" i="28" s="1"/>
  <c r="CK21" i="28"/>
  <c r="CJ21" i="28"/>
  <c r="CE21" i="28"/>
  <c r="CD21" i="28"/>
  <c r="CC21" i="28"/>
  <c r="CB21" i="28"/>
  <c r="AI21" i="28"/>
  <c r="H21" i="28"/>
  <c r="E21" i="28"/>
  <c r="DG20" i="28"/>
  <c r="DE20" i="28"/>
  <c r="DM20" i="28" s="1"/>
  <c r="CK20" i="28"/>
  <c r="CJ20" i="28"/>
  <c r="CE20" i="28"/>
  <c r="CD20" i="28"/>
  <c r="CC20" i="28"/>
  <c r="CB20" i="28"/>
  <c r="AI20" i="28"/>
  <c r="H20" i="28"/>
  <c r="E20" i="28"/>
  <c r="DG19" i="28"/>
  <c r="DE19" i="28"/>
  <c r="DM19" i="28" s="1"/>
  <c r="CK19" i="28"/>
  <c r="CJ19" i="28"/>
  <c r="CE19" i="28"/>
  <c r="CD19" i="28"/>
  <c r="CC19" i="28"/>
  <c r="CB19" i="28"/>
  <c r="AI19" i="28"/>
  <c r="H19" i="28"/>
  <c r="E19" i="28"/>
  <c r="DG18" i="28"/>
  <c r="DE18" i="28"/>
  <c r="DM18" i="28" s="1"/>
  <c r="CK18" i="28"/>
  <c r="CJ18" i="28"/>
  <c r="CE18" i="28"/>
  <c r="CD18" i="28"/>
  <c r="CC18" i="28"/>
  <c r="CB18" i="28"/>
  <c r="AI18" i="28"/>
  <c r="H18" i="28"/>
  <c r="E18" i="28"/>
  <c r="DG17" i="28"/>
  <c r="DE17" i="28"/>
  <c r="DM17" i="28" s="1"/>
  <c r="CK17" i="28"/>
  <c r="CJ17" i="28"/>
  <c r="CE17" i="28"/>
  <c r="CD17" i="28"/>
  <c r="CC17" i="28"/>
  <c r="CB17" i="28"/>
  <c r="AI17" i="28"/>
  <c r="DG16" i="28"/>
  <c r="DE16" i="28"/>
  <c r="DM16" i="28" s="1"/>
  <c r="CK16" i="28"/>
  <c r="CJ16" i="28"/>
  <c r="CE16" i="28"/>
  <c r="CD16" i="28"/>
  <c r="CC16" i="28"/>
  <c r="CB16" i="28"/>
  <c r="AI16" i="28"/>
  <c r="H16" i="28"/>
  <c r="E16" i="28"/>
  <c r="DG15" i="28"/>
  <c r="DE15" i="28"/>
  <c r="DM15" i="28" s="1"/>
  <c r="CK15" i="28"/>
  <c r="CJ15" i="28"/>
  <c r="CE15" i="28"/>
  <c r="CD15" i="28"/>
  <c r="CC15" i="28"/>
  <c r="CB15" i="28"/>
  <c r="AI15" i="28"/>
  <c r="H15" i="28"/>
  <c r="E15" i="28"/>
  <c r="DG14" i="28"/>
  <c r="DE14" i="28"/>
  <c r="DM14" i="28" s="1"/>
  <c r="CK14" i="28"/>
  <c r="CJ14" i="28"/>
  <c r="CE14" i="28"/>
  <c r="CD14" i="28"/>
  <c r="CC14" i="28"/>
  <c r="CB14" i="28"/>
  <c r="AI14" i="28"/>
  <c r="H14" i="28"/>
  <c r="E14" i="28"/>
  <c r="DG13" i="28"/>
  <c r="DE13" i="28"/>
  <c r="DM13" i="28" s="1"/>
  <c r="CK13" i="28"/>
  <c r="CJ13" i="28"/>
  <c r="CE13" i="28"/>
  <c r="CD13" i="28"/>
  <c r="CC13" i="28"/>
  <c r="CB13" i="28"/>
  <c r="AI13" i="28"/>
  <c r="H13" i="28"/>
  <c r="E13" i="28"/>
  <c r="DG12" i="28"/>
  <c r="DE12" i="28"/>
  <c r="DM12" i="28" s="1"/>
  <c r="CK12" i="28"/>
  <c r="CJ12" i="28"/>
  <c r="CE12" i="28"/>
  <c r="CD12" i="28"/>
  <c r="CC12" i="28"/>
  <c r="CB12" i="28"/>
  <c r="AI12" i="28"/>
  <c r="H12" i="28"/>
  <c r="E12" i="28"/>
  <c r="DB36" i="27"/>
  <c r="AQ36" i="27"/>
  <c r="AP36" i="27"/>
  <c r="AD36" i="27"/>
  <c r="Y36" i="27"/>
  <c r="I36" i="27"/>
  <c r="G36" i="27"/>
  <c r="F36" i="27"/>
  <c r="D36" i="27"/>
  <c r="DG35" i="27"/>
  <c r="DE35" i="27"/>
  <c r="DM35" i="27" s="1"/>
  <c r="CK35" i="27"/>
  <c r="CJ35" i="27"/>
  <c r="CE35" i="27"/>
  <c r="CD35" i="27"/>
  <c r="CC35" i="27"/>
  <c r="AI35" i="27"/>
  <c r="H35" i="27"/>
  <c r="E35" i="27"/>
  <c r="DG34" i="27"/>
  <c r="DE34" i="27"/>
  <c r="DM34" i="27" s="1"/>
  <c r="CK34" i="27"/>
  <c r="CJ34" i="27"/>
  <c r="CE34" i="27"/>
  <c r="CD34" i="27"/>
  <c r="CC34" i="27"/>
  <c r="CB34" i="27"/>
  <c r="AI34" i="27"/>
  <c r="H34" i="27"/>
  <c r="E34" i="27"/>
  <c r="DG33" i="27"/>
  <c r="DE33" i="27"/>
  <c r="DM33" i="27" s="1"/>
  <c r="CK33" i="27"/>
  <c r="CJ33" i="27"/>
  <c r="CE33" i="27"/>
  <c r="CD33" i="27"/>
  <c r="CC33" i="27"/>
  <c r="CB33" i="27"/>
  <c r="AI33" i="27"/>
  <c r="H33" i="27"/>
  <c r="E33" i="27"/>
  <c r="DU32" i="27"/>
  <c r="DG32" i="27"/>
  <c r="DE32" i="27"/>
  <c r="DM32" i="27" s="1"/>
  <c r="CK32" i="27"/>
  <c r="CJ32" i="27"/>
  <c r="CE32" i="27"/>
  <c r="CD32" i="27"/>
  <c r="CC32" i="27"/>
  <c r="CB32" i="27"/>
  <c r="AI32" i="27"/>
  <c r="H32" i="27"/>
  <c r="E32" i="27"/>
  <c r="DG31" i="27"/>
  <c r="DE31" i="27"/>
  <c r="DM31" i="27" s="1"/>
  <c r="CK31" i="27"/>
  <c r="CJ31" i="27"/>
  <c r="CE31" i="27"/>
  <c r="CD31" i="27"/>
  <c r="CC31" i="27"/>
  <c r="CB31" i="27"/>
  <c r="AI31" i="27"/>
  <c r="H31" i="27"/>
  <c r="E31" i="27"/>
  <c r="DG30" i="27"/>
  <c r="DE30" i="27"/>
  <c r="DM30" i="27" s="1"/>
  <c r="CK30" i="27"/>
  <c r="CJ30" i="27"/>
  <c r="CE30" i="27"/>
  <c r="CD30" i="27"/>
  <c r="CC30" i="27"/>
  <c r="CB30" i="27"/>
  <c r="AI30" i="27"/>
  <c r="H30" i="27"/>
  <c r="E30" i="27"/>
  <c r="DG29" i="27"/>
  <c r="DE29" i="27"/>
  <c r="DM29" i="27" s="1"/>
  <c r="CK29" i="27"/>
  <c r="CJ29" i="27"/>
  <c r="CE29" i="27"/>
  <c r="CD29" i="27"/>
  <c r="CC29" i="27"/>
  <c r="CB29" i="27"/>
  <c r="AI29" i="27"/>
  <c r="H29" i="27"/>
  <c r="E29" i="27"/>
  <c r="DG28" i="27"/>
  <c r="DE28" i="27"/>
  <c r="DM28" i="27" s="1"/>
  <c r="CK28" i="27"/>
  <c r="CJ28" i="27"/>
  <c r="CE28" i="27"/>
  <c r="CD28" i="27"/>
  <c r="CC28" i="27"/>
  <c r="CB28" i="27"/>
  <c r="AI28" i="27"/>
  <c r="H28" i="27"/>
  <c r="E28" i="27"/>
  <c r="DG27" i="27"/>
  <c r="DE27" i="27"/>
  <c r="DM27" i="27" s="1"/>
  <c r="CK27" i="27"/>
  <c r="CJ27" i="27"/>
  <c r="CE27" i="27"/>
  <c r="CD27" i="27"/>
  <c r="CC27" i="27"/>
  <c r="CB27" i="27"/>
  <c r="AI27" i="27"/>
  <c r="H27" i="27"/>
  <c r="E27" i="27"/>
  <c r="DG26" i="27"/>
  <c r="DE26" i="27"/>
  <c r="DM26" i="27" s="1"/>
  <c r="CK26" i="27"/>
  <c r="CJ26" i="27"/>
  <c r="CE26" i="27"/>
  <c r="CD26" i="27"/>
  <c r="CC26" i="27"/>
  <c r="CB26" i="27"/>
  <c r="AI26" i="27"/>
  <c r="AJ26" i="27" s="1"/>
  <c r="AK26" i="27" s="1"/>
  <c r="AO26" i="27" s="1"/>
  <c r="H26" i="27"/>
  <c r="E26" i="27"/>
  <c r="DG25" i="27"/>
  <c r="DE25" i="27"/>
  <c r="DM25" i="27" s="1"/>
  <c r="CK25" i="27"/>
  <c r="CJ25" i="27"/>
  <c r="CE25" i="27"/>
  <c r="CD25" i="27"/>
  <c r="CC25" i="27"/>
  <c r="CB25" i="27"/>
  <c r="AI25" i="27"/>
  <c r="AJ25" i="27" s="1"/>
  <c r="AK25" i="27" s="1"/>
  <c r="AO25" i="27" s="1"/>
  <c r="H25" i="27"/>
  <c r="E25" i="27"/>
  <c r="DG24" i="27"/>
  <c r="DE24" i="27"/>
  <c r="DM24" i="27" s="1"/>
  <c r="CK24" i="27"/>
  <c r="CJ24" i="27"/>
  <c r="CE24" i="27"/>
  <c r="CD24" i="27"/>
  <c r="CC24" i="27"/>
  <c r="CB24" i="27"/>
  <c r="AI24" i="27"/>
  <c r="AJ24" i="27" s="1"/>
  <c r="AK24" i="27" s="1"/>
  <c r="AO24" i="27" s="1"/>
  <c r="H24" i="27"/>
  <c r="E24" i="27"/>
  <c r="DG23" i="27"/>
  <c r="DE23" i="27"/>
  <c r="DM23" i="27" s="1"/>
  <c r="CK23" i="27"/>
  <c r="CJ23" i="27"/>
  <c r="CE23" i="27"/>
  <c r="CD23" i="27"/>
  <c r="CC23" i="27"/>
  <c r="CB23" i="27"/>
  <c r="AI23" i="27"/>
  <c r="AJ23" i="27" s="1"/>
  <c r="AK23" i="27" s="1"/>
  <c r="AO23" i="27" s="1"/>
  <c r="H23" i="27"/>
  <c r="E23" i="27"/>
  <c r="DG22" i="27"/>
  <c r="DE22" i="27"/>
  <c r="DM22" i="27" s="1"/>
  <c r="CK22" i="27"/>
  <c r="CJ22" i="27"/>
  <c r="CE22" i="27"/>
  <c r="CD22" i="27"/>
  <c r="CC22" i="27"/>
  <c r="CB22" i="27"/>
  <c r="AI22" i="27"/>
  <c r="AJ22" i="27" s="1"/>
  <c r="AK22" i="27" s="1"/>
  <c r="AO22" i="27" s="1"/>
  <c r="H22" i="27"/>
  <c r="E22" i="27"/>
  <c r="DG21" i="27"/>
  <c r="DE21" i="27"/>
  <c r="DM21" i="27" s="1"/>
  <c r="CK21" i="27"/>
  <c r="CJ21" i="27"/>
  <c r="CE21" i="27"/>
  <c r="CD21" i="27"/>
  <c r="CC21" i="27"/>
  <c r="CB21" i="27"/>
  <c r="AI21" i="27"/>
  <c r="AJ21" i="27" s="1"/>
  <c r="AK21" i="27" s="1"/>
  <c r="AO21" i="27" s="1"/>
  <c r="H21" i="27"/>
  <c r="E21" i="27"/>
  <c r="DG20" i="27"/>
  <c r="DE20" i="27"/>
  <c r="DM20" i="27" s="1"/>
  <c r="CK20" i="27"/>
  <c r="CJ20" i="27"/>
  <c r="CE20" i="27"/>
  <c r="CD20" i="27"/>
  <c r="CC20" i="27"/>
  <c r="CB20" i="27"/>
  <c r="AI20" i="27"/>
  <c r="AJ20" i="27" s="1"/>
  <c r="AK20" i="27" s="1"/>
  <c r="AO20" i="27" s="1"/>
  <c r="H20" i="27"/>
  <c r="E20" i="27"/>
  <c r="DG19" i="27"/>
  <c r="DE19" i="27"/>
  <c r="DM19" i="27" s="1"/>
  <c r="CK19" i="27"/>
  <c r="CJ19" i="27"/>
  <c r="CE19" i="27"/>
  <c r="CD19" i="27"/>
  <c r="CC19" i="27"/>
  <c r="CB19" i="27"/>
  <c r="AI19" i="27"/>
  <c r="AJ19" i="27" s="1"/>
  <c r="AK19" i="27" s="1"/>
  <c r="AO19" i="27" s="1"/>
  <c r="H19" i="27"/>
  <c r="E19" i="27"/>
  <c r="DG18" i="27"/>
  <c r="DE18" i="27"/>
  <c r="DM18" i="27" s="1"/>
  <c r="CK18" i="27"/>
  <c r="CJ18" i="27"/>
  <c r="CE18" i="27"/>
  <c r="CD18" i="27"/>
  <c r="CC18" i="27"/>
  <c r="CB18" i="27"/>
  <c r="AI18" i="27"/>
  <c r="AJ18" i="27" s="1"/>
  <c r="AK18" i="27" s="1"/>
  <c r="AO18" i="27" s="1"/>
  <c r="H18" i="27"/>
  <c r="E18" i="27"/>
  <c r="DG17" i="27"/>
  <c r="DE17" i="27"/>
  <c r="DM17" i="27" s="1"/>
  <c r="CK17" i="27"/>
  <c r="CJ17" i="27"/>
  <c r="CE17" i="27"/>
  <c r="CD17" i="27"/>
  <c r="CC17" i="27"/>
  <c r="CB17" i="27"/>
  <c r="AI17" i="27"/>
  <c r="AJ17" i="27" s="1"/>
  <c r="AK17" i="27" s="1"/>
  <c r="AO17" i="27" s="1"/>
  <c r="H17" i="27"/>
  <c r="E17" i="27"/>
  <c r="DG16" i="27"/>
  <c r="DE16" i="27"/>
  <c r="DM16" i="27" s="1"/>
  <c r="CK16" i="27"/>
  <c r="CJ16" i="27"/>
  <c r="CE16" i="27"/>
  <c r="CD16" i="27"/>
  <c r="CC16" i="27"/>
  <c r="CB16" i="27"/>
  <c r="AI16" i="27"/>
  <c r="AJ16" i="27" s="1"/>
  <c r="AK16" i="27" s="1"/>
  <c r="AO16" i="27" s="1"/>
  <c r="H16" i="27"/>
  <c r="E16" i="27"/>
  <c r="DG15" i="27"/>
  <c r="DE15" i="27"/>
  <c r="DM15" i="27" s="1"/>
  <c r="CK15" i="27"/>
  <c r="CJ15" i="27"/>
  <c r="CE15" i="27"/>
  <c r="CD15" i="27"/>
  <c r="CC15" i="27"/>
  <c r="CB15" i="27"/>
  <c r="AI15" i="27"/>
  <c r="AJ15" i="27" s="1"/>
  <c r="AK15" i="27" s="1"/>
  <c r="AO15" i="27" s="1"/>
  <c r="H15" i="27"/>
  <c r="E15" i="27"/>
  <c r="DG14" i="27"/>
  <c r="DE14" i="27"/>
  <c r="DM14" i="27" s="1"/>
  <c r="CK14" i="27"/>
  <c r="CJ14" i="27"/>
  <c r="CE14" i="27"/>
  <c r="CD14" i="27"/>
  <c r="CC14" i="27"/>
  <c r="CB14" i="27"/>
  <c r="AI14" i="27"/>
  <c r="AJ14" i="27" s="1"/>
  <c r="AK14" i="27" s="1"/>
  <c r="AO14" i="27" s="1"/>
  <c r="H14" i="27"/>
  <c r="E14" i="27"/>
  <c r="DG13" i="27"/>
  <c r="DE13" i="27"/>
  <c r="DM13" i="27" s="1"/>
  <c r="CK13" i="27"/>
  <c r="CJ13" i="27"/>
  <c r="CE13" i="27"/>
  <c r="CD13" i="27"/>
  <c r="CC13" i="27"/>
  <c r="CB13" i="27"/>
  <c r="AI13" i="27"/>
  <c r="H13" i="27"/>
  <c r="E13" i="27"/>
  <c r="DG12" i="27"/>
  <c r="DE12" i="27"/>
  <c r="CK12" i="27"/>
  <c r="CJ12" i="27"/>
  <c r="CE12" i="27"/>
  <c r="CD12" i="27"/>
  <c r="CC12" i="27"/>
  <c r="CB12" i="27"/>
  <c r="AI12" i="27"/>
  <c r="H12" i="27"/>
  <c r="E12" i="27"/>
  <c r="DB36" i="26"/>
  <c r="AQ36" i="26"/>
  <c r="AP36" i="26"/>
  <c r="AD36" i="26"/>
  <c r="Y36" i="26"/>
  <c r="I36" i="26"/>
  <c r="G36" i="26"/>
  <c r="F36" i="26"/>
  <c r="D36" i="26"/>
  <c r="DG35" i="26"/>
  <c r="DE35" i="26"/>
  <c r="DM35" i="26" s="1"/>
  <c r="CK35" i="26"/>
  <c r="CJ35" i="26"/>
  <c r="CE35" i="26"/>
  <c r="CD35" i="26"/>
  <c r="CC35" i="26"/>
  <c r="CB35" i="26"/>
  <c r="AI35" i="26"/>
  <c r="H35" i="26"/>
  <c r="E35" i="26"/>
  <c r="DG34" i="26"/>
  <c r="DE34" i="26"/>
  <c r="DM34" i="26" s="1"/>
  <c r="CK34" i="26"/>
  <c r="CJ34" i="26"/>
  <c r="CE34" i="26"/>
  <c r="CD34" i="26"/>
  <c r="CC34" i="26"/>
  <c r="CB34" i="26"/>
  <c r="AI34" i="26"/>
  <c r="H34" i="26"/>
  <c r="E34" i="26"/>
  <c r="DG33" i="26"/>
  <c r="DE33" i="26"/>
  <c r="DM33" i="26" s="1"/>
  <c r="CK33" i="26"/>
  <c r="CJ33" i="26"/>
  <c r="CE33" i="26"/>
  <c r="CD33" i="26"/>
  <c r="CC33" i="26"/>
  <c r="CB33" i="26"/>
  <c r="AI33" i="26"/>
  <c r="H33" i="26"/>
  <c r="E33" i="26"/>
  <c r="DU32" i="26"/>
  <c r="DG32" i="26"/>
  <c r="DE32" i="26"/>
  <c r="DM32" i="26" s="1"/>
  <c r="CK32" i="26"/>
  <c r="CJ32" i="26"/>
  <c r="CE32" i="26"/>
  <c r="CD32" i="26"/>
  <c r="CC32" i="26"/>
  <c r="CB32" i="26"/>
  <c r="AI32" i="26"/>
  <c r="H32" i="26"/>
  <c r="E32" i="26"/>
  <c r="DG31" i="26"/>
  <c r="DE31" i="26"/>
  <c r="DM31" i="26" s="1"/>
  <c r="CK31" i="26"/>
  <c r="CJ31" i="26"/>
  <c r="CE31" i="26"/>
  <c r="CD31" i="26"/>
  <c r="CC31" i="26"/>
  <c r="CB31" i="26"/>
  <c r="AI31" i="26"/>
  <c r="H31" i="26"/>
  <c r="E31" i="26"/>
  <c r="DG30" i="26"/>
  <c r="DE30" i="26"/>
  <c r="DM30" i="26" s="1"/>
  <c r="CK30" i="26"/>
  <c r="CJ30" i="26"/>
  <c r="CE30" i="26"/>
  <c r="CD30" i="26"/>
  <c r="CC30" i="26"/>
  <c r="CB30" i="26"/>
  <c r="AI30" i="26"/>
  <c r="H30" i="26"/>
  <c r="E30" i="26"/>
  <c r="DG29" i="26"/>
  <c r="DE29" i="26"/>
  <c r="DM29" i="26" s="1"/>
  <c r="CK29" i="26"/>
  <c r="CJ29" i="26"/>
  <c r="CE29" i="26"/>
  <c r="CD29" i="26"/>
  <c r="CC29" i="26"/>
  <c r="CB29" i="26"/>
  <c r="AI29" i="26"/>
  <c r="H29" i="26"/>
  <c r="E29" i="26"/>
  <c r="DG28" i="26"/>
  <c r="DE28" i="26"/>
  <c r="DM28" i="26" s="1"/>
  <c r="CK28" i="26"/>
  <c r="CJ28" i="26"/>
  <c r="CE28" i="26"/>
  <c r="CD28" i="26"/>
  <c r="CC28" i="26"/>
  <c r="CB28" i="26"/>
  <c r="AI28" i="26"/>
  <c r="H28" i="26"/>
  <c r="E28" i="26"/>
  <c r="DG27" i="26"/>
  <c r="DE27" i="26"/>
  <c r="DM27" i="26" s="1"/>
  <c r="CK27" i="26"/>
  <c r="CJ27" i="26"/>
  <c r="CE27" i="26"/>
  <c r="CD27" i="26"/>
  <c r="CC27" i="26"/>
  <c r="CB27" i="26"/>
  <c r="AI27" i="26"/>
  <c r="H27" i="26"/>
  <c r="E27" i="26"/>
  <c r="DG26" i="26"/>
  <c r="DE26" i="26"/>
  <c r="DM26" i="26" s="1"/>
  <c r="CK26" i="26"/>
  <c r="CJ26" i="26"/>
  <c r="CE26" i="26"/>
  <c r="CD26" i="26"/>
  <c r="CC26" i="26"/>
  <c r="CB26" i="26"/>
  <c r="AI26" i="26"/>
  <c r="H26" i="26"/>
  <c r="E26" i="26"/>
  <c r="DG25" i="26"/>
  <c r="DE25" i="26"/>
  <c r="DM25" i="26" s="1"/>
  <c r="CK25" i="26"/>
  <c r="CJ25" i="26"/>
  <c r="CE25" i="26"/>
  <c r="CD25" i="26"/>
  <c r="CC25" i="26"/>
  <c r="CB25" i="26"/>
  <c r="AI25" i="26"/>
  <c r="H25" i="26"/>
  <c r="E25" i="26"/>
  <c r="DG24" i="26"/>
  <c r="DE24" i="26"/>
  <c r="DM24" i="26" s="1"/>
  <c r="CK24" i="26"/>
  <c r="CJ24" i="26"/>
  <c r="CE24" i="26"/>
  <c r="CD24" i="26"/>
  <c r="CC24" i="26"/>
  <c r="CB24" i="26"/>
  <c r="AI24" i="26"/>
  <c r="H24" i="26"/>
  <c r="E24" i="26"/>
  <c r="DG23" i="26"/>
  <c r="DE23" i="26"/>
  <c r="DM23" i="26" s="1"/>
  <c r="CK23" i="26"/>
  <c r="CJ23" i="26"/>
  <c r="CE23" i="26"/>
  <c r="CD23" i="26"/>
  <c r="CC23" i="26"/>
  <c r="CB23" i="26"/>
  <c r="AI23" i="26"/>
  <c r="H23" i="26"/>
  <c r="E23" i="26"/>
  <c r="DG22" i="26"/>
  <c r="DE22" i="26"/>
  <c r="DM22" i="26" s="1"/>
  <c r="CK22" i="26"/>
  <c r="CJ22" i="26"/>
  <c r="CE22" i="26"/>
  <c r="CD22" i="26"/>
  <c r="CC22" i="26"/>
  <c r="CB22" i="26"/>
  <c r="AI22" i="26"/>
  <c r="H22" i="26"/>
  <c r="E22" i="26"/>
  <c r="DG21" i="26"/>
  <c r="DE21" i="26"/>
  <c r="DM21" i="26" s="1"/>
  <c r="CK21" i="26"/>
  <c r="CJ21" i="26"/>
  <c r="CE21" i="26"/>
  <c r="CD21" i="26"/>
  <c r="CC21" i="26"/>
  <c r="CB21" i="26"/>
  <c r="AI21" i="26"/>
  <c r="H21" i="26"/>
  <c r="E21" i="26"/>
  <c r="DG20" i="26"/>
  <c r="DE20" i="26"/>
  <c r="DM20" i="26" s="1"/>
  <c r="CK20" i="26"/>
  <c r="CJ20" i="26"/>
  <c r="CE20" i="26"/>
  <c r="CD20" i="26"/>
  <c r="CC20" i="26"/>
  <c r="CB20" i="26"/>
  <c r="AI20" i="26"/>
  <c r="H20" i="26"/>
  <c r="E20" i="26"/>
  <c r="DG19" i="26"/>
  <c r="DE19" i="26"/>
  <c r="DM19" i="26" s="1"/>
  <c r="CK19" i="26"/>
  <c r="CJ19" i="26"/>
  <c r="CE19" i="26"/>
  <c r="CD19" i="26"/>
  <c r="CC19" i="26"/>
  <c r="CB19" i="26"/>
  <c r="AI19" i="26"/>
  <c r="H19" i="26"/>
  <c r="E19" i="26"/>
  <c r="DG18" i="26"/>
  <c r="DE18" i="26"/>
  <c r="DM18" i="26" s="1"/>
  <c r="CK18" i="26"/>
  <c r="CJ18" i="26"/>
  <c r="CE18" i="26"/>
  <c r="CD18" i="26"/>
  <c r="CC18" i="26"/>
  <c r="CB18" i="26"/>
  <c r="H18" i="26"/>
  <c r="E18" i="26"/>
  <c r="DG17" i="26"/>
  <c r="DE17" i="26"/>
  <c r="DM17" i="26" s="1"/>
  <c r="CK17" i="26"/>
  <c r="CJ17" i="26"/>
  <c r="CE17" i="26"/>
  <c r="CD17" i="26"/>
  <c r="CC17" i="26"/>
  <c r="CB17" i="26"/>
  <c r="AI17" i="26"/>
  <c r="H17" i="26"/>
  <c r="E17" i="26"/>
  <c r="DG16" i="26"/>
  <c r="DE16" i="26"/>
  <c r="DM16" i="26" s="1"/>
  <c r="CK16" i="26"/>
  <c r="CJ16" i="26"/>
  <c r="CE16" i="26"/>
  <c r="CD16" i="26"/>
  <c r="CC16" i="26"/>
  <c r="CB16" i="26"/>
  <c r="AI16" i="26"/>
  <c r="H16" i="26"/>
  <c r="E16" i="26"/>
  <c r="DG15" i="26"/>
  <c r="DE15" i="26"/>
  <c r="DM15" i="26" s="1"/>
  <c r="CK15" i="26"/>
  <c r="CJ15" i="26"/>
  <c r="CE15" i="26"/>
  <c r="CD15" i="26"/>
  <c r="CC15" i="26"/>
  <c r="CB15" i="26"/>
  <c r="AI15" i="26"/>
  <c r="H15" i="26"/>
  <c r="E15" i="26"/>
  <c r="DG14" i="26"/>
  <c r="DE14" i="26"/>
  <c r="DM14" i="26" s="1"/>
  <c r="CK14" i="26"/>
  <c r="CJ14" i="26"/>
  <c r="CE14" i="26"/>
  <c r="CD14" i="26"/>
  <c r="CC14" i="26"/>
  <c r="CB14" i="26"/>
  <c r="AI14" i="26"/>
  <c r="H14" i="26"/>
  <c r="E14" i="26"/>
  <c r="DG13" i="26"/>
  <c r="DE13" i="26"/>
  <c r="DM13" i="26" s="1"/>
  <c r="CK13" i="26"/>
  <c r="CJ13" i="26"/>
  <c r="CE13" i="26"/>
  <c r="CD13" i="26"/>
  <c r="CC13" i="26"/>
  <c r="CB13" i="26"/>
  <c r="AI13" i="26"/>
  <c r="H13" i="26"/>
  <c r="E13" i="26"/>
  <c r="DG12" i="26"/>
  <c r="DE12" i="26"/>
  <c r="CK12" i="26"/>
  <c r="CJ12" i="26"/>
  <c r="CE12" i="26"/>
  <c r="CD12" i="26"/>
  <c r="CC12" i="26"/>
  <c r="CB12" i="26"/>
  <c r="AI12" i="26"/>
  <c r="H12" i="26"/>
  <c r="E12" i="26"/>
  <c r="DB36" i="25"/>
  <c r="AQ36" i="25"/>
  <c r="AP36" i="25"/>
  <c r="AD36" i="25"/>
  <c r="I36" i="25"/>
  <c r="G36" i="25"/>
  <c r="F36" i="25"/>
  <c r="D36" i="25"/>
  <c r="DG35" i="25"/>
  <c r="DE35" i="25"/>
  <c r="DM35" i="25" s="1"/>
  <c r="CK35" i="25"/>
  <c r="CJ35" i="25"/>
  <c r="CE35" i="25"/>
  <c r="CD35" i="25"/>
  <c r="CC35" i="25"/>
  <c r="CB35" i="25"/>
  <c r="AI35" i="25"/>
  <c r="H35" i="25"/>
  <c r="E35" i="25"/>
  <c r="DG34" i="25"/>
  <c r="DE34" i="25"/>
  <c r="DM34" i="25" s="1"/>
  <c r="CK34" i="25"/>
  <c r="CJ34" i="25"/>
  <c r="CE34" i="25"/>
  <c r="CD34" i="25"/>
  <c r="CC34" i="25"/>
  <c r="CB34" i="25"/>
  <c r="AI34" i="25"/>
  <c r="H34" i="25"/>
  <c r="E34" i="25"/>
  <c r="DG33" i="25"/>
  <c r="DE33" i="25"/>
  <c r="DM33" i="25" s="1"/>
  <c r="CK33" i="25"/>
  <c r="CJ33" i="25"/>
  <c r="CE33" i="25"/>
  <c r="CD33" i="25"/>
  <c r="CC33" i="25"/>
  <c r="CB33" i="25"/>
  <c r="AI33" i="25"/>
  <c r="H33" i="25"/>
  <c r="E33" i="25"/>
  <c r="DU32" i="25"/>
  <c r="DG32" i="25"/>
  <c r="DE32" i="25"/>
  <c r="DM32" i="25" s="1"/>
  <c r="CK32" i="25"/>
  <c r="CJ32" i="25"/>
  <c r="CE32" i="25"/>
  <c r="CD32" i="25"/>
  <c r="CC32" i="25"/>
  <c r="CB32" i="25"/>
  <c r="AI32" i="25"/>
  <c r="H32" i="25"/>
  <c r="E32" i="25"/>
  <c r="DG31" i="25"/>
  <c r="DE31" i="25"/>
  <c r="DM31" i="25" s="1"/>
  <c r="CK31" i="25"/>
  <c r="CJ31" i="25"/>
  <c r="CE31" i="25"/>
  <c r="CD31" i="25"/>
  <c r="CC31" i="25"/>
  <c r="AI31" i="25"/>
  <c r="H31" i="25"/>
  <c r="E31" i="25"/>
  <c r="DG30" i="25"/>
  <c r="DE30" i="25"/>
  <c r="DM30" i="25" s="1"/>
  <c r="CK30" i="25"/>
  <c r="CJ30" i="25"/>
  <c r="CE30" i="25"/>
  <c r="CD30" i="25"/>
  <c r="CC30" i="25"/>
  <c r="CB30" i="25"/>
  <c r="AI30" i="25"/>
  <c r="H30" i="25"/>
  <c r="E30" i="25"/>
  <c r="DG29" i="25"/>
  <c r="DE29" i="25"/>
  <c r="DM29" i="25" s="1"/>
  <c r="CK29" i="25"/>
  <c r="CJ29" i="25"/>
  <c r="CE29" i="25"/>
  <c r="CD29" i="25"/>
  <c r="CC29" i="25"/>
  <c r="AI29" i="25"/>
  <c r="H29" i="25"/>
  <c r="E29" i="25"/>
  <c r="DG28" i="25"/>
  <c r="DE28" i="25"/>
  <c r="DM28" i="25" s="1"/>
  <c r="CK28" i="25"/>
  <c r="CJ28" i="25"/>
  <c r="CE28" i="25"/>
  <c r="CD28" i="25"/>
  <c r="CC28" i="25"/>
  <c r="CB28" i="25"/>
  <c r="AI28" i="25"/>
  <c r="H28" i="25"/>
  <c r="E28" i="25"/>
  <c r="DG27" i="25"/>
  <c r="DE27" i="25"/>
  <c r="DM27" i="25" s="1"/>
  <c r="CK27" i="25"/>
  <c r="CJ27" i="25"/>
  <c r="CE27" i="25"/>
  <c r="CD27" i="25"/>
  <c r="CC27" i="25"/>
  <c r="CB27" i="25"/>
  <c r="AI27" i="25"/>
  <c r="H27" i="25"/>
  <c r="E27" i="25"/>
  <c r="DG26" i="25"/>
  <c r="DE26" i="25"/>
  <c r="DM26" i="25" s="1"/>
  <c r="CK26" i="25"/>
  <c r="CJ26" i="25"/>
  <c r="CE26" i="25"/>
  <c r="CD26" i="25"/>
  <c r="CC26" i="25"/>
  <c r="CB26" i="25"/>
  <c r="AI26" i="25"/>
  <c r="H26" i="25"/>
  <c r="E26" i="25"/>
  <c r="DG25" i="25"/>
  <c r="DE25" i="25"/>
  <c r="DM25" i="25" s="1"/>
  <c r="CK25" i="25"/>
  <c r="CJ25" i="25"/>
  <c r="CE25" i="25"/>
  <c r="CD25" i="25"/>
  <c r="CC25" i="25"/>
  <c r="CB25" i="25"/>
  <c r="AI25" i="25"/>
  <c r="H25" i="25"/>
  <c r="E25" i="25"/>
  <c r="DG24" i="25"/>
  <c r="DE24" i="25"/>
  <c r="DM24" i="25" s="1"/>
  <c r="CK24" i="25"/>
  <c r="CJ24" i="25"/>
  <c r="CE24" i="25"/>
  <c r="CD24" i="25"/>
  <c r="CC24" i="25"/>
  <c r="CB24" i="25"/>
  <c r="AI24" i="25"/>
  <c r="H24" i="25"/>
  <c r="E24" i="25"/>
  <c r="DG23" i="25"/>
  <c r="DE23" i="25"/>
  <c r="DM23" i="25" s="1"/>
  <c r="CK23" i="25"/>
  <c r="CJ23" i="25"/>
  <c r="CE23" i="25"/>
  <c r="CD23" i="25"/>
  <c r="CC23" i="25"/>
  <c r="CB23" i="25"/>
  <c r="AI23" i="25"/>
  <c r="H23" i="25"/>
  <c r="E23" i="25"/>
  <c r="DG22" i="25"/>
  <c r="DE22" i="25"/>
  <c r="DM22" i="25" s="1"/>
  <c r="CK22" i="25"/>
  <c r="CJ22" i="25"/>
  <c r="CE22" i="25"/>
  <c r="CD22" i="25"/>
  <c r="CC22" i="25"/>
  <c r="CB22" i="25"/>
  <c r="AI22" i="25"/>
  <c r="H22" i="25"/>
  <c r="E22" i="25"/>
  <c r="DG21" i="25"/>
  <c r="DE21" i="25"/>
  <c r="DM21" i="25" s="1"/>
  <c r="CK21" i="25"/>
  <c r="CJ21" i="25"/>
  <c r="CE21" i="25"/>
  <c r="CD21" i="25"/>
  <c r="CC21" i="25"/>
  <c r="CB21" i="25"/>
  <c r="AI21" i="25"/>
  <c r="H21" i="25"/>
  <c r="E21" i="25"/>
  <c r="DG20" i="25"/>
  <c r="DE20" i="25"/>
  <c r="DM20" i="25" s="1"/>
  <c r="CK20" i="25"/>
  <c r="CJ20" i="25"/>
  <c r="CE20" i="25"/>
  <c r="CD20" i="25"/>
  <c r="CC20" i="25"/>
  <c r="CB20" i="25"/>
  <c r="AI20" i="25"/>
  <c r="H20" i="25"/>
  <c r="E20" i="25"/>
  <c r="DG19" i="25"/>
  <c r="DE19" i="25"/>
  <c r="DM19" i="25" s="1"/>
  <c r="CK19" i="25"/>
  <c r="CJ19" i="25"/>
  <c r="CE19" i="25"/>
  <c r="CD19" i="25"/>
  <c r="CC19" i="25"/>
  <c r="CB19" i="25"/>
  <c r="AI19" i="25"/>
  <c r="H19" i="25"/>
  <c r="E19" i="25"/>
  <c r="DG18" i="25"/>
  <c r="DE18" i="25"/>
  <c r="DM18" i="25" s="1"/>
  <c r="CK18" i="25"/>
  <c r="CJ18" i="25"/>
  <c r="CE18" i="25"/>
  <c r="CD18" i="25"/>
  <c r="CC18" i="25"/>
  <c r="CB18" i="25"/>
  <c r="AI18" i="25"/>
  <c r="H18" i="25"/>
  <c r="E18" i="25"/>
  <c r="DG17" i="25"/>
  <c r="DE17" i="25"/>
  <c r="DM17" i="25" s="1"/>
  <c r="CK17" i="25"/>
  <c r="CJ17" i="25"/>
  <c r="CE17" i="25"/>
  <c r="CD17" i="25"/>
  <c r="CC17" i="25"/>
  <c r="CB17" i="25"/>
  <c r="AI17" i="25"/>
  <c r="H17" i="25"/>
  <c r="E17" i="25"/>
  <c r="DG16" i="25"/>
  <c r="DE16" i="25"/>
  <c r="DM16" i="25" s="1"/>
  <c r="CK16" i="25"/>
  <c r="CJ16" i="25"/>
  <c r="CE16" i="25"/>
  <c r="CD16" i="25"/>
  <c r="CC16" i="25"/>
  <c r="CB16" i="25"/>
  <c r="AI16" i="25"/>
  <c r="H16" i="25"/>
  <c r="E16" i="25"/>
  <c r="DG15" i="25"/>
  <c r="DE15" i="25"/>
  <c r="DM15" i="25" s="1"/>
  <c r="CK15" i="25"/>
  <c r="CJ15" i="25"/>
  <c r="CE15" i="25"/>
  <c r="CD15" i="25"/>
  <c r="CC15" i="25"/>
  <c r="CB15" i="25"/>
  <c r="AI15" i="25"/>
  <c r="H15" i="25"/>
  <c r="E15" i="25"/>
  <c r="DG14" i="25"/>
  <c r="DE14" i="25"/>
  <c r="DM14" i="25" s="1"/>
  <c r="CK14" i="25"/>
  <c r="CJ14" i="25"/>
  <c r="CE14" i="25"/>
  <c r="CD14" i="25"/>
  <c r="CC14" i="25"/>
  <c r="CB14" i="25"/>
  <c r="AI14" i="25"/>
  <c r="H14" i="25"/>
  <c r="E14" i="25"/>
  <c r="DG13" i="25"/>
  <c r="DE13" i="25"/>
  <c r="DM13" i="25" s="1"/>
  <c r="CK13" i="25"/>
  <c r="CJ13" i="25"/>
  <c r="CE13" i="25"/>
  <c r="CD13" i="25"/>
  <c r="CC13" i="25"/>
  <c r="CB13" i="25"/>
  <c r="AI13" i="25"/>
  <c r="H13" i="25"/>
  <c r="E13" i="25"/>
  <c r="DG12" i="25"/>
  <c r="DE12" i="25"/>
  <c r="CK12" i="25"/>
  <c r="CJ12" i="25"/>
  <c r="CE12" i="25"/>
  <c r="CD12" i="25"/>
  <c r="CC12" i="25"/>
  <c r="CB12" i="25"/>
  <c r="AI12" i="25"/>
  <c r="H12" i="25"/>
  <c r="E12" i="25"/>
  <c r="DB36" i="24"/>
  <c r="AP36" i="24"/>
  <c r="AD36" i="24"/>
  <c r="Y36" i="24"/>
  <c r="I36" i="24"/>
  <c r="G36" i="24"/>
  <c r="F36" i="24"/>
  <c r="D36" i="24"/>
  <c r="DG35" i="24"/>
  <c r="DE35" i="24"/>
  <c r="DM35" i="24" s="1"/>
  <c r="CK35" i="24"/>
  <c r="CJ35" i="24"/>
  <c r="CE35" i="24"/>
  <c r="CD35" i="24"/>
  <c r="CC35" i="24"/>
  <c r="CB35" i="24"/>
  <c r="AI35" i="24"/>
  <c r="H35" i="24"/>
  <c r="E35" i="24"/>
  <c r="DG34" i="24"/>
  <c r="DE34" i="24"/>
  <c r="DM34" i="24" s="1"/>
  <c r="CK34" i="24"/>
  <c r="CJ34" i="24"/>
  <c r="CE34" i="24"/>
  <c r="CD34" i="24"/>
  <c r="CC34" i="24"/>
  <c r="CB34" i="24"/>
  <c r="AI34" i="24"/>
  <c r="H34" i="24"/>
  <c r="E34" i="24"/>
  <c r="DG33" i="24"/>
  <c r="DE33" i="24"/>
  <c r="DM33" i="24" s="1"/>
  <c r="CK33" i="24"/>
  <c r="CJ33" i="24"/>
  <c r="CE33" i="24"/>
  <c r="CD33" i="24"/>
  <c r="CC33" i="24"/>
  <c r="CB33" i="24"/>
  <c r="AI33" i="24"/>
  <c r="H33" i="24"/>
  <c r="E33" i="24"/>
  <c r="DU32" i="24"/>
  <c r="DG32" i="24"/>
  <c r="DE32" i="24"/>
  <c r="DM32" i="24" s="1"/>
  <c r="CK32" i="24"/>
  <c r="CJ32" i="24"/>
  <c r="CE32" i="24"/>
  <c r="CD32" i="24"/>
  <c r="CC32" i="24"/>
  <c r="CB32" i="24"/>
  <c r="AI32" i="24"/>
  <c r="H32" i="24"/>
  <c r="E32" i="24"/>
  <c r="DG31" i="24"/>
  <c r="DE31" i="24"/>
  <c r="DM31" i="24" s="1"/>
  <c r="CK31" i="24"/>
  <c r="CJ31" i="24"/>
  <c r="CE31" i="24"/>
  <c r="CD31" i="24"/>
  <c r="CC31" i="24"/>
  <c r="CB31" i="24"/>
  <c r="AI31" i="24"/>
  <c r="H31" i="24"/>
  <c r="E31" i="24"/>
  <c r="DG30" i="24"/>
  <c r="DE30" i="24"/>
  <c r="DM30" i="24" s="1"/>
  <c r="CK30" i="24"/>
  <c r="CJ30" i="24"/>
  <c r="CE30" i="24"/>
  <c r="CD30" i="24"/>
  <c r="CC30" i="24"/>
  <c r="CB30" i="24"/>
  <c r="AI30" i="24"/>
  <c r="H30" i="24"/>
  <c r="E30" i="24"/>
  <c r="DG29" i="24"/>
  <c r="DE29" i="24"/>
  <c r="DM29" i="24" s="1"/>
  <c r="CK29" i="24"/>
  <c r="CJ29" i="24"/>
  <c r="CE29" i="24"/>
  <c r="CD29" i="24"/>
  <c r="CC29" i="24"/>
  <c r="CB29" i="24"/>
  <c r="AI29" i="24"/>
  <c r="H29" i="24"/>
  <c r="E29" i="24"/>
  <c r="DG28" i="24"/>
  <c r="DE28" i="24"/>
  <c r="DM28" i="24" s="1"/>
  <c r="CK28" i="24"/>
  <c r="CJ28" i="24"/>
  <c r="CE28" i="24"/>
  <c r="CD28" i="24"/>
  <c r="CC28" i="24"/>
  <c r="CB28" i="24"/>
  <c r="AI28" i="24"/>
  <c r="H28" i="24"/>
  <c r="E28" i="24"/>
  <c r="DG27" i="24"/>
  <c r="DE27" i="24"/>
  <c r="DM27" i="24" s="1"/>
  <c r="CK27" i="24"/>
  <c r="CJ27" i="24"/>
  <c r="CE27" i="24"/>
  <c r="CD27" i="24"/>
  <c r="CC27" i="24"/>
  <c r="CB27" i="24"/>
  <c r="AI27" i="24"/>
  <c r="H27" i="24"/>
  <c r="E27" i="24"/>
  <c r="DG26" i="24"/>
  <c r="DE26" i="24"/>
  <c r="DM26" i="24" s="1"/>
  <c r="CK26" i="24"/>
  <c r="CJ26" i="24"/>
  <c r="CE26" i="24"/>
  <c r="CD26" i="24"/>
  <c r="CC26" i="24"/>
  <c r="CB26" i="24"/>
  <c r="AI26" i="24"/>
  <c r="H26" i="24"/>
  <c r="E26" i="24"/>
  <c r="DG25" i="24"/>
  <c r="DE25" i="24"/>
  <c r="DM25" i="24" s="1"/>
  <c r="CK25" i="24"/>
  <c r="CJ25" i="24"/>
  <c r="CE25" i="24"/>
  <c r="CD25" i="24"/>
  <c r="CC25" i="24"/>
  <c r="CB25" i="24"/>
  <c r="AI25" i="24"/>
  <c r="H25" i="24"/>
  <c r="E25" i="24"/>
  <c r="DG24" i="24"/>
  <c r="DE24" i="24"/>
  <c r="DM24" i="24" s="1"/>
  <c r="CK24" i="24"/>
  <c r="CJ24" i="24"/>
  <c r="CE24" i="24"/>
  <c r="CD24" i="24"/>
  <c r="CC24" i="24"/>
  <c r="CB24" i="24"/>
  <c r="AI24" i="24"/>
  <c r="H24" i="24"/>
  <c r="E24" i="24"/>
  <c r="DG23" i="24"/>
  <c r="DE23" i="24"/>
  <c r="DM23" i="24" s="1"/>
  <c r="CK23" i="24"/>
  <c r="CJ23" i="24"/>
  <c r="CE23" i="24"/>
  <c r="CD23" i="24"/>
  <c r="CC23" i="24"/>
  <c r="CB23" i="24"/>
  <c r="AI23" i="24"/>
  <c r="H23" i="24"/>
  <c r="E23" i="24"/>
  <c r="DG22" i="24"/>
  <c r="DE22" i="24"/>
  <c r="DM22" i="24" s="1"/>
  <c r="CK22" i="24"/>
  <c r="CJ22" i="24"/>
  <c r="CE22" i="24"/>
  <c r="CD22" i="24"/>
  <c r="CC22" i="24"/>
  <c r="CB22" i="24"/>
  <c r="AI22" i="24"/>
  <c r="H22" i="24"/>
  <c r="E22" i="24"/>
  <c r="DG21" i="24"/>
  <c r="DE21" i="24"/>
  <c r="DM21" i="24" s="1"/>
  <c r="CK21" i="24"/>
  <c r="CJ21" i="24"/>
  <c r="CE21" i="24"/>
  <c r="CD21" i="24"/>
  <c r="CC21" i="24"/>
  <c r="CB21" i="24"/>
  <c r="AI21" i="24"/>
  <c r="H21" i="24"/>
  <c r="E21" i="24"/>
  <c r="DG20" i="24"/>
  <c r="DE20" i="24"/>
  <c r="DM20" i="24" s="1"/>
  <c r="CK20" i="24"/>
  <c r="CJ20" i="24"/>
  <c r="CE20" i="24"/>
  <c r="CD20" i="24"/>
  <c r="CC20" i="24"/>
  <c r="CB20" i="24"/>
  <c r="AI20" i="24"/>
  <c r="H20" i="24"/>
  <c r="E20" i="24"/>
  <c r="DG19" i="24"/>
  <c r="DE19" i="24"/>
  <c r="DM19" i="24" s="1"/>
  <c r="CK19" i="24"/>
  <c r="CJ19" i="24"/>
  <c r="CE19" i="24"/>
  <c r="CD19" i="24"/>
  <c r="CC19" i="24"/>
  <c r="CB19" i="24"/>
  <c r="AI19" i="24"/>
  <c r="H19" i="24"/>
  <c r="E19" i="24"/>
  <c r="DG18" i="24"/>
  <c r="DE18" i="24"/>
  <c r="DM18" i="24" s="1"/>
  <c r="CK18" i="24"/>
  <c r="CJ18" i="24"/>
  <c r="CE18" i="24"/>
  <c r="CD18" i="24"/>
  <c r="CC18" i="24"/>
  <c r="CB18" i="24"/>
  <c r="AI18" i="24"/>
  <c r="H18" i="24"/>
  <c r="E18" i="24"/>
  <c r="DG17" i="24"/>
  <c r="DE17" i="24"/>
  <c r="DM17" i="24" s="1"/>
  <c r="CK17" i="24"/>
  <c r="CJ17" i="24"/>
  <c r="CE17" i="24"/>
  <c r="CD17" i="24"/>
  <c r="CC17" i="24"/>
  <c r="CB17" i="24"/>
  <c r="AI17" i="24"/>
  <c r="H17" i="24"/>
  <c r="E17" i="24"/>
  <c r="DG16" i="24"/>
  <c r="DE16" i="24"/>
  <c r="DM16" i="24" s="1"/>
  <c r="CK16" i="24"/>
  <c r="CJ16" i="24"/>
  <c r="CE16" i="24"/>
  <c r="CD16" i="24"/>
  <c r="CC16" i="24"/>
  <c r="CB16" i="24"/>
  <c r="AI16" i="24"/>
  <c r="H16" i="24"/>
  <c r="E16" i="24"/>
  <c r="DG15" i="24"/>
  <c r="DE15" i="24"/>
  <c r="DM15" i="24" s="1"/>
  <c r="CK15" i="24"/>
  <c r="CJ15" i="24"/>
  <c r="CE15" i="24"/>
  <c r="CD15" i="24"/>
  <c r="CC15" i="24"/>
  <c r="CB15" i="24"/>
  <c r="AI15" i="24"/>
  <c r="H15" i="24"/>
  <c r="E15" i="24"/>
  <c r="DG14" i="24"/>
  <c r="DE14" i="24"/>
  <c r="DM14" i="24" s="1"/>
  <c r="CK14" i="24"/>
  <c r="CJ14" i="24"/>
  <c r="CE14" i="24"/>
  <c r="CD14" i="24"/>
  <c r="CC14" i="24"/>
  <c r="CB14" i="24"/>
  <c r="AI14" i="24"/>
  <c r="H14" i="24"/>
  <c r="E14" i="24"/>
  <c r="DG13" i="24"/>
  <c r="DE13" i="24"/>
  <c r="DM13" i="24" s="1"/>
  <c r="CK13" i="24"/>
  <c r="CJ13" i="24"/>
  <c r="CE13" i="24"/>
  <c r="CD13" i="24"/>
  <c r="CC13" i="24"/>
  <c r="CB13" i="24"/>
  <c r="AI13" i="24"/>
  <c r="H13" i="24"/>
  <c r="E13" i="24"/>
  <c r="DG12" i="24"/>
  <c r="DE12" i="24"/>
  <c r="CK12" i="24"/>
  <c r="CJ12" i="24"/>
  <c r="CE12" i="24"/>
  <c r="CD12" i="24"/>
  <c r="CC12" i="24"/>
  <c r="CB12" i="24"/>
  <c r="AI12" i="24"/>
  <c r="H12" i="24"/>
  <c r="E12" i="24"/>
  <c r="DB36" i="23"/>
  <c r="AQ36" i="23"/>
  <c r="AP36" i="23"/>
  <c r="AD36" i="23"/>
  <c r="Y36" i="23"/>
  <c r="I36" i="23"/>
  <c r="G36" i="23"/>
  <c r="F36" i="23"/>
  <c r="D36" i="23"/>
  <c r="DG35" i="23"/>
  <c r="DE35" i="23"/>
  <c r="DM35" i="23" s="1"/>
  <c r="CK35" i="23"/>
  <c r="CJ35" i="23"/>
  <c r="CE35" i="23"/>
  <c r="CD35" i="23"/>
  <c r="CC35" i="23"/>
  <c r="CB35" i="23"/>
  <c r="AI35" i="23"/>
  <c r="H35" i="23"/>
  <c r="E35" i="23"/>
  <c r="DG34" i="23"/>
  <c r="DE34" i="23"/>
  <c r="DM34" i="23" s="1"/>
  <c r="CK34" i="23"/>
  <c r="CJ34" i="23"/>
  <c r="CE34" i="23"/>
  <c r="CD34" i="23"/>
  <c r="CC34" i="23"/>
  <c r="CB34" i="23"/>
  <c r="AI34" i="23"/>
  <c r="H34" i="23"/>
  <c r="E34" i="23"/>
  <c r="DG33" i="23"/>
  <c r="DE33" i="23"/>
  <c r="DM33" i="23" s="1"/>
  <c r="CK33" i="23"/>
  <c r="CJ33" i="23"/>
  <c r="CE33" i="23"/>
  <c r="CD33" i="23"/>
  <c r="CC33" i="23"/>
  <c r="CB33" i="23"/>
  <c r="AI33" i="23"/>
  <c r="H33" i="23"/>
  <c r="E33" i="23"/>
  <c r="DU32" i="23"/>
  <c r="DG32" i="23"/>
  <c r="DE32" i="23"/>
  <c r="DM32" i="23" s="1"/>
  <c r="CK32" i="23"/>
  <c r="CJ32" i="23"/>
  <c r="CE32" i="23"/>
  <c r="CD32" i="23"/>
  <c r="CC32" i="23"/>
  <c r="CB32" i="23"/>
  <c r="AI32" i="23"/>
  <c r="H32" i="23"/>
  <c r="E32" i="23"/>
  <c r="DG31" i="23"/>
  <c r="DE31" i="23"/>
  <c r="DM31" i="23" s="1"/>
  <c r="CK31" i="23"/>
  <c r="CJ31" i="23"/>
  <c r="CE31" i="23"/>
  <c r="CD31" i="23"/>
  <c r="CC31" i="23"/>
  <c r="CB31" i="23"/>
  <c r="AI31" i="23"/>
  <c r="H31" i="23"/>
  <c r="E31" i="23"/>
  <c r="DG30" i="23"/>
  <c r="DE30" i="23"/>
  <c r="DM30" i="23" s="1"/>
  <c r="CK30" i="23"/>
  <c r="CJ30" i="23"/>
  <c r="CE30" i="23"/>
  <c r="CD30" i="23"/>
  <c r="CC30" i="23"/>
  <c r="CB30" i="23"/>
  <c r="AI30" i="23"/>
  <c r="H30" i="23"/>
  <c r="E30" i="23"/>
  <c r="DG29" i="23"/>
  <c r="DE29" i="23"/>
  <c r="DM29" i="23" s="1"/>
  <c r="CK29" i="23"/>
  <c r="CJ29" i="23"/>
  <c r="CE29" i="23"/>
  <c r="CD29" i="23"/>
  <c r="CC29" i="23"/>
  <c r="CB29" i="23"/>
  <c r="AI29" i="23"/>
  <c r="H29" i="23"/>
  <c r="E29" i="23"/>
  <c r="DG28" i="23"/>
  <c r="DE28" i="23"/>
  <c r="DM28" i="23" s="1"/>
  <c r="CK28" i="23"/>
  <c r="CJ28" i="23"/>
  <c r="CE28" i="23"/>
  <c r="CD28" i="23"/>
  <c r="CC28" i="23"/>
  <c r="CB28" i="23"/>
  <c r="AI28" i="23"/>
  <c r="H28" i="23"/>
  <c r="E28" i="23"/>
  <c r="DG27" i="23"/>
  <c r="DE27" i="23"/>
  <c r="DM27" i="23" s="1"/>
  <c r="CK27" i="23"/>
  <c r="CJ27" i="23"/>
  <c r="CE27" i="23"/>
  <c r="CD27" i="23"/>
  <c r="CC27" i="23"/>
  <c r="CB27" i="23"/>
  <c r="AI27" i="23"/>
  <c r="H27" i="23"/>
  <c r="E27" i="23"/>
  <c r="DG26" i="23"/>
  <c r="DE26" i="23"/>
  <c r="DM26" i="23" s="1"/>
  <c r="CK26" i="23"/>
  <c r="CJ26" i="23"/>
  <c r="CE26" i="23"/>
  <c r="CD26" i="23"/>
  <c r="CC26" i="23"/>
  <c r="CB26" i="23"/>
  <c r="AI26" i="23"/>
  <c r="H26" i="23"/>
  <c r="E26" i="23"/>
  <c r="DG25" i="23"/>
  <c r="DE25" i="23"/>
  <c r="DM25" i="23" s="1"/>
  <c r="CK25" i="23"/>
  <c r="CJ25" i="23"/>
  <c r="CE25" i="23"/>
  <c r="CD25" i="23"/>
  <c r="CC25" i="23"/>
  <c r="CB25" i="23"/>
  <c r="AI25" i="23"/>
  <c r="H25" i="23"/>
  <c r="E25" i="23"/>
  <c r="DG24" i="23"/>
  <c r="DE24" i="23"/>
  <c r="DM24" i="23" s="1"/>
  <c r="CK24" i="23"/>
  <c r="CJ24" i="23"/>
  <c r="CE24" i="23"/>
  <c r="CD24" i="23"/>
  <c r="CC24" i="23"/>
  <c r="CB24" i="23"/>
  <c r="AI24" i="23"/>
  <c r="H24" i="23"/>
  <c r="E24" i="23"/>
  <c r="DG23" i="23"/>
  <c r="DE23" i="23"/>
  <c r="DM23" i="23" s="1"/>
  <c r="CK23" i="23"/>
  <c r="CJ23" i="23"/>
  <c r="CE23" i="23"/>
  <c r="CD23" i="23"/>
  <c r="CC23" i="23"/>
  <c r="CB23" i="23"/>
  <c r="AI23" i="23"/>
  <c r="E23" i="23"/>
  <c r="DG22" i="23"/>
  <c r="DE22" i="23"/>
  <c r="DM22" i="23" s="1"/>
  <c r="CK22" i="23"/>
  <c r="CJ22" i="23"/>
  <c r="CE22" i="23"/>
  <c r="CD22" i="23"/>
  <c r="CC22" i="23"/>
  <c r="CB22" i="23"/>
  <c r="AI22" i="23"/>
  <c r="H22" i="23"/>
  <c r="E22" i="23"/>
  <c r="DG21" i="23"/>
  <c r="DE21" i="23"/>
  <c r="DM21" i="23" s="1"/>
  <c r="CK21" i="23"/>
  <c r="CJ21" i="23"/>
  <c r="CE21" i="23"/>
  <c r="CD21" i="23"/>
  <c r="CC21" i="23"/>
  <c r="CB21" i="23"/>
  <c r="AI21" i="23"/>
  <c r="H21" i="23"/>
  <c r="E21" i="23"/>
  <c r="DG20" i="23"/>
  <c r="DE20" i="23"/>
  <c r="DM20" i="23" s="1"/>
  <c r="CK20" i="23"/>
  <c r="CJ20" i="23"/>
  <c r="CE20" i="23"/>
  <c r="CD20" i="23"/>
  <c r="CC20" i="23"/>
  <c r="CB20" i="23"/>
  <c r="AI20" i="23"/>
  <c r="H20" i="23"/>
  <c r="E20" i="23"/>
  <c r="DG19" i="23"/>
  <c r="DE19" i="23"/>
  <c r="DM19" i="23" s="1"/>
  <c r="CK19" i="23"/>
  <c r="CJ19" i="23"/>
  <c r="CE19" i="23"/>
  <c r="CD19" i="23"/>
  <c r="CC19" i="23"/>
  <c r="CB19" i="23"/>
  <c r="AI19" i="23"/>
  <c r="H19" i="23"/>
  <c r="E19" i="23"/>
  <c r="DG18" i="23"/>
  <c r="DE18" i="23"/>
  <c r="DM18" i="23" s="1"/>
  <c r="CK18" i="23"/>
  <c r="CJ18" i="23"/>
  <c r="CE18" i="23"/>
  <c r="CD18" i="23"/>
  <c r="CC18" i="23"/>
  <c r="CB18" i="23"/>
  <c r="AI18" i="23"/>
  <c r="H18" i="23"/>
  <c r="E18" i="23"/>
  <c r="DG17" i="23"/>
  <c r="DE17" i="23"/>
  <c r="DM17" i="23" s="1"/>
  <c r="CK17" i="23"/>
  <c r="CJ17" i="23"/>
  <c r="CE17" i="23"/>
  <c r="CD17" i="23"/>
  <c r="CC17" i="23"/>
  <c r="AI17" i="23"/>
  <c r="H17" i="23"/>
  <c r="E17" i="23"/>
  <c r="DG16" i="23"/>
  <c r="DE16" i="23"/>
  <c r="DM16" i="23" s="1"/>
  <c r="CK16" i="23"/>
  <c r="CJ16" i="23"/>
  <c r="CE16" i="23"/>
  <c r="CD16" i="23"/>
  <c r="CC16" i="23"/>
  <c r="CB16" i="23"/>
  <c r="AI16" i="23"/>
  <c r="H16" i="23"/>
  <c r="E16" i="23"/>
  <c r="DG15" i="23"/>
  <c r="DE15" i="23"/>
  <c r="DM15" i="23" s="1"/>
  <c r="CK15" i="23"/>
  <c r="CJ15" i="23"/>
  <c r="CE15" i="23"/>
  <c r="CD15" i="23"/>
  <c r="CC15" i="23"/>
  <c r="CB15" i="23"/>
  <c r="AI15" i="23"/>
  <c r="H15" i="23"/>
  <c r="E15" i="23"/>
  <c r="DG14" i="23"/>
  <c r="DE14" i="23"/>
  <c r="DM14" i="23" s="1"/>
  <c r="CK14" i="23"/>
  <c r="CJ14" i="23"/>
  <c r="CE14" i="23"/>
  <c r="CD14" i="23"/>
  <c r="CC14" i="23"/>
  <c r="CB14" i="23"/>
  <c r="AI14" i="23"/>
  <c r="H14" i="23"/>
  <c r="E14" i="23"/>
  <c r="DG13" i="23"/>
  <c r="DE13" i="23"/>
  <c r="DM13" i="23" s="1"/>
  <c r="CK13" i="23"/>
  <c r="CJ13" i="23"/>
  <c r="CE13" i="23"/>
  <c r="CD13" i="23"/>
  <c r="CC13" i="23"/>
  <c r="CB13" i="23"/>
  <c r="AI13" i="23"/>
  <c r="H13" i="23"/>
  <c r="E13" i="23"/>
  <c r="DG12" i="23"/>
  <c r="DE12" i="23"/>
  <c r="CK12" i="23"/>
  <c r="CJ12" i="23"/>
  <c r="CE12" i="23"/>
  <c r="CD12" i="23"/>
  <c r="CC12" i="23"/>
  <c r="CB12" i="23"/>
  <c r="AI12" i="23"/>
  <c r="H12" i="23"/>
  <c r="E12" i="23"/>
  <c r="DB36" i="22"/>
  <c r="AQ36" i="22"/>
  <c r="AP36" i="22"/>
  <c r="AD36" i="22"/>
  <c r="Y36" i="22"/>
  <c r="I36" i="22"/>
  <c r="G36" i="22"/>
  <c r="F36" i="22"/>
  <c r="D36" i="22"/>
  <c r="DG35" i="22"/>
  <c r="DE35" i="22"/>
  <c r="DM35" i="22" s="1"/>
  <c r="CK35" i="22"/>
  <c r="CJ35" i="22"/>
  <c r="CE35" i="22"/>
  <c r="CD35" i="22"/>
  <c r="CC35" i="22"/>
  <c r="CB35" i="22"/>
  <c r="AI35" i="22"/>
  <c r="H35" i="22"/>
  <c r="E35" i="22"/>
  <c r="DG34" i="22"/>
  <c r="DE34" i="22"/>
  <c r="DM34" i="22" s="1"/>
  <c r="CK34" i="22"/>
  <c r="CJ34" i="22"/>
  <c r="CE34" i="22"/>
  <c r="CD34" i="22"/>
  <c r="CC34" i="22"/>
  <c r="CB34" i="22"/>
  <c r="AI34" i="22"/>
  <c r="H34" i="22"/>
  <c r="E34" i="22"/>
  <c r="DG33" i="22"/>
  <c r="DE33" i="22"/>
  <c r="DM33" i="22" s="1"/>
  <c r="CK33" i="22"/>
  <c r="CJ33" i="22"/>
  <c r="CE33" i="22"/>
  <c r="CD33" i="22"/>
  <c r="CC33" i="22"/>
  <c r="CB33" i="22"/>
  <c r="AI33" i="22"/>
  <c r="H33" i="22"/>
  <c r="E33" i="22"/>
  <c r="DU32" i="22"/>
  <c r="DG32" i="22"/>
  <c r="DE32" i="22"/>
  <c r="DM32" i="22" s="1"/>
  <c r="CK32" i="22"/>
  <c r="CJ32" i="22"/>
  <c r="CE32" i="22"/>
  <c r="CD32" i="22"/>
  <c r="CC32" i="22"/>
  <c r="CB32" i="22"/>
  <c r="AI32" i="22"/>
  <c r="H32" i="22"/>
  <c r="E32" i="22"/>
  <c r="DG31" i="22"/>
  <c r="DE31" i="22"/>
  <c r="DM31" i="22" s="1"/>
  <c r="CK31" i="22"/>
  <c r="CJ31" i="22"/>
  <c r="CE31" i="22"/>
  <c r="CD31" i="22"/>
  <c r="CC31" i="22"/>
  <c r="CB31" i="22"/>
  <c r="AI31" i="22"/>
  <c r="H31" i="22"/>
  <c r="E31" i="22"/>
  <c r="DG30" i="22"/>
  <c r="DE30" i="22"/>
  <c r="DM30" i="22" s="1"/>
  <c r="CK30" i="22"/>
  <c r="CJ30" i="22"/>
  <c r="CE30" i="22"/>
  <c r="CD30" i="22"/>
  <c r="CC30" i="22"/>
  <c r="CB30" i="22"/>
  <c r="AI30" i="22"/>
  <c r="H30" i="22"/>
  <c r="E30" i="22"/>
  <c r="DG29" i="22"/>
  <c r="DE29" i="22"/>
  <c r="DM29" i="22" s="1"/>
  <c r="CK29" i="22"/>
  <c r="CJ29" i="22"/>
  <c r="CE29" i="22"/>
  <c r="CD29" i="22"/>
  <c r="CC29" i="22"/>
  <c r="CB29" i="22"/>
  <c r="AI29" i="22"/>
  <c r="H29" i="22"/>
  <c r="E29" i="22"/>
  <c r="DG28" i="22"/>
  <c r="DE28" i="22"/>
  <c r="DM28" i="22" s="1"/>
  <c r="CK28" i="22"/>
  <c r="CJ28" i="22"/>
  <c r="CE28" i="22"/>
  <c r="CD28" i="22"/>
  <c r="CC28" i="22"/>
  <c r="CB28" i="22"/>
  <c r="AI28" i="22"/>
  <c r="H28" i="22"/>
  <c r="E28" i="22"/>
  <c r="DG27" i="22"/>
  <c r="DE27" i="22"/>
  <c r="DM27" i="22" s="1"/>
  <c r="CK27" i="22"/>
  <c r="CJ27" i="22"/>
  <c r="CE27" i="22"/>
  <c r="CD27" i="22"/>
  <c r="CC27" i="22"/>
  <c r="CB27" i="22"/>
  <c r="AI27" i="22"/>
  <c r="H27" i="22"/>
  <c r="E27" i="22"/>
  <c r="DG26" i="22"/>
  <c r="DE26" i="22"/>
  <c r="DM26" i="22" s="1"/>
  <c r="CK26" i="22"/>
  <c r="CJ26" i="22"/>
  <c r="CE26" i="22"/>
  <c r="CD26" i="22"/>
  <c r="CC26" i="22"/>
  <c r="CB26" i="22"/>
  <c r="AI26" i="22"/>
  <c r="H26" i="22"/>
  <c r="E26" i="22"/>
  <c r="DG25" i="22"/>
  <c r="DE25" i="22"/>
  <c r="DM25" i="22" s="1"/>
  <c r="CK25" i="22"/>
  <c r="CJ25" i="22"/>
  <c r="CE25" i="22"/>
  <c r="CD25" i="22"/>
  <c r="CC25" i="22"/>
  <c r="CB25" i="22"/>
  <c r="AI25" i="22"/>
  <c r="H25" i="22"/>
  <c r="E25" i="22"/>
  <c r="DG24" i="22"/>
  <c r="DE24" i="22"/>
  <c r="DM24" i="22" s="1"/>
  <c r="CK24" i="22"/>
  <c r="CJ24" i="22"/>
  <c r="CE24" i="22"/>
  <c r="CD24" i="22"/>
  <c r="CC24" i="22"/>
  <c r="CB24" i="22"/>
  <c r="AI24" i="22"/>
  <c r="H24" i="22"/>
  <c r="DG23" i="22"/>
  <c r="DE23" i="22"/>
  <c r="DM23" i="22" s="1"/>
  <c r="CK23" i="22"/>
  <c r="CJ23" i="22"/>
  <c r="CE23" i="22"/>
  <c r="CD23" i="22"/>
  <c r="CC23" i="22"/>
  <c r="CB23" i="22"/>
  <c r="AI23" i="22"/>
  <c r="H23" i="22"/>
  <c r="E23" i="22"/>
  <c r="DG22" i="22"/>
  <c r="DE22" i="22"/>
  <c r="DM22" i="22" s="1"/>
  <c r="CK22" i="22"/>
  <c r="CJ22" i="22"/>
  <c r="CE22" i="22"/>
  <c r="CD22" i="22"/>
  <c r="CC22" i="22"/>
  <c r="CB22" i="22"/>
  <c r="AI22" i="22"/>
  <c r="H22" i="22"/>
  <c r="E22" i="22"/>
  <c r="DG21" i="22"/>
  <c r="DE21" i="22"/>
  <c r="DM21" i="22" s="1"/>
  <c r="CK21" i="22"/>
  <c r="CJ21" i="22"/>
  <c r="CE21" i="22"/>
  <c r="CD21" i="22"/>
  <c r="CC21" i="22"/>
  <c r="CB21" i="22"/>
  <c r="AI21" i="22"/>
  <c r="H21" i="22"/>
  <c r="E21" i="22"/>
  <c r="DG20" i="22"/>
  <c r="DE20" i="22"/>
  <c r="DM20" i="22" s="1"/>
  <c r="CK20" i="22"/>
  <c r="CJ20" i="22"/>
  <c r="CE20" i="22"/>
  <c r="CD20" i="22"/>
  <c r="CC20" i="22"/>
  <c r="CB20" i="22"/>
  <c r="AI20" i="22"/>
  <c r="H20" i="22"/>
  <c r="E20" i="22"/>
  <c r="DG19" i="22"/>
  <c r="DE19" i="22"/>
  <c r="DM19" i="22" s="1"/>
  <c r="CK19" i="22"/>
  <c r="CJ19" i="22"/>
  <c r="CE19" i="22"/>
  <c r="CD19" i="22"/>
  <c r="CC19" i="22"/>
  <c r="CB19" i="22"/>
  <c r="AI19" i="22"/>
  <c r="H19" i="22"/>
  <c r="E19" i="22"/>
  <c r="DG18" i="22"/>
  <c r="DE18" i="22"/>
  <c r="DM18" i="22" s="1"/>
  <c r="CK18" i="22"/>
  <c r="CJ18" i="22"/>
  <c r="CE18" i="22"/>
  <c r="CD18" i="22"/>
  <c r="CC18" i="22"/>
  <c r="CB18" i="22"/>
  <c r="AI18" i="22"/>
  <c r="H18" i="22"/>
  <c r="E18" i="22"/>
  <c r="DG17" i="22"/>
  <c r="DE17" i="22"/>
  <c r="DM17" i="22" s="1"/>
  <c r="CK17" i="22"/>
  <c r="CJ17" i="22"/>
  <c r="CE17" i="22"/>
  <c r="CD17" i="22"/>
  <c r="CC17" i="22"/>
  <c r="AI17" i="22"/>
  <c r="H17" i="22"/>
  <c r="E17" i="22"/>
  <c r="DG16" i="22"/>
  <c r="DE16" i="22"/>
  <c r="DM16" i="22" s="1"/>
  <c r="CK16" i="22"/>
  <c r="CJ16" i="22"/>
  <c r="CE16" i="22"/>
  <c r="CD16" i="22"/>
  <c r="CC16" i="22"/>
  <c r="CB16" i="22"/>
  <c r="AI16" i="22"/>
  <c r="H16" i="22"/>
  <c r="E16" i="22"/>
  <c r="DG15" i="22"/>
  <c r="DE15" i="22"/>
  <c r="DM15" i="22" s="1"/>
  <c r="CK15" i="22"/>
  <c r="CJ15" i="22"/>
  <c r="CE15" i="22"/>
  <c r="CD15" i="22"/>
  <c r="CC15" i="22"/>
  <c r="CB15" i="22"/>
  <c r="AI15" i="22"/>
  <c r="H15" i="22"/>
  <c r="E15" i="22"/>
  <c r="DG14" i="22"/>
  <c r="DE14" i="22"/>
  <c r="DM14" i="22" s="1"/>
  <c r="CK14" i="22"/>
  <c r="CJ14" i="22"/>
  <c r="CE14" i="22"/>
  <c r="CD14" i="22"/>
  <c r="CC14" i="22"/>
  <c r="CB14" i="22"/>
  <c r="AI14" i="22"/>
  <c r="H14" i="22"/>
  <c r="E14" i="22"/>
  <c r="DG13" i="22"/>
  <c r="DE13" i="22"/>
  <c r="DM13" i="22" s="1"/>
  <c r="CK13" i="22"/>
  <c r="CJ13" i="22"/>
  <c r="CE13" i="22"/>
  <c r="CD13" i="22"/>
  <c r="CC13" i="22"/>
  <c r="CB13" i="22"/>
  <c r="AI13" i="22"/>
  <c r="H13" i="22"/>
  <c r="E13" i="22"/>
  <c r="DG12" i="22"/>
  <c r="DE12" i="22"/>
  <c r="CK12" i="22"/>
  <c r="CJ12" i="22"/>
  <c r="CE12" i="22"/>
  <c r="CD12" i="22"/>
  <c r="CC12" i="22"/>
  <c r="CB12" i="22"/>
  <c r="AI12" i="22"/>
  <c r="H12" i="22"/>
  <c r="E12" i="22"/>
  <c r="DB36" i="21"/>
  <c r="AQ36" i="21"/>
  <c r="AP36" i="21"/>
  <c r="AD36" i="21"/>
  <c r="Y36" i="21"/>
  <c r="I36" i="21"/>
  <c r="G36" i="21"/>
  <c r="F36" i="21"/>
  <c r="D36" i="21"/>
  <c r="DG35" i="21"/>
  <c r="DE35" i="21"/>
  <c r="DM35" i="21" s="1"/>
  <c r="CK35" i="21"/>
  <c r="CJ35" i="21"/>
  <c r="CE35" i="21"/>
  <c r="CD35" i="21"/>
  <c r="CC35" i="21"/>
  <c r="CB35" i="21"/>
  <c r="AI35" i="21"/>
  <c r="H35" i="21"/>
  <c r="E35" i="21"/>
  <c r="DG34" i="21"/>
  <c r="DE34" i="21"/>
  <c r="DM34" i="21" s="1"/>
  <c r="CK34" i="21"/>
  <c r="CJ34" i="21"/>
  <c r="CE34" i="21"/>
  <c r="CD34" i="21"/>
  <c r="CC34" i="21"/>
  <c r="CB34" i="21"/>
  <c r="AI34" i="21"/>
  <c r="H34" i="21"/>
  <c r="E34" i="21"/>
  <c r="DG33" i="21"/>
  <c r="DE33" i="21"/>
  <c r="DM33" i="21" s="1"/>
  <c r="CK33" i="21"/>
  <c r="CJ33" i="21"/>
  <c r="CE33" i="21"/>
  <c r="CD33" i="21"/>
  <c r="CC33" i="21"/>
  <c r="CB33" i="21"/>
  <c r="AI33" i="21"/>
  <c r="H33" i="21"/>
  <c r="E33" i="21"/>
  <c r="DU32" i="21"/>
  <c r="DG32" i="21"/>
  <c r="DE32" i="21"/>
  <c r="DM32" i="21" s="1"/>
  <c r="CK32" i="21"/>
  <c r="CJ32" i="21"/>
  <c r="CE32" i="21"/>
  <c r="CD32" i="21"/>
  <c r="CC32" i="21"/>
  <c r="CB32" i="21"/>
  <c r="AI32" i="21"/>
  <c r="H32" i="21"/>
  <c r="E32" i="21"/>
  <c r="DG31" i="21"/>
  <c r="DE31" i="21"/>
  <c r="DM31" i="21" s="1"/>
  <c r="CK31" i="21"/>
  <c r="CJ31" i="21"/>
  <c r="CE31" i="21"/>
  <c r="CD31" i="21"/>
  <c r="CC31" i="21"/>
  <c r="CB31" i="21"/>
  <c r="AI31" i="21"/>
  <c r="H31" i="21"/>
  <c r="E31" i="21"/>
  <c r="DG30" i="21"/>
  <c r="DE30" i="21"/>
  <c r="DM30" i="21" s="1"/>
  <c r="CK30" i="21"/>
  <c r="CJ30" i="21"/>
  <c r="CE30" i="21"/>
  <c r="CD30" i="21"/>
  <c r="CC30" i="21"/>
  <c r="CB30" i="21"/>
  <c r="AI30" i="21"/>
  <c r="H30" i="21"/>
  <c r="E30" i="21"/>
  <c r="DG29" i="21"/>
  <c r="DE29" i="21"/>
  <c r="DM29" i="21" s="1"/>
  <c r="CK29" i="21"/>
  <c r="CJ29" i="21"/>
  <c r="CE29" i="21"/>
  <c r="CD29" i="21"/>
  <c r="CC29" i="21"/>
  <c r="CB29" i="21"/>
  <c r="AI29" i="21"/>
  <c r="H29" i="21"/>
  <c r="E29" i="21"/>
  <c r="DG28" i="21"/>
  <c r="DE28" i="21"/>
  <c r="DM28" i="21" s="1"/>
  <c r="CK28" i="21"/>
  <c r="CJ28" i="21"/>
  <c r="CE28" i="21"/>
  <c r="CD28" i="21"/>
  <c r="CC28" i="21"/>
  <c r="CB28" i="21"/>
  <c r="AI28" i="21"/>
  <c r="H28" i="21"/>
  <c r="E28" i="21"/>
  <c r="DG27" i="21"/>
  <c r="DE27" i="21"/>
  <c r="DM27" i="21" s="1"/>
  <c r="CK27" i="21"/>
  <c r="CJ27" i="21"/>
  <c r="CE27" i="21"/>
  <c r="CD27" i="21"/>
  <c r="CC27" i="21"/>
  <c r="CB27" i="21"/>
  <c r="AI27" i="21"/>
  <c r="H27" i="21"/>
  <c r="E27" i="21"/>
  <c r="DG26" i="21"/>
  <c r="DE26" i="21"/>
  <c r="DM26" i="21" s="1"/>
  <c r="CK26" i="21"/>
  <c r="CJ26" i="21"/>
  <c r="CE26" i="21"/>
  <c r="CD26" i="21"/>
  <c r="CC26" i="21"/>
  <c r="CB26" i="21"/>
  <c r="AI26" i="21"/>
  <c r="H26" i="21"/>
  <c r="E26" i="21"/>
  <c r="DG25" i="21"/>
  <c r="DE25" i="21"/>
  <c r="DM25" i="21" s="1"/>
  <c r="CK25" i="21"/>
  <c r="CJ25" i="21"/>
  <c r="CE25" i="21"/>
  <c r="CD25" i="21"/>
  <c r="CC25" i="21"/>
  <c r="CB25" i="21"/>
  <c r="AI25" i="21"/>
  <c r="H25" i="21"/>
  <c r="E25" i="21"/>
  <c r="DG24" i="21"/>
  <c r="DE24" i="21"/>
  <c r="DM24" i="21" s="1"/>
  <c r="CK24" i="21"/>
  <c r="CJ24" i="21"/>
  <c r="CE24" i="21"/>
  <c r="CD24" i="21"/>
  <c r="CC24" i="21"/>
  <c r="CB24" i="21"/>
  <c r="AI24" i="21"/>
  <c r="H24" i="21"/>
  <c r="E24" i="21"/>
  <c r="DG23" i="21"/>
  <c r="DE23" i="21"/>
  <c r="DM23" i="21" s="1"/>
  <c r="CK23" i="21"/>
  <c r="CJ23" i="21"/>
  <c r="CE23" i="21"/>
  <c r="CD23" i="21"/>
  <c r="CC23" i="21"/>
  <c r="CB23" i="21"/>
  <c r="AI23" i="21"/>
  <c r="H23" i="21"/>
  <c r="E23" i="21"/>
  <c r="DG22" i="21"/>
  <c r="DE22" i="21"/>
  <c r="DM22" i="21" s="1"/>
  <c r="CK22" i="21"/>
  <c r="CJ22" i="21"/>
  <c r="CE22" i="21"/>
  <c r="CD22" i="21"/>
  <c r="CC22" i="21"/>
  <c r="CB22" i="21"/>
  <c r="AI22" i="21"/>
  <c r="H22" i="21"/>
  <c r="E22" i="21"/>
  <c r="DG21" i="21"/>
  <c r="DE21" i="21"/>
  <c r="DM21" i="21" s="1"/>
  <c r="CK21" i="21"/>
  <c r="CJ21" i="21"/>
  <c r="CE21" i="21"/>
  <c r="CD21" i="21"/>
  <c r="CC21" i="21"/>
  <c r="CB21" i="21"/>
  <c r="AI21" i="21"/>
  <c r="H21" i="21"/>
  <c r="E21" i="21"/>
  <c r="DG20" i="21"/>
  <c r="DE20" i="21"/>
  <c r="DM20" i="21" s="1"/>
  <c r="CK20" i="21"/>
  <c r="CJ20" i="21"/>
  <c r="CE20" i="21"/>
  <c r="CD20" i="21"/>
  <c r="CC20" i="21"/>
  <c r="CB20" i="21"/>
  <c r="AI20" i="21"/>
  <c r="H20" i="21"/>
  <c r="E20" i="21"/>
  <c r="DG19" i="21"/>
  <c r="DE19" i="21"/>
  <c r="DM19" i="21" s="1"/>
  <c r="CK19" i="21"/>
  <c r="CJ19" i="21"/>
  <c r="CE19" i="21"/>
  <c r="CD19" i="21"/>
  <c r="CC19" i="21"/>
  <c r="CB19" i="21"/>
  <c r="AI19" i="21"/>
  <c r="H19" i="21"/>
  <c r="E19" i="21"/>
  <c r="DG18" i="21"/>
  <c r="DE18" i="21"/>
  <c r="DM18" i="21" s="1"/>
  <c r="CK18" i="21"/>
  <c r="CJ18" i="21"/>
  <c r="CE18" i="21"/>
  <c r="CD18" i="21"/>
  <c r="CC18" i="21"/>
  <c r="CB18" i="21"/>
  <c r="AI18" i="21"/>
  <c r="H18" i="21"/>
  <c r="E18" i="21"/>
  <c r="DG17" i="21"/>
  <c r="DE17" i="21"/>
  <c r="DM17" i="21" s="1"/>
  <c r="CK17" i="21"/>
  <c r="CJ17" i="21"/>
  <c r="CE17" i="21"/>
  <c r="CD17" i="21"/>
  <c r="CC17" i="21"/>
  <c r="CB17" i="21"/>
  <c r="AI17" i="21"/>
  <c r="H17" i="21"/>
  <c r="E17" i="21"/>
  <c r="DG16" i="21"/>
  <c r="DE16" i="21"/>
  <c r="DM16" i="21" s="1"/>
  <c r="CK16" i="21"/>
  <c r="CJ16" i="21"/>
  <c r="CE16" i="21"/>
  <c r="CD16" i="21"/>
  <c r="CC16" i="21"/>
  <c r="CB16" i="21"/>
  <c r="AI16" i="21"/>
  <c r="H16" i="21"/>
  <c r="E16" i="21"/>
  <c r="DG15" i="21"/>
  <c r="DE15" i="21"/>
  <c r="DM15" i="21" s="1"/>
  <c r="CK15" i="21"/>
  <c r="CJ15" i="21"/>
  <c r="CE15" i="21"/>
  <c r="CD15" i="21"/>
  <c r="CC15" i="21"/>
  <c r="CB15" i="21"/>
  <c r="AI15" i="21"/>
  <c r="H15" i="21"/>
  <c r="E15" i="21"/>
  <c r="DG14" i="21"/>
  <c r="DE14" i="21"/>
  <c r="DM14" i="21" s="1"/>
  <c r="CK14" i="21"/>
  <c r="CJ14" i="21"/>
  <c r="CE14" i="21"/>
  <c r="CD14" i="21"/>
  <c r="CC14" i="21"/>
  <c r="CB14" i="21"/>
  <c r="AI14" i="21"/>
  <c r="H14" i="21"/>
  <c r="E14" i="21"/>
  <c r="DG13" i="21"/>
  <c r="DE13" i="21"/>
  <c r="DM13" i="21" s="1"/>
  <c r="CK13" i="21"/>
  <c r="CJ13" i="21"/>
  <c r="CE13" i="21"/>
  <c r="CD13" i="21"/>
  <c r="CC13" i="21"/>
  <c r="CB13" i="21"/>
  <c r="AI13" i="21"/>
  <c r="H13" i="21"/>
  <c r="E13" i="21"/>
  <c r="DG12" i="21"/>
  <c r="DE12" i="21"/>
  <c r="CK12" i="21"/>
  <c r="CJ12" i="21"/>
  <c r="CE12" i="21"/>
  <c r="CD12" i="21"/>
  <c r="CC12" i="21"/>
  <c r="CB12" i="21"/>
  <c r="AI12" i="21"/>
  <c r="H12" i="21"/>
  <c r="E12" i="21"/>
  <c r="DB36" i="20"/>
  <c r="AQ36" i="20"/>
  <c r="AP36" i="20"/>
  <c r="AD36" i="20"/>
  <c r="Y36" i="20"/>
  <c r="I36" i="20"/>
  <c r="G36" i="20"/>
  <c r="F36" i="20"/>
  <c r="D36" i="20"/>
  <c r="DG35" i="20"/>
  <c r="DE35" i="20"/>
  <c r="DM35" i="20" s="1"/>
  <c r="CK35" i="20"/>
  <c r="CJ35" i="20"/>
  <c r="CE35" i="20"/>
  <c r="CD35" i="20"/>
  <c r="CC35" i="20"/>
  <c r="CB35" i="20"/>
  <c r="AI35" i="20"/>
  <c r="H35" i="20"/>
  <c r="E35" i="20"/>
  <c r="DE34" i="20"/>
  <c r="DM34" i="20" s="1"/>
  <c r="CK34" i="20"/>
  <c r="CJ34" i="20"/>
  <c r="CE34" i="20"/>
  <c r="CD34" i="20"/>
  <c r="CC34" i="20"/>
  <c r="CB34" i="20"/>
  <c r="AI34" i="20"/>
  <c r="H34" i="20"/>
  <c r="E34" i="20"/>
  <c r="DG33" i="20"/>
  <c r="DE33" i="20"/>
  <c r="DM33" i="20" s="1"/>
  <c r="CK33" i="20"/>
  <c r="CJ33" i="20"/>
  <c r="CE33" i="20"/>
  <c r="CD33" i="20"/>
  <c r="CC33" i="20"/>
  <c r="CB33" i="20"/>
  <c r="AI33" i="20"/>
  <c r="H33" i="20"/>
  <c r="E33" i="20"/>
  <c r="DU32" i="20"/>
  <c r="DG32" i="20"/>
  <c r="DE32" i="20"/>
  <c r="DM32" i="20" s="1"/>
  <c r="CK32" i="20"/>
  <c r="CJ32" i="20"/>
  <c r="CE32" i="20"/>
  <c r="CD32" i="20"/>
  <c r="CC32" i="20"/>
  <c r="CB32" i="20"/>
  <c r="AI32" i="20"/>
  <c r="H32" i="20"/>
  <c r="E32" i="20"/>
  <c r="DG31" i="20"/>
  <c r="DE31" i="20"/>
  <c r="DM31" i="20" s="1"/>
  <c r="CK31" i="20"/>
  <c r="CJ31" i="20"/>
  <c r="CE31" i="20"/>
  <c r="CD31" i="20"/>
  <c r="CC31" i="20"/>
  <c r="CB31" i="20"/>
  <c r="AI31" i="20"/>
  <c r="H31" i="20"/>
  <c r="E31" i="20"/>
  <c r="DG30" i="20"/>
  <c r="DE30" i="20"/>
  <c r="DM30" i="20" s="1"/>
  <c r="CK30" i="20"/>
  <c r="CJ30" i="20"/>
  <c r="CE30" i="20"/>
  <c r="CD30" i="20"/>
  <c r="CC30" i="20"/>
  <c r="CB30" i="20"/>
  <c r="AI30" i="20"/>
  <c r="H30" i="20"/>
  <c r="E30" i="20"/>
  <c r="DG29" i="20"/>
  <c r="DE29" i="20"/>
  <c r="DM29" i="20" s="1"/>
  <c r="CK29" i="20"/>
  <c r="CJ29" i="20"/>
  <c r="CE29" i="20"/>
  <c r="CD29" i="20"/>
  <c r="CC29" i="20"/>
  <c r="CB29" i="20"/>
  <c r="AI29" i="20"/>
  <c r="H29" i="20"/>
  <c r="E29" i="20"/>
  <c r="DG28" i="20"/>
  <c r="DE28" i="20"/>
  <c r="DM28" i="20" s="1"/>
  <c r="CK28" i="20"/>
  <c r="CJ28" i="20"/>
  <c r="CE28" i="20"/>
  <c r="CD28" i="20"/>
  <c r="CC28" i="20"/>
  <c r="CB28" i="20"/>
  <c r="AI28" i="20"/>
  <c r="H28" i="20"/>
  <c r="E28" i="20"/>
  <c r="DG27" i="20"/>
  <c r="DE27" i="20"/>
  <c r="DM27" i="20" s="1"/>
  <c r="CK27" i="20"/>
  <c r="CJ27" i="20"/>
  <c r="CE27" i="20"/>
  <c r="CD27" i="20"/>
  <c r="CC27" i="20"/>
  <c r="CB27" i="20"/>
  <c r="AI27" i="20"/>
  <c r="H27" i="20"/>
  <c r="E27" i="20"/>
  <c r="DG26" i="20"/>
  <c r="DE26" i="20"/>
  <c r="DM26" i="20" s="1"/>
  <c r="CK26" i="20"/>
  <c r="CJ26" i="20"/>
  <c r="CE26" i="20"/>
  <c r="CD26" i="20"/>
  <c r="CC26" i="20"/>
  <c r="CB26" i="20"/>
  <c r="AI26" i="20"/>
  <c r="H26" i="20"/>
  <c r="E26" i="20"/>
  <c r="DG25" i="20"/>
  <c r="DE25" i="20"/>
  <c r="DM25" i="20" s="1"/>
  <c r="CK25" i="20"/>
  <c r="CJ25" i="20"/>
  <c r="CE25" i="20"/>
  <c r="CD25" i="20"/>
  <c r="CC25" i="20"/>
  <c r="CB25" i="20"/>
  <c r="AI25" i="20"/>
  <c r="H25" i="20"/>
  <c r="E25" i="20"/>
  <c r="DG24" i="20"/>
  <c r="DE24" i="20"/>
  <c r="DM24" i="20" s="1"/>
  <c r="CK24" i="20"/>
  <c r="CJ24" i="20"/>
  <c r="CE24" i="20"/>
  <c r="CD24" i="20"/>
  <c r="CC24" i="20"/>
  <c r="CB24" i="20"/>
  <c r="AI24" i="20"/>
  <c r="H24" i="20"/>
  <c r="E24" i="20"/>
  <c r="DG23" i="20"/>
  <c r="DE23" i="20"/>
  <c r="DM23" i="20" s="1"/>
  <c r="CK23" i="20"/>
  <c r="CJ23" i="20"/>
  <c r="CE23" i="20"/>
  <c r="CD23" i="20"/>
  <c r="CC23" i="20"/>
  <c r="CB23" i="20"/>
  <c r="AI23" i="20"/>
  <c r="H23" i="20"/>
  <c r="E23" i="20"/>
  <c r="DG22" i="20"/>
  <c r="DE22" i="20"/>
  <c r="DM22" i="20" s="1"/>
  <c r="CK22" i="20"/>
  <c r="CJ22" i="20"/>
  <c r="CE22" i="20"/>
  <c r="CD22" i="20"/>
  <c r="CC22" i="20"/>
  <c r="AI22" i="20"/>
  <c r="H22" i="20"/>
  <c r="E22" i="20"/>
  <c r="DG21" i="20"/>
  <c r="DE21" i="20"/>
  <c r="DM21" i="20" s="1"/>
  <c r="CK21" i="20"/>
  <c r="CJ21" i="20"/>
  <c r="CE21" i="20"/>
  <c r="CD21" i="20"/>
  <c r="CC21" i="20"/>
  <c r="CB21" i="20"/>
  <c r="AI21" i="20"/>
  <c r="H21" i="20"/>
  <c r="E21" i="20"/>
  <c r="DG20" i="20"/>
  <c r="DE20" i="20"/>
  <c r="DM20" i="20" s="1"/>
  <c r="CK20" i="20"/>
  <c r="CJ20" i="20"/>
  <c r="CE20" i="20"/>
  <c r="CD20" i="20"/>
  <c r="CC20" i="20"/>
  <c r="CB20" i="20"/>
  <c r="AI20" i="20"/>
  <c r="H20" i="20"/>
  <c r="E20" i="20"/>
  <c r="DG19" i="20"/>
  <c r="DE19" i="20"/>
  <c r="DM19" i="20" s="1"/>
  <c r="CK19" i="20"/>
  <c r="CJ19" i="20"/>
  <c r="CE19" i="20"/>
  <c r="CD19" i="20"/>
  <c r="CC19" i="20"/>
  <c r="CB19" i="20"/>
  <c r="AI19" i="20"/>
  <c r="H19" i="20"/>
  <c r="E19" i="20"/>
  <c r="DG18" i="20"/>
  <c r="DE18" i="20"/>
  <c r="DM18" i="20" s="1"/>
  <c r="CK18" i="20"/>
  <c r="CJ18" i="20"/>
  <c r="CE18" i="20"/>
  <c r="CD18" i="20"/>
  <c r="CC18" i="20"/>
  <c r="CB18" i="20"/>
  <c r="AI18" i="20"/>
  <c r="H18" i="20"/>
  <c r="E18" i="20"/>
  <c r="DG17" i="20"/>
  <c r="DE17" i="20"/>
  <c r="DM17" i="20" s="1"/>
  <c r="CK17" i="20"/>
  <c r="CJ17" i="20"/>
  <c r="CE17" i="20"/>
  <c r="CD17" i="20"/>
  <c r="CC17" i="20"/>
  <c r="CB17" i="20"/>
  <c r="AI17" i="20"/>
  <c r="H17" i="20"/>
  <c r="E17" i="20"/>
  <c r="DG16" i="20"/>
  <c r="DE16" i="20"/>
  <c r="DM16" i="20" s="1"/>
  <c r="CK16" i="20"/>
  <c r="CJ16" i="20"/>
  <c r="CE16" i="20"/>
  <c r="CD16" i="20"/>
  <c r="CC16" i="20"/>
  <c r="CB16" i="20"/>
  <c r="AI16" i="20"/>
  <c r="H16" i="20"/>
  <c r="E16" i="20"/>
  <c r="DG15" i="20"/>
  <c r="DE15" i="20"/>
  <c r="DM15" i="20" s="1"/>
  <c r="CK15" i="20"/>
  <c r="CJ15" i="20"/>
  <c r="CE15" i="20"/>
  <c r="CD15" i="20"/>
  <c r="CC15" i="20"/>
  <c r="AI15" i="20"/>
  <c r="H15" i="20"/>
  <c r="E15" i="20"/>
  <c r="DG14" i="20"/>
  <c r="DE14" i="20"/>
  <c r="DM14" i="20" s="1"/>
  <c r="CK14" i="20"/>
  <c r="CJ14" i="20"/>
  <c r="CE14" i="20"/>
  <c r="CD14" i="20"/>
  <c r="CC14" i="20"/>
  <c r="CB14" i="20"/>
  <c r="AI14" i="20"/>
  <c r="H14" i="20"/>
  <c r="E14" i="20"/>
  <c r="DG13" i="20"/>
  <c r="DE13" i="20"/>
  <c r="DM13" i="20" s="1"/>
  <c r="CK13" i="20"/>
  <c r="CJ13" i="20"/>
  <c r="CE13" i="20"/>
  <c r="CD13" i="20"/>
  <c r="CC13" i="20"/>
  <c r="CB13" i="20"/>
  <c r="AI13" i="20"/>
  <c r="H13" i="20"/>
  <c r="E13" i="20"/>
  <c r="DG12" i="20"/>
  <c r="DE12" i="20"/>
  <c r="CK12" i="20"/>
  <c r="CJ12" i="20"/>
  <c r="CE12" i="20"/>
  <c r="CD12" i="20"/>
  <c r="CC12" i="20"/>
  <c r="CB12" i="20"/>
  <c r="AI12" i="20"/>
  <c r="H12" i="20"/>
  <c r="E12" i="20"/>
  <c r="DB36" i="19"/>
  <c r="AQ36" i="19"/>
  <c r="AP36" i="19"/>
  <c r="AD36" i="19"/>
  <c r="Y36" i="19"/>
  <c r="I36" i="19"/>
  <c r="G36" i="19"/>
  <c r="F36" i="19"/>
  <c r="D36" i="19"/>
  <c r="DG35" i="19"/>
  <c r="DE35" i="19"/>
  <c r="DM35" i="19" s="1"/>
  <c r="CK35" i="19"/>
  <c r="CJ35" i="19"/>
  <c r="CE35" i="19"/>
  <c r="CD35" i="19"/>
  <c r="CC35" i="19"/>
  <c r="CB35" i="19"/>
  <c r="AI35" i="19"/>
  <c r="H35" i="19"/>
  <c r="E35" i="19"/>
  <c r="DG34" i="19"/>
  <c r="DE34" i="19"/>
  <c r="DM34" i="19" s="1"/>
  <c r="CK34" i="19"/>
  <c r="CJ34" i="19"/>
  <c r="CE34" i="19"/>
  <c r="CD34" i="19"/>
  <c r="CC34" i="19"/>
  <c r="CB34" i="19"/>
  <c r="AI34" i="19"/>
  <c r="H34" i="19"/>
  <c r="E34" i="19"/>
  <c r="DG33" i="19"/>
  <c r="DE33" i="19"/>
  <c r="DM33" i="19" s="1"/>
  <c r="CK33" i="19"/>
  <c r="CJ33" i="19"/>
  <c r="CE33" i="19"/>
  <c r="CD33" i="19"/>
  <c r="CC33" i="19"/>
  <c r="AI33" i="19"/>
  <c r="H33" i="19"/>
  <c r="E33" i="19"/>
  <c r="DU32" i="19"/>
  <c r="DG32" i="19"/>
  <c r="DE32" i="19"/>
  <c r="DM32" i="19" s="1"/>
  <c r="CK32" i="19"/>
  <c r="CJ32" i="19"/>
  <c r="CE32" i="19"/>
  <c r="CD32" i="19"/>
  <c r="CC32" i="19"/>
  <c r="CB32" i="19"/>
  <c r="AI32" i="19"/>
  <c r="H32" i="19"/>
  <c r="E32" i="19"/>
  <c r="DG31" i="19"/>
  <c r="DE31" i="19"/>
  <c r="DM31" i="19" s="1"/>
  <c r="CK31" i="19"/>
  <c r="CJ31" i="19"/>
  <c r="CE31" i="19"/>
  <c r="CD31" i="19"/>
  <c r="CC31" i="19"/>
  <c r="CB31" i="19"/>
  <c r="AI31" i="19"/>
  <c r="H31" i="19"/>
  <c r="E31" i="19"/>
  <c r="DG30" i="19"/>
  <c r="DE30" i="19"/>
  <c r="DM30" i="19" s="1"/>
  <c r="CK30" i="19"/>
  <c r="CJ30" i="19"/>
  <c r="CE30" i="19"/>
  <c r="CD30" i="19"/>
  <c r="CC30" i="19"/>
  <c r="CB30" i="19"/>
  <c r="AI30" i="19"/>
  <c r="H30" i="19"/>
  <c r="E30" i="19"/>
  <c r="DG29" i="19"/>
  <c r="DE29" i="19"/>
  <c r="DM29" i="19" s="1"/>
  <c r="CK29" i="19"/>
  <c r="CJ29" i="19"/>
  <c r="CE29" i="19"/>
  <c r="CD29" i="19"/>
  <c r="CC29" i="19"/>
  <c r="CB29" i="19"/>
  <c r="AI29" i="19"/>
  <c r="H29" i="19"/>
  <c r="E29" i="19"/>
  <c r="DG28" i="19"/>
  <c r="DE28" i="19"/>
  <c r="DM28" i="19" s="1"/>
  <c r="CK28" i="19"/>
  <c r="CJ28" i="19"/>
  <c r="CE28" i="19"/>
  <c r="CD28" i="19"/>
  <c r="CC28" i="19"/>
  <c r="CB28" i="19"/>
  <c r="AI28" i="19"/>
  <c r="H28" i="19"/>
  <c r="E28" i="19"/>
  <c r="DG27" i="19"/>
  <c r="DE27" i="19"/>
  <c r="DM27" i="19" s="1"/>
  <c r="CK27" i="19"/>
  <c r="CJ27" i="19"/>
  <c r="CE27" i="19"/>
  <c r="CD27" i="19"/>
  <c r="CC27" i="19"/>
  <c r="CB27" i="19"/>
  <c r="AI27" i="19"/>
  <c r="H27" i="19"/>
  <c r="E27" i="19"/>
  <c r="DG26" i="19"/>
  <c r="DE26" i="19"/>
  <c r="DM26" i="19" s="1"/>
  <c r="CK26" i="19"/>
  <c r="CJ26" i="19"/>
  <c r="CE26" i="19"/>
  <c r="CD26" i="19"/>
  <c r="CC26" i="19"/>
  <c r="CB26" i="19"/>
  <c r="AI26" i="19"/>
  <c r="H26" i="19"/>
  <c r="E26" i="19"/>
  <c r="DG25" i="19"/>
  <c r="DE25" i="19"/>
  <c r="DM25" i="19" s="1"/>
  <c r="CK25" i="19"/>
  <c r="CJ25" i="19"/>
  <c r="CE25" i="19"/>
  <c r="CD25" i="19"/>
  <c r="CC25" i="19"/>
  <c r="CB25" i="19"/>
  <c r="AI25" i="19"/>
  <c r="H25" i="19"/>
  <c r="E25" i="19"/>
  <c r="DG24" i="19"/>
  <c r="DE24" i="19"/>
  <c r="DM24" i="19" s="1"/>
  <c r="CK24" i="19"/>
  <c r="CJ24" i="19"/>
  <c r="CE24" i="19"/>
  <c r="CD24" i="19"/>
  <c r="CC24" i="19"/>
  <c r="CB24" i="19"/>
  <c r="AI24" i="19"/>
  <c r="H24" i="19"/>
  <c r="E24" i="19"/>
  <c r="DG23" i="19"/>
  <c r="DE23" i="19"/>
  <c r="DM23" i="19" s="1"/>
  <c r="CK23" i="19"/>
  <c r="CJ23" i="19"/>
  <c r="CE23" i="19"/>
  <c r="CD23" i="19"/>
  <c r="CC23" i="19"/>
  <c r="CB23" i="19"/>
  <c r="AI23" i="19"/>
  <c r="H23" i="19"/>
  <c r="E23" i="19"/>
  <c r="DG22" i="19"/>
  <c r="DE22" i="19"/>
  <c r="DM22" i="19" s="1"/>
  <c r="CK22" i="19"/>
  <c r="CJ22" i="19"/>
  <c r="CE22" i="19"/>
  <c r="CD22" i="19"/>
  <c r="CC22" i="19"/>
  <c r="CB22" i="19"/>
  <c r="AI22" i="19"/>
  <c r="H22" i="19"/>
  <c r="E22" i="19"/>
  <c r="DG21" i="19"/>
  <c r="DE21" i="19"/>
  <c r="DM21" i="19" s="1"/>
  <c r="CK21" i="19"/>
  <c r="CJ21" i="19"/>
  <c r="CE21" i="19"/>
  <c r="CD21" i="19"/>
  <c r="CC21" i="19"/>
  <c r="CB21" i="19"/>
  <c r="AI21" i="19"/>
  <c r="H21" i="19"/>
  <c r="E21" i="19"/>
  <c r="DG20" i="19"/>
  <c r="DE20" i="19"/>
  <c r="DM20" i="19" s="1"/>
  <c r="CK20" i="19"/>
  <c r="CJ20" i="19"/>
  <c r="CE20" i="19"/>
  <c r="CD20" i="19"/>
  <c r="CC20" i="19"/>
  <c r="CB20" i="19"/>
  <c r="AI20" i="19"/>
  <c r="H20" i="19"/>
  <c r="E20" i="19"/>
  <c r="DG19" i="19"/>
  <c r="DE19" i="19"/>
  <c r="DM19" i="19" s="1"/>
  <c r="CK19" i="19"/>
  <c r="CJ19" i="19"/>
  <c r="CE19" i="19"/>
  <c r="CD19" i="19"/>
  <c r="CC19" i="19"/>
  <c r="CB19" i="19"/>
  <c r="AI19" i="19"/>
  <c r="H19" i="19"/>
  <c r="E19" i="19"/>
  <c r="DG18" i="19"/>
  <c r="DE18" i="19"/>
  <c r="DM18" i="19" s="1"/>
  <c r="CK18" i="19"/>
  <c r="CJ18" i="19"/>
  <c r="CE18" i="19"/>
  <c r="CD18" i="19"/>
  <c r="CC18" i="19"/>
  <c r="CB18" i="19"/>
  <c r="AI18" i="19"/>
  <c r="H18" i="19"/>
  <c r="E18" i="19"/>
  <c r="DG17" i="19"/>
  <c r="DE17" i="19"/>
  <c r="DM17" i="19" s="1"/>
  <c r="CK17" i="19"/>
  <c r="CJ17" i="19"/>
  <c r="CE17" i="19"/>
  <c r="CD17" i="19"/>
  <c r="CC17" i="19"/>
  <c r="CB17" i="19"/>
  <c r="AI17" i="19"/>
  <c r="H17" i="19"/>
  <c r="E17" i="19"/>
  <c r="DG16" i="19"/>
  <c r="DE16" i="19"/>
  <c r="DM16" i="19" s="1"/>
  <c r="CK16" i="19"/>
  <c r="CJ16" i="19"/>
  <c r="CE16" i="19"/>
  <c r="CD16" i="19"/>
  <c r="CC16" i="19"/>
  <c r="CB16" i="19"/>
  <c r="AI16" i="19"/>
  <c r="H16" i="19"/>
  <c r="E16" i="19"/>
  <c r="DG15" i="19"/>
  <c r="DE15" i="19"/>
  <c r="DM15" i="19" s="1"/>
  <c r="CK15" i="19"/>
  <c r="CJ15" i="19"/>
  <c r="CE15" i="19"/>
  <c r="CD15" i="19"/>
  <c r="CC15" i="19"/>
  <c r="CB15" i="19"/>
  <c r="AI15" i="19"/>
  <c r="H15" i="19"/>
  <c r="E15" i="19"/>
  <c r="DG14" i="19"/>
  <c r="DE14" i="19"/>
  <c r="DM14" i="19" s="1"/>
  <c r="CK14" i="19"/>
  <c r="CJ14" i="19"/>
  <c r="CE14" i="19"/>
  <c r="CD14" i="19"/>
  <c r="CC14" i="19"/>
  <c r="CB14" i="19"/>
  <c r="AI14" i="19"/>
  <c r="H14" i="19"/>
  <c r="E14" i="19"/>
  <c r="DG13" i="19"/>
  <c r="DE13" i="19"/>
  <c r="DM13" i="19" s="1"/>
  <c r="CK13" i="19"/>
  <c r="CJ13" i="19"/>
  <c r="CE13" i="19"/>
  <c r="CD13" i="19"/>
  <c r="CC13" i="19"/>
  <c r="CB13" i="19"/>
  <c r="AI13" i="19"/>
  <c r="H13" i="19"/>
  <c r="E13" i="19"/>
  <c r="DG12" i="19"/>
  <c r="DE12" i="19"/>
  <c r="CK12" i="19"/>
  <c r="CJ12" i="19"/>
  <c r="CE12" i="19"/>
  <c r="CD12" i="19"/>
  <c r="CC12" i="19"/>
  <c r="CB12" i="19"/>
  <c r="AI12" i="19"/>
  <c r="H12" i="19"/>
  <c r="E12" i="19"/>
  <c r="DB36" i="18"/>
  <c r="AQ36" i="18"/>
  <c r="AP36" i="18"/>
  <c r="AD36" i="18"/>
  <c r="Y36" i="18"/>
  <c r="I36" i="18"/>
  <c r="G36" i="18"/>
  <c r="F36" i="18"/>
  <c r="D36" i="18"/>
  <c r="DG35" i="18"/>
  <c r="DE35" i="18"/>
  <c r="DM35" i="18" s="1"/>
  <c r="CK35" i="18"/>
  <c r="CJ35" i="18"/>
  <c r="CE35" i="18"/>
  <c r="CD35" i="18"/>
  <c r="CC35" i="18"/>
  <c r="CB35" i="18"/>
  <c r="AI35" i="18"/>
  <c r="H35" i="18"/>
  <c r="E35" i="18"/>
  <c r="DG34" i="18"/>
  <c r="DE34" i="18"/>
  <c r="DM34" i="18" s="1"/>
  <c r="CK34" i="18"/>
  <c r="CJ34" i="18"/>
  <c r="CE34" i="18"/>
  <c r="CD34" i="18"/>
  <c r="CC34" i="18"/>
  <c r="CB34" i="18"/>
  <c r="AI34" i="18"/>
  <c r="H34" i="18"/>
  <c r="E34" i="18"/>
  <c r="DG33" i="18"/>
  <c r="DE33" i="18"/>
  <c r="DM33" i="18" s="1"/>
  <c r="CK33" i="18"/>
  <c r="CJ33" i="18"/>
  <c r="CE33" i="18"/>
  <c r="CD33" i="18"/>
  <c r="CC33" i="18"/>
  <c r="CB33" i="18"/>
  <c r="AI33" i="18"/>
  <c r="H33" i="18"/>
  <c r="E33" i="18"/>
  <c r="DU32" i="18"/>
  <c r="DG32" i="18"/>
  <c r="DE32" i="18"/>
  <c r="DM32" i="18" s="1"/>
  <c r="CK32" i="18"/>
  <c r="CJ32" i="18"/>
  <c r="CE32" i="18"/>
  <c r="CD32" i="18"/>
  <c r="CC32" i="18"/>
  <c r="CB32" i="18"/>
  <c r="AI32" i="18"/>
  <c r="H32" i="18"/>
  <c r="E32" i="18"/>
  <c r="DG31" i="18"/>
  <c r="DE31" i="18"/>
  <c r="DM31" i="18" s="1"/>
  <c r="CK31" i="18"/>
  <c r="CJ31" i="18"/>
  <c r="CE31" i="18"/>
  <c r="CD31" i="18"/>
  <c r="CC31" i="18"/>
  <c r="CB31" i="18"/>
  <c r="AI31" i="18"/>
  <c r="H31" i="18"/>
  <c r="E31" i="18"/>
  <c r="DG30" i="18"/>
  <c r="DE30" i="18"/>
  <c r="DM30" i="18" s="1"/>
  <c r="CK30" i="18"/>
  <c r="CJ30" i="18"/>
  <c r="CE30" i="18"/>
  <c r="CD30" i="18"/>
  <c r="CC30" i="18"/>
  <c r="CB30" i="18"/>
  <c r="AI30" i="18"/>
  <c r="H30" i="18"/>
  <c r="E30" i="18"/>
  <c r="DG29" i="18"/>
  <c r="DE29" i="18"/>
  <c r="DM29" i="18" s="1"/>
  <c r="CK29" i="18"/>
  <c r="CJ29" i="18"/>
  <c r="CE29" i="18"/>
  <c r="CD29" i="18"/>
  <c r="CC29" i="18"/>
  <c r="CB29" i="18"/>
  <c r="AI29" i="18"/>
  <c r="H29" i="18"/>
  <c r="E29" i="18"/>
  <c r="DG28" i="18"/>
  <c r="DE28" i="18"/>
  <c r="DM28" i="18" s="1"/>
  <c r="CK28" i="18"/>
  <c r="CJ28" i="18"/>
  <c r="CE28" i="18"/>
  <c r="CD28" i="18"/>
  <c r="CC28" i="18"/>
  <c r="CB28" i="18"/>
  <c r="AI28" i="18"/>
  <c r="H28" i="18"/>
  <c r="E28" i="18"/>
  <c r="DG27" i="18"/>
  <c r="DE27" i="18"/>
  <c r="DM27" i="18" s="1"/>
  <c r="CK27" i="18"/>
  <c r="CJ27" i="18"/>
  <c r="CE27" i="18"/>
  <c r="CD27" i="18"/>
  <c r="CC27" i="18"/>
  <c r="CB27" i="18"/>
  <c r="AI27" i="18"/>
  <c r="H27" i="18"/>
  <c r="E27" i="18"/>
  <c r="DG26" i="18"/>
  <c r="DE26" i="18"/>
  <c r="DM26" i="18" s="1"/>
  <c r="CK26" i="18"/>
  <c r="CJ26" i="18"/>
  <c r="CE26" i="18"/>
  <c r="CD26" i="18"/>
  <c r="CC26" i="18"/>
  <c r="CB26" i="18"/>
  <c r="AI26" i="18"/>
  <c r="H26" i="18"/>
  <c r="E26" i="18"/>
  <c r="DG25" i="18"/>
  <c r="DE25" i="18"/>
  <c r="DM25" i="18" s="1"/>
  <c r="CK25" i="18"/>
  <c r="CJ25" i="18"/>
  <c r="CE25" i="18"/>
  <c r="CD25" i="18"/>
  <c r="CC25" i="18"/>
  <c r="CB25" i="18"/>
  <c r="AI25" i="18"/>
  <c r="H25" i="18"/>
  <c r="E25" i="18"/>
  <c r="DG24" i="18"/>
  <c r="DE24" i="18"/>
  <c r="DM24" i="18" s="1"/>
  <c r="CK24" i="18"/>
  <c r="CJ24" i="18"/>
  <c r="CE24" i="18"/>
  <c r="CD24" i="18"/>
  <c r="CC24" i="18"/>
  <c r="CB24" i="18"/>
  <c r="AI24" i="18"/>
  <c r="H24" i="18"/>
  <c r="E24" i="18"/>
  <c r="DG23" i="18"/>
  <c r="DE23" i="18"/>
  <c r="DM23" i="18" s="1"/>
  <c r="CK23" i="18"/>
  <c r="CJ23" i="18"/>
  <c r="CE23" i="18"/>
  <c r="CD23" i="18"/>
  <c r="CC23" i="18"/>
  <c r="CB23" i="18"/>
  <c r="AI23" i="18"/>
  <c r="H23" i="18"/>
  <c r="E23" i="18"/>
  <c r="DG22" i="18"/>
  <c r="DE22" i="18"/>
  <c r="DM22" i="18" s="1"/>
  <c r="CK22" i="18"/>
  <c r="CJ22" i="18"/>
  <c r="CE22" i="18"/>
  <c r="CD22" i="18"/>
  <c r="CC22" i="18"/>
  <c r="CB22" i="18"/>
  <c r="AI22" i="18"/>
  <c r="H22" i="18"/>
  <c r="E22" i="18"/>
  <c r="DG21" i="18"/>
  <c r="DE21" i="18"/>
  <c r="DM21" i="18" s="1"/>
  <c r="CK21" i="18"/>
  <c r="CJ21" i="18"/>
  <c r="CE21" i="18"/>
  <c r="CD21" i="18"/>
  <c r="CC21" i="18"/>
  <c r="CB21" i="18"/>
  <c r="AI21" i="18"/>
  <c r="H21" i="18"/>
  <c r="E21" i="18"/>
  <c r="DG20" i="18"/>
  <c r="DE20" i="18"/>
  <c r="DM20" i="18" s="1"/>
  <c r="CK20" i="18"/>
  <c r="CJ20" i="18"/>
  <c r="CE20" i="18"/>
  <c r="CD20" i="18"/>
  <c r="CC20" i="18"/>
  <c r="CB20" i="18"/>
  <c r="AI20" i="18"/>
  <c r="H20" i="18"/>
  <c r="E20" i="18"/>
  <c r="DG19" i="18"/>
  <c r="DE19" i="18"/>
  <c r="DM19" i="18" s="1"/>
  <c r="CK19" i="18"/>
  <c r="CJ19" i="18"/>
  <c r="CE19" i="18"/>
  <c r="CD19" i="18"/>
  <c r="CC19" i="18"/>
  <c r="CB19" i="18"/>
  <c r="AI19" i="18"/>
  <c r="H19" i="18"/>
  <c r="E19" i="18"/>
  <c r="DG18" i="18"/>
  <c r="DE18" i="18"/>
  <c r="DM18" i="18" s="1"/>
  <c r="CK18" i="18"/>
  <c r="CJ18" i="18"/>
  <c r="CE18" i="18"/>
  <c r="CD18" i="18"/>
  <c r="CC18" i="18"/>
  <c r="CB18" i="18"/>
  <c r="AI18" i="18"/>
  <c r="H18" i="18"/>
  <c r="E18" i="18"/>
  <c r="DG17" i="18"/>
  <c r="DE17" i="18"/>
  <c r="DM17" i="18" s="1"/>
  <c r="CK17" i="18"/>
  <c r="CJ17" i="18"/>
  <c r="CE17" i="18"/>
  <c r="CD17" i="18"/>
  <c r="CC17" i="18"/>
  <c r="AI17" i="18"/>
  <c r="H17" i="18"/>
  <c r="E17" i="18"/>
  <c r="DG16" i="18"/>
  <c r="DE16" i="18"/>
  <c r="DM16" i="18" s="1"/>
  <c r="CK16" i="18"/>
  <c r="CJ16" i="18"/>
  <c r="CE16" i="18"/>
  <c r="CD16" i="18"/>
  <c r="CC16" i="18"/>
  <c r="CB16" i="18"/>
  <c r="AI16" i="18"/>
  <c r="H16" i="18"/>
  <c r="E16" i="18"/>
  <c r="DG15" i="18"/>
  <c r="DE15" i="18"/>
  <c r="DM15" i="18" s="1"/>
  <c r="CK15" i="18"/>
  <c r="CJ15" i="18"/>
  <c r="CE15" i="18"/>
  <c r="CD15" i="18"/>
  <c r="CC15" i="18"/>
  <c r="CB15" i="18"/>
  <c r="AI15" i="18"/>
  <c r="H15" i="18"/>
  <c r="E15" i="18"/>
  <c r="DG14" i="18"/>
  <c r="DE14" i="18"/>
  <c r="DM14" i="18" s="1"/>
  <c r="CK14" i="18"/>
  <c r="CJ14" i="18"/>
  <c r="CE14" i="18"/>
  <c r="CD14" i="18"/>
  <c r="CC14" i="18"/>
  <c r="CB14" i="18"/>
  <c r="AI14" i="18"/>
  <c r="H14" i="18"/>
  <c r="E14" i="18"/>
  <c r="DG13" i="18"/>
  <c r="DE13" i="18"/>
  <c r="DM13" i="18" s="1"/>
  <c r="CK13" i="18"/>
  <c r="CJ13" i="18"/>
  <c r="CE13" i="18"/>
  <c r="CD13" i="18"/>
  <c r="CC13" i="18"/>
  <c r="CB13" i="18"/>
  <c r="AI13" i="18"/>
  <c r="H13" i="18"/>
  <c r="E13" i="18"/>
  <c r="DG12" i="18"/>
  <c r="DE12" i="18"/>
  <c r="CK12" i="18"/>
  <c r="CJ12" i="18"/>
  <c r="CE12" i="18"/>
  <c r="CD12" i="18"/>
  <c r="CC12" i="18"/>
  <c r="CB12" i="18"/>
  <c r="AI12" i="18"/>
  <c r="H12" i="18"/>
  <c r="E12" i="18"/>
  <c r="DB36" i="17"/>
  <c r="AQ36" i="17"/>
  <c r="AP36" i="17"/>
  <c r="AD36" i="17"/>
  <c r="Y36" i="17"/>
  <c r="I36" i="17"/>
  <c r="G36" i="17"/>
  <c r="F36" i="17"/>
  <c r="D36" i="17"/>
  <c r="DG35" i="17"/>
  <c r="DE35" i="17"/>
  <c r="DM35" i="17" s="1"/>
  <c r="CK35" i="17"/>
  <c r="CJ35" i="17"/>
  <c r="CE35" i="17"/>
  <c r="CD35" i="17"/>
  <c r="CC35" i="17"/>
  <c r="CB35" i="17"/>
  <c r="AI35" i="17"/>
  <c r="H35" i="17"/>
  <c r="E35" i="17"/>
  <c r="DG34" i="17"/>
  <c r="DE34" i="17"/>
  <c r="DM34" i="17" s="1"/>
  <c r="CK34" i="17"/>
  <c r="CJ34" i="17"/>
  <c r="CE34" i="17"/>
  <c r="CD34" i="17"/>
  <c r="CC34" i="17"/>
  <c r="CB34" i="17"/>
  <c r="AI34" i="17"/>
  <c r="H34" i="17"/>
  <c r="E34" i="17"/>
  <c r="DG33" i="17"/>
  <c r="DE33" i="17"/>
  <c r="DM33" i="17" s="1"/>
  <c r="CK33" i="17"/>
  <c r="CJ33" i="17"/>
  <c r="CE33" i="17"/>
  <c r="CD33" i="17"/>
  <c r="CC33" i="17"/>
  <c r="CB33" i="17"/>
  <c r="AI33" i="17"/>
  <c r="H33" i="17"/>
  <c r="E33" i="17"/>
  <c r="DU32" i="17"/>
  <c r="DG32" i="17"/>
  <c r="DE32" i="17"/>
  <c r="DM32" i="17" s="1"/>
  <c r="CK32" i="17"/>
  <c r="CJ32" i="17"/>
  <c r="CE32" i="17"/>
  <c r="CD32" i="17"/>
  <c r="CC32" i="17"/>
  <c r="AI32" i="17"/>
  <c r="H32" i="17"/>
  <c r="DG31" i="17"/>
  <c r="DE31" i="17"/>
  <c r="DM31" i="17" s="1"/>
  <c r="CK31" i="17"/>
  <c r="CJ31" i="17"/>
  <c r="CE31" i="17"/>
  <c r="CD31" i="17"/>
  <c r="CC31" i="17"/>
  <c r="CB31" i="17"/>
  <c r="AI31" i="17"/>
  <c r="H31" i="17"/>
  <c r="E31" i="17"/>
  <c r="DG30" i="17"/>
  <c r="DE30" i="17"/>
  <c r="DM30" i="17" s="1"/>
  <c r="CK30" i="17"/>
  <c r="CJ30" i="17"/>
  <c r="CE30" i="17"/>
  <c r="CD30" i="17"/>
  <c r="CC30" i="17"/>
  <c r="CB30" i="17"/>
  <c r="AI30" i="17"/>
  <c r="H30" i="17"/>
  <c r="E30" i="17"/>
  <c r="DG29" i="17"/>
  <c r="DE29" i="17"/>
  <c r="DM29" i="17" s="1"/>
  <c r="CK29" i="17"/>
  <c r="CJ29" i="17"/>
  <c r="CE29" i="17"/>
  <c r="CD29" i="17"/>
  <c r="CC29" i="17"/>
  <c r="CB29" i="17"/>
  <c r="AI29" i="17"/>
  <c r="H29" i="17"/>
  <c r="E29" i="17"/>
  <c r="DG28" i="17"/>
  <c r="DE28" i="17"/>
  <c r="DM28" i="17" s="1"/>
  <c r="CK28" i="17"/>
  <c r="CJ28" i="17"/>
  <c r="CE28" i="17"/>
  <c r="CD28" i="17"/>
  <c r="CC28" i="17"/>
  <c r="AI28" i="17"/>
  <c r="H28" i="17"/>
  <c r="E28" i="17"/>
  <c r="DG27" i="17"/>
  <c r="DE27" i="17"/>
  <c r="DM27" i="17" s="1"/>
  <c r="CK27" i="17"/>
  <c r="CJ27" i="17"/>
  <c r="CE27" i="17"/>
  <c r="CD27" i="17"/>
  <c r="CC27" i="17"/>
  <c r="AI27" i="17"/>
  <c r="H27" i="17"/>
  <c r="E27" i="17"/>
  <c r="DG26" i="17"/>
  <c r="DE26" i="17"/>
  <c r="DM26" i="17" s="1"/>
  <c r="CK26" i="17"/>
  <c r="CJ26" i="17"/>
  <c r="CE26" i="17"/>
  <c r="CD26" i="17"/>
  <c r="CC26" i="17"/>
  <c r="CB26" i="17"/>
  <c r="AI26" i="17"/>
  <c r="H26" i="17"/>
  <c r="E26" i="17"/>
  <c r="DG25" i="17"/>
  <c r="DE25" i="17"/>
  <c r="DM25" i="17" s="1"/>
  <c r="CK25" i="17"/>
  <c r="CJ25" i="17"/>
  <c r="CE25" i="17"/>
  <c r="CD25" i="17"/>
  <c r="CC25" i="17"/>
  <c r="CB25" i="17"/>
  <c r="AI25" i="17"/>
  <c r="H25" i="17"/>
  <c r="E25" i="17"/>
  <c r="DG24" i="17"/>
  <c r="DE24" i="17"/>
  <c r="DM24" i="17" s="1"/>
  <c r="CK24" i="17"/>
  <c r="CJ24" i="17"/>
  <c r="CE24" i="17"/>
  <c r="CD24" i="17"/>
  <c r="CC24" i="17"/>
  <c r="CB24" i="17"/>
  <c r="AI24" i="17"/>
  <c r="H24" i="17"/>
  <c r="E24" i="17"/>
  <c r="DG23" i="17"/>
  <c r="DE23" i="17"/>
  <c r="DM23" i="17" s="1"/>
  <c r="CK23" i="17"/>
  <c r="CJ23" i="17"/>
  <c r="CE23" i="17"/>
  <c r="CD23" i="17"/>
  <c r="CC23" i="17"/>
  <c r="CB23" i="17"/>
  <c r="AI23" i="17"/>
  <c r="H23" i="17"/>
  <c r="E23" i="17"/>
  <c r="DG22" i="17"/>
  <c r="DE22" i="17"/>
  <c r="DM22" i="17" s="1"/>
  <c r="CK22" i="17"/>
  <c r="CJ22" i="17"/>
  <c r="CE22" i="17"/>
  <c r="CD22" i="17"/>
  <c r="CC22" i="17"/>
  <c r="CB22" i="17"/>
  <c r="AI22" i="17"/>
  <c r="H22" i="17"/>
  <c r="E22" i="17"/>
  <c r="DG21" i="17"/>
  <c r="DE21" i="17"/>
  <c r="DM21" i="17" s="1"/>
  <c r="CK21" i="17"/>
  <c r="CJ21" i="17"/>
  <c r="CE21" i="17"/>
  <c r="CD21" i="17"/>
  <c r="CC21" i="17"/>
  <c r="CB21" i="17"/>
  <c r="AI21" i="17"/>
  <c r="H21" i="17"/>
  <c r="E21" i="17"/>
  <c r="DG20" i="17"/>
  <c r="DE20" i="17"/>
  <c r="DM20" i="17" s="1"/>
  <c r="CK20" i="17"/>
  <c r="CJ20" i="17"/>
  <c r="CE20" i="17"/>
  <c r="CD20" i="17"/>
  <c r="CC20" i="17"/>
  <c r="CB20" i="17"/>
  <c r="AI20" i="17"/>
  <c r="H20" i="17"/>
  <c r="E20" i="17"/>
  <c r="DG19" i="17"/>
  <c r="DE19" i="17"/>
  <c r="DM19" i="17" s="1"/>
  <c r="CK19" i="17"/>
  <c r="CJ19" i="17"/>
  <c r="CE19" i="17"/>
  <c r="CD19" i="17"/>
  <c r="CC19" i="17"/>
  <c r="CB19" i="17"/>
  <c r="AI19" i="17"/>
  <c r="H19" i="17"/>
  <c r="E19" i="17"/>
  <c r="DG18" i="17"/>
  <c r="DE18" i="17"/>
  <c r="DM18" i="17" s="1"/>
  <c r="CK18" i="17"/>
  <c r="CJ18" i="17"/>
  <c r="CD18" i="17"/>
  <c r="CC18" i="17"/>
  <c r="CB18" i="17"/>
  <c r="AI18" i="17"/>
  <c r="H18" i="17"/>
  <c r="E18" i="17"/>
  <c r="DG17" i="17"/>
  <c r="DE17" i="17"/>
  <c r="DM17" i="17" s="1"/>
  <c r="CK17" i="17"/>
  <c r="CJ17" i="17"/>
  <c r="CD17" i="17"/>
  <c r="CC17" i="17"/>
  <c r="CB17" i="17"/>
  <c r="AI17" i="17"/>
  <c r="H17" i="17"/>
  <c r="E17" i="17"/>
  <c r="DG16" i="17"/>
  <c r="DE16" i="17"/>
  <c r="DM16" i="17" s="1"/>
  <c r="CK16" i="17"/>
  <c r="CJ16" i="17"/>
  <c r="CE16" i="17"/>
  <c r="CD16" i="17"/>
  <c r="CC16" i="17"/>
  <c r="CB16" i="17"/>
  <c r="AI16" i="17"/>
  <c r="H16" i="17"/>
  <c r="E16" i="17"/>
  <c r="DG15" i="17"/>
  <c r="DE15" i="17"/>
  <c r="DM15" i="17" s="1"/>
  <c r="CK15" i="17"/>
  <c r="CJ15" i="17"/>
  <c r="CE15" i="17"/>
  <c r="CD15" i="17"/>
  <c r="CC15" i="17"/>
  <c r="CB15" i="17"/>
  <c r="AI15" i="17"/>
  <c r="H15" i="17"/>
  <c r="E15" i="17"/>
  <c r="DG14" i="17"/>
  <c r="DE14" i="17"/>
  <c r="DM14" i="17" s="1"/>
  <c r="CK14" i="17"/>
  <c r="CJ14" i="17"/>
  <c r="CE14" i="17"/>
  <c r="CD14" i="17"/>
  <c r="CC14" i="17"/>
  <c r="CB14" i="17"/>
  <c r="AI14" i="17"/>
  <c r="H14" i="17"/>
  <c r="E14" i="17"/>
  <c r="DG13" i="17"/>
  <c r="DE13" i="17"/>
  <c r="DM13" i="17" s="1"/>
  <c r="CK13" i="17"/>
  <c r="CJ13" i="17"/>
  <c r="CE13" i="17"/>
  <c r="CD13" i="17"/>
  <c r="CC13" i="17"/>
  <c r="CB13" i="17"/>
  <c r="AI13" i="17"/>
  <c r="H13" i="17"/>
  <c r="E13" i="17"/>
  <c r="DG12" i="17"/>
  <c r="DE12" i="17"/>
  <c r="CK12" i="17"/>
  <c r="CJ12" i="17"/>
  <c r="CE12" i="17"/>
  <c r="CD12" i="17"/>
  <c r="CC12" i="17"/>
  <c r="CB12" i="17"/>
  <c r="AI12" i="17"/>
  <c r="H12" i="17"/>
  <c r="E12" i="17"/>
  <c r="DB36" i="16"/>
  <c r="AQ36" i="16"/>
  <c r="AP36" i="16"/>
  <c r="AD36" i="16"/>
  <c r="Y36" i="16"/>
  <c r="I36" i="16"/>
  <c r="G36" i="16"/>
  <c r="F36" i="16"/>
  <c r="D36" i="16"/>
  <c r="DG35" i="16"/>
  <c r="DE35" i="16"/>
  <c r="DM35" i="16" s="1"/>
  <c r="CK35" i="16"/>
  <c r="CJ35" i="16"/>
  <c r="CE35" i="16"/>
  <c r="CD35" i="16"/>
  <c r="CC35" i="16"/>
  <c r="CB35" i="16"/>
  <c r="AI35" i="16"/>
  <c r="H35" i="16"/>
  <c r="E35" i="16"/>
  <c r="DG34" i="16"/>
  <c r="DE34" i="16"/>
  <c r="DM34" i="16" s="1"/>
  <c r="CK34" i="16"/>
  <c r="CJ34" i="16"/>
  <c r="CE34" i="16"/>
  <c r="CD34" i="16"/>
  <c r="CC34" i="16"/>
  <c r="CB34" i="16"/>
  <c r="AI34" i="16"/>
  <c r="H34" i="16"/>
  <c r="E34" i="16"/>
  <c r="DG33" i="16"/>
  <c r="DE33" i="16"/>
  <c r="DM33" i="16" s="1"/>
  <c r="CK33" i="16"/>
  <c r="CJ33" i="16"/>
  <c r="CE33" i="16"/>
  <c r="CD33" i="16"/>
  <c r="CC33" i="16"/>
  <c r="CB33" i="16"/>
  <c r="AI33" i="16"/>
  <c r="H33" i="16"/>
  <c r="E33" i="16"/>
  <c r="DU32" i="16"/>
  <c r="DG32" i="16"/>
  <c r="DE32" i="16"/>
  <c r="DM32" i="16" s="1"/>
  <c r="CK32" i="16"/>
  <c r="CJ32" i="16"/>
  <c r="CE32" i="16"/>
  <c r="CD32" i="16"/>
  <c r="CC32" i="16"/>
  <c r="CB32" i="16"/>
  <c r="AI32" i="16"/>
  <c r="H32" i="16"/>
  <c r="E32" i="16"/>
  <c r="DG31" i="16"/>
  <c r="DE31" i="16"/>
  <c r="DM31" i="16" s="1"/>
  <c r="CK31" i="16"/>
  <c r="CJ31" i="16"/>
  <c r="CE31" i="16"/>
  <c r="CD31" i="16"/>
  <c r="CC31" i="16"/>
  <c r="CB31" i="16"/>
  <c r="AI31" i="16"/>
  <c r="H31" i="16"/>
  <c r="E31" i="16"/>
  <c r="DG30" i="16"/>
  <c r="DE30" i="16"/>
  <c r="DM30" i="16" s="1"/>
  <c r="CK30" i="16"/>
  <c r="CJ30" i="16"/>
  <c r="CE30" i="16"/>
  <c r="CD30" i="16"/>
  <c r="CC30" i="16"/>
  <c r="CB30" i="16"/>
  <c r="AI30" i="16"/>
  <c r="H30" i="16"/>
  <c r="E30" i="16"/>
  <c r="DG29" i="16"/>
  <c r="DE29" i="16"/>
  <c r="DM29" i="16" s="1"/>
  <c r="CK29" i="16"/>
  <c r="CJ29" i="16"/>
  <c r="CE29" i="16"/>
  <c r="CD29" i="16"/>
  <c r="CC29" i="16"/>
  <c r="CB29" i="16"/>
  <c r="AI29" i="16"/>
  <c r="H29" i="16"/>
  <c r="E29" i="16"/>
  <c r="DG28" i="16"/>
  <c r="DE28" i="16"/>
  <c r="DM28" i="16" s="1"/>
  <c r="CK28" i="16"/>
  <c r="CJ28" i="16"/>
  <c r="CE28" i="16"/>
  <c r="CD28" i="16"/>
  <c r="CC28" i="16"/>
  <c r="CB28" i="16"/>
  <c r="AI28" i="16"/>
  <c r="H28" i="16"/>
  <c r="E28" i="16"/>
  <c r="DG27" i="16"/>
  <c r="DE27" i="16"/>
  <c r="DM27" i="16" s="1"/>
  <c r="CK27" i="16"/>
  <c r="CJ27" i="16"/>
  <c r="CE27" i="16"/>
  <c r="CD27" i="16"/>
  <c r="CC27" i="16"/>
  <c r="CB27" i="16"/>
  <c r="AI27" i="16"/>
  <c r="H27" i="16"/>
  <c r="E27" i="16"/>
  <c r="DG26" i="16"/>
  <c r="DE26" i="16"/>
  <c r="DM26" i="16" s="1"/>
  <c r="CK26" i="16"/>
  <c r="CJ26" i="16"/>
  <c r="CE26" i="16"/>
  <c r="CD26" i="16"/>
  <c r="CC26" i="16"/>
  <c r="CB26" i="16"/>
  <c r="AI26" i="16"/>
  <c r="H26" i="16"/>
  <c r="E26" i="16"/>
  <c r="DG25" i="16"/>
  <c r="DE25" i="16"/>
  <c r="DM25" i="16" s="1"/>
  <c r="CK25" i="16"/>
  <c r="CJ25" i="16"/>
  <c r="CE25" i="16"/>
  <c r="CD25" i="16"/>
  <c r="CC25" i="16"/>
  <c r="CB25" i="16"/>
  <c r="AI25" i="16"/>
  <c r="H25" i="16"/>
  <c r="E25" i="16"/>
  <c r="DG24" i="16"/>
  <c r="DE24" i="16"/>
  <c r="DM24" i="16" s="1"/>
  <c r="CK24" i="16"/>
  <c r="CJ24" i="16"/>
  <c r="CE24" i="16"/>
  <c r="CD24" i="16"/>
  <c r="CC24" i="16"/>
  <c r="CB24" i="16"/>
  <c r="AI24" i="16"/>
  <c r="H24" i="16"/>
  <c r="E24" i="16"/>
  <c r="DG23" i="16"/>
  <c r="DE23" i="16"/>
  <c r="DM23" i="16" s="1"/>
  <c r="CK23" i="16"/>
  <c r="CJ23" i="16"/>
  <c r="CE23" i="16"/>
  <c r="CD23" i="16"/>
  <c r="CC23" i="16"/>
  <c r="CB23" i="16"/>
  <c r="AI23" i="16"/>
  <c r="H23" i="16"/>
  <c r="E23" i="16"/>
  <c r="DG22" i="16"/>
  <c r="DE22" i="16"/>
  <c r="DM22" i="16" s="1"/>
  <c r="CK22" i="16"/>
  <c r="CJ22" i="16"/>
  <c r="CE22" i="16"/>
  <c r="CD22" i="16"/>
  <c r="CC22" i="16"/>
  <c r="CB22" i="16"/>
  <c r="AI22" i="16"/>
  <c r="H22" i="16"/>
  <c r="E22" i="16"/>
  <c r="DG21" i="16"/>
  <c r="DE21" i="16"/>
  <c r="DM21" i="16" s="1"/>
  <c r="CK21" i="16"/>
  <c r="CJ21" i="16"/>
  <c r="CE21" i="16"/>
  <c r="CD21" i="16"/>
  <c r="CC21" i="16"/>
  <c r="CB21" i="16"/>
  <c r="AI21" i="16"/>
  <c r="H21" i="16"/>
  <c r="E21" i="16"/>
  <c r="DG20" i="16"/>
  <c r="DE20" i="16"/>
  <c r="DM20" i="16" s="1"/>
  <c r="CK20" i="16"/>
  <c r="CJ20" i="16"/>
  <c r="CE20" i="16"/>
  <c r="CD20" i="16"/>
  <c r="CC20" i="16"/>
  <c r="CB20" i="16"/>
  <c r="AI20" i="16"/>
  <c r="H20" i="16"/>
  <c r="E20" i="16"/>
  <c r="DG19" i="16"/>
  <c r="DE19" i="16"/>
  <c r="DM19" i="16" s="1"/>
  <c r="CK19" i="16"/>
  <c r="CJ19" i="16"/>
  <c r="CE19" i="16"/>
  <c r="CD19" i="16"/>
  <c r="CC19" i="16"/>
  <c r="CB19" i="16"/>
  <c r="AI19" i="16"/>
  <c r="H19" i="16"/>
  <c r="E19" i="16"/>
  <c r="DG18" i="16"/>
  <c r="DE18" i="16"/>
  <c r="DM18" i="16" s="1"/>
  <c r="CK18" i="16"/>
  <c r="CJ18" i="16"/>
  <c r="CE18" i="16"/>
  <c r="CD18" i="16"/>
  <c r="CC18" i="16"/>
  <c r="CB18" i="16"/>
  <c r="AI18" i="16"/>
  <c r="H18" i="16"/>
  <c r="E18" i="16"/>
  <c r="DG17" i="16"/>
  <c r="DE17" i="16"/>
  <c r="DM17" i="16" s="1"/>
  <c r="CK17" i="16"/>
  <c r="CJ17" i="16"/>
  <c r="CE17" i="16"/>
  <c r="CD17" i="16"/>
  <c r="CC17" i="16"/>
  <c r="CB17" i="16"/>
  <c r="AI17" i="16"/>
  <c r="AJ17" i="16" s="1"/>
  <c r="AK17" i="16" s="1"/>
  <c r="AO17" i="16" s="1"/>
  <c r="H17" i="16"/>
  <c r="E17" i="16"/>
  <c r="DG16" i="16"/>
  <c r="DE16" i="16"/>
  <c r="DM16" i="16" s="1"/>
  <c r="CK16" i="16"/>
  <c r="CJ16" i="16"/>
  <c r="CE16" i="16"/>
  <c r="CD16" i="16"/>
  <c r="CC16" i="16"/>
  <c r="CB16" i="16"/>
  <c r="AI16" i="16"/>
  <c r="AJ16" i="16" s="1"/>
  <c r="AK16" i="16" s="1"/>
  <c r="AO16" i="16" s="1"/>
  <c r="H16" i="16"/>
  <c r="E16" i="16"/>
  <c r="DG15" i="16"/>
  <c r="DE15" i="16"/>
  <c r="DM15" i="16" s="1"/>
  <c r="CK15" i="16"/>
  <c r="CJ15" i="16"/>
  <c r="CE15" i="16"/>
  <c r="CD15" i="16"/>
  <c r="CC15" i="16"/>
  <c r="CB15" i="16"/>
  <c r="AI15" i="16"/>
  <c r="AJ15" i="16" s="1"/>
  <c r="AK15" i="16" s="1"/>
  <c r="AO15" i="16" s="1"/>
  <c r="H15" i="16"/>
  <c r="E15" i="16"/>
  <c r="DG14" i="16"/>
  <c r="DE14" i="16"/>
  <c r="DM14" i="16" s="1"/>
  <c r="CK14" i="16"/>
  <c r="CJ14" i="16"/>
  <c r="CE14" i="16"/>
  <c r="CD14" i="16"/>
  <c r="CC14" i="16"/>
  <c r="CB14" i="16"/>
  <c r="AI14" i="16"/>
  <c r="AJ14" i="16" s="1"/>
  <c r="AK14" i="16" s="1"/>
  <c r="AO14" i="16" s="1"/>
  <c r="H14" i="16"/>
  <c r="E14" i="16"/>
  <c r="DG13" i="16"/>
  <c r="DE13" i="16"/>
  <c r="DM13" i="16" s="1"/>
  <c r="CK13" i="16"/>
  <c r="CJ13" i="16"/>
  <c r="CE13" i="16"/>
  <c r="CD13" i="16"/>
  <c r="CC13" i="16"/>
  <c r="CB13" i="16"/>
  <c r="AI13" i="16"/>
  <c r="AJ13" i="16" s="1"/>
  <c r="AK13" i="16" s="1"/>
  <c r="AO13" i="16" s="1"/>
  <c r="H13" i="16"/>
  <c r="E13" i="16"/>
  <c r="DG12" i="16"/>
  <c r="DE12" i="16"/>
  <c r="CK12" i="16"/>
  <c r="CJ12" i="16"/>
  <c r="CE12" i="16"/>
  <c r="CD12" i="16"/>
  <c r="CC12" i="16"/>
  <c r="CB12" i="16"/>
  <c r="AI12" i="16"/>
  <c r="H12" i="16"/>
  <c r="E12" i="16"/>
  <c r="DB36" i="15"/>
  <c r="AQ36" i="15"/>
  <c r="AP36" i="15"/>
  <c r="AD36" i="15"/>
  <c r="Y36" i="15"/>
  <c r="I36" i="15"/>
  <c r="G36" i="15"/>
  <c r="F36" i="15"/>
  <c r="D36" i="15"/>
  <c r="DG35" i="15"/>
  <c r="DE35" i="15"/>
  <c r="DM35" i="15" s="1"/>
  <c r="CK35" i="15"/>
  <c r="CJ35" i="15"/>
  <c r="CE35" i="15"/>
  <c r="CD35" i="15"/>
  <c r="CC35" i="15"/>
  <c r="CB35" i="15"/>
  <c r="AI35" i="15"/>
  <c r="H35" i="15"/>
  <c r="E35" i="15"/>
  <c r="DG34" i="15"/>
  <c r="DE34" i="15"/>
  <c r="DM34" i="15" s="1"/>
  <c r="CK34" i="15"/>
  <c r="CJ34" i="15"/>
  <c r="CE34" i="15"/>
  <c r="CD34" i="15"/>
  <c r="CC34" i="15"/>
  <c r="CB34" i="15"/>
  <c r="AI34" i="15"/>
  <c r="H34" i="15"/>
  <c r="E34" i="15"/>
  <c r="DG33" i="15"/>
  <c r="DE33" i="15"/>
  <c r="DM33" i="15" s="1"/>
  <c r="CK33" i="15"/>
  <c r="CJ33" i="15"/>
  <c r="CE33" i="15"/>
  <c r="CD33" i="15"/>
  <c r="CC33" i="15"/>
  <c r="CB33" i="15"/>
  <c r="AI33" i="15"/>
  <c r="H33" i="15"/>
  <c r="E33" i="15"/>
  <c r="DU32" i="15"/>
  <c r="DG32" i="15"/>
  <c r="DE32" i="15"/>
  <c r="DM32" i="15" s="1"/>
  <c r="CK32" i="15"/>
  <c r="CJ32" i="15"/>
  <c r="CE32" i="15"/>
  <c r="CD32" i="15"/>
  <c r="CC32" i="15"/>
  <c r="CB32" i="15"/>
  <c r="AI32" i="15"/>
  <c r="AJ32" i="15" s="1"/>
  <c r="AK32" i="15" s="1"/>
  <c r="AO32" i="15" s="1"/>
  <c r="H32" i="15"/>
  <c r="E32" i="15"/>
  <c r="DG31" i="15"/>
  <c r="DE31" i="15"/>
  <c r="DM31" i="15" s="1"/>
  <c r="CK31" i="15"/>
  <c r="CJ31" i="15"/>
  <c r="CE31" i="15"/>
  <c r="CD31" i="15"/>
  <c r="CC31" i="15"/>
  <c r="CB31" i="15"/>
  <c r="AI31" i="15"/>
  <c r="AJ31" i="15" s="1"/>
  <c r="AK31" i="15" s="1"/>
  <c r="AO31" i="15" s="1"/>
  <c r="H31" i="15"/>
  <c r="E31" i="15"/>
  <c r="DG30" i="15"/>
  <c r="DE30" i="15"/>
  <c r="DM30" i="15" s="1"/>
  <c r="CK30" i="15"/>
  <c r="CJ30" i="15"/>
  <c r="CE30" i="15"/>
  <c r="CD30" i="15"/>
  <c r="CC30" i="15"/>
  <c r="CB30" i="15"/>
  <c r="AI30" i="15"/>
  <c r="AJ30" i="15" s="1"/>
  <c r="AK30" i="15" s="1"/>
  <c r="AO30" i="15" s="1"/>
  <c r="H30" i="15"/>
  <c r="E30" i="15"/>
  <c r="DG29" i="15"/>
  <c r="DE29" i="15"/>
  <c r="DM29" i="15" s="1"/>
  <c r="CK29" i="15"/>
  <c r="CJ29" i="15"/>
  <c r="CE29" i="15"/>
  <c r="CD29" i="15"/>
  <c r="CC29" i="15"/>
  <c r="CB29" i="15"/>
  <c r="AI29" i="15"/>
  <c r="AJ29" i="15" s="1"/>
  <c r="AK29" i="15" s="1"/>
  <c r="AO29" i="15" s="1"/>
  <c r="H29" i="15"/>
  <c r="E29" i="15"/>
  <c r="DG28" i="15"/>
  <c r="DE28" i="15"/>
  <c r="DM28" i="15" s="1"/>
  <c r="CK28" i="15"/>
  <c r="CJ28" i="15"/>
  <c r="CE28" i="15"/>
  <c r="CD28" i="15"/>
  <c r="CC28" i="15"/>
  <c r="CB28" i="15"/>
  <c r="AI28" i="15"/>
  <c r="AJ28" i="15" s="1"/>
  <c r="AK28" i="15" s="1"/>
  <c r="AO28" i="15" s="1"/>
  <c r="H28" i="15"/>
  <c r="E28" i="15"/>
  <c r="DG27" i="15"/>
  <c r="DE27" i="15"/>
  <c r="DM27" i="15" s="1"/>
  <c r="CK27" i="15"/>
  <c r="CJ27" i="15"/>
  <c r="CE27" i="15"/>
  <c r="CD27" i="15"/>
  <c r="CC27" i="15"/>
  <c r="CB27" i="15"/>
  <c r="AI27" i="15"/>
  <c r="AJ27" i="15" s="1"/>
  <c r="AK27" i="15" s="1"/>
  <c r="AO27" i="15" s="1"/>
  <c r="H27" i="15"/>
  <c r="E27" i="15"/>
  <c r="DG26" i="15"/>
  <c r="DE26" i="15"/>
  <c r="DM26" i="15" s="1"/>
  <c r="CK26" i="15"/>
  <c r="CJ26" i="15"/>
  <c r="CE26" i="15"/>
  <c r="CD26" i="15"/>
  <c r="CC26" i="15"/>
  <c r="CB26" i="15"/>
  <c r="AI26" i="15"/>
  <c r="AJ26" i="15" s="1"/>
  <c r="AK26" i="15" s="1"/>
  <c r="AO26" i="15" s="1"/>
  <c r="H26" i="15"/>
  <c r="E26" i="15"/>
  <c r="DG25" i="15"/>
  <c r="DE25" i="15"/>
  <c r="DM25" i="15" s="1"/>
  <c r="CK25" i="15"/>
  <c r="CJ25" i="15"/>
  <c r="CE25" i="15"/>
  <c r="CD25" i="15"/>
  <c r="CC25" i="15"/>
  <c r="CB25" i="15"/>
  <c r="AI25" i="15"/>
  <c r="AJ25" i="15" s="1"/>
  <c r="AK25" i="15" s="1"/>
  <c r="AO25" i="15" s="1"/>
  <c r="H25" i="15"/>
  <c r="E25" i="15"/>
  <c r="DG24" i="15"/>
  <c r="DE24" i="15"/>
  <c r="DM24" i="15" s="1"/>
  <c r="CK24" i="15"/>
  <c r="CJ24" i="15"/>
  <c r="CE24" i="15"/>
  <c r="CD24" i="15"/>
  <c r="CC24" i="15"/>
  <c r="CB24" i="15"/>
  <c r="AI24" i="15"/>
  <c r="AJ24" i="15" s="1"/>
  <c r="AK24" i="15" s="1"/>
  <c r="AO24" i="15" s="1"/>
  <c r="H24" i="15"/>
  <c r="E24" i="15"/>
  <c r="DG23" i="15"/>
  <c r="DE23" i="15"/>
  <c r="DM23" i="15" s="1"/>
  <c r="CK23" i="15"/>
  <c r="CJ23" i="15"/>
  <c r="CE23" i="15"/>
  <c r="CD23" i="15"/>
  <c r="CC23" i="15"/>
  <c r="CB23" i="15"/>
  <c r="AI23" i="15"/>
  <c r="AJ23" i="15" s="1"/>
  <c r="AK23" i="15" s="1"/>
  <c r="AO23" i="15" s="1"/>
  <c r="H23" i="15"/>
  <c r="E23" i="15"/>
  <c r="DG22" i="15"/>
  <c r="DE22" i="15"/>
  <c r="DM22" i="15" s="1"/>
  <c r="CK22" i="15"/>
  <c r="CJ22" i="15"/>
  <c r="CE22" i="15"/>
  <c r="CD22" i="15"/>
  <c r="CC22" i="15"/>
  <c r="CB22" i="15"/>
  <c r="AI22" i="15"/>
  <c r="AJ22" i="15" s="1"/>
  <c r="AK22" i="15" s="1"/>
  <c r="AO22" i="15" s="1"/>
  <c r="H22" i="15"/>
  <c r="E22" i="15"/>
  <c r="DG21" i="15"/>
  <c r="DE21" i="15"/>
  <c r="DM21" i="15" s="1"/>
  <c r="CK21" i="15"/>
  <c r="CJ21" i="15"/>
  <c r="CE21" i="15"/>
  <c r="CD21" i="15"/>
  <c r="CC21" i="15"/>
  <c r="CB21" i="15"/>
  <c r="AI21" i="15"/>
  <c r="H21" i="15"/>
  <c r="E21" i="15"/>
  <c r="DG20" i="15"/>
  <c r="DE20" i="15"/>
  <c r="DM20" i="15" s="1"/>
  <c r="CK20" i="15"/>
  <c r="CJ20" i="15"/>
  <c r="CE20" i="15"/>
  <c r="CD20" i="15"/>
  <c r="CC20" i="15"/>
  <c r="CB20" i="15"/>
  <c r="AI20" i="15"/>
  <c r="H20" i="15"/>
  <c r="E20" i="15"/>
  <c r="DG19" i="15"/>
  <c r="DE19" i="15"/>
  <c r="DM19" i="15" s="1"/>
  <c r="CK19" i="15"/>
  <c r="CJ19" i="15"/>
  <c r="CE19" i="15"/>
  <c r="CD19" i="15"/>
  <c r="CC19" i="15"/>
  <c r="CB19" i="15"/>
  <c r="AI19" i="15"/>
  <c r="H19" i="15"/>
  <c r="E19" i="15"/>
  <c r="DG18" i="15"/>
  <c r="DE18" i="15"/>
  <c r="DM18" i="15" s="1"/>
  <c r="CK18" i="15"/>
  <c r="CJ18" i="15"/>
  <c r="CE18" i="15"/>
  <c r="CD18" i="15"/>
  <c r="CC18" i="15"/>
  <c r="CB18" i="15"/>
  <c r="AI18" i="15"/>
  <c r="H18" i="15"/>
  <c r="E18" i="15"/>
  <c r="DG17" i="15"/>
  <c r="DE17" i="15"/>
  <c r="DM17" i="15" s="1"/>
  <c r="CK17" i="15"/>
  <c r="CJ17" i="15"/>
  <c r="CE17" i="15"/>
  <c r="CD17" i="15"/>
  <c r="CC17" i="15"/>
  <c r="CB17" i="15"/>
  <c r="AI17" i="15"/>
  <c r="H17" i="15"/>
  <c r="E17" i="15"/>
  <c r="DG16" i="15"/>
  <c r="DE16" i="15"/>
  <c r="DM16" i="15" s="1"/>
  <c r="CK16" i="15"/>
  <c r="CJ16" i="15"/>
  <c r="CE16" i="15"/>
  <c r="CD16" i="15"/>
  <c r="CC16" i="15"/>
  <c r="CB16" i="15"/>
  <c r="AI16" i="15"/>
  <c r="H16" i="15"/>
  <c r="E16" i="15"/>
  <c r="DG15" i="15"/>
  <c r="DE15" i="15"/>
  <c r="DM15" i="15" s="1"/>
  <c r="CK15" i="15"/>
  <c r="CJ15" i="15"/>
  <c r="CE15" i="15"/>
  <c r="CD15" i="15"/>
  <c r="CC15" i="15"/>
  <c r="CB15" i="15"/>
  <c r="AI15" i="15"/>
  <c r="H15" i="15"/>
  <c r="E15" i="15"/>
  <c r="DG14" i="15"/>
  <c r="DE14" i="15"/>
  <c r="DM14" i="15" s="1"/>
  <c r="CK14" i="15"/>
  <c r="CJ14" i="15"/>
  <c r="CE14" i="15"/>
  <c r="CD14" i="15"/>
  <c r="CC14" i="15"/>
  <c r="CB14" i="15"/>
  <c r="AI14" i="15"/>
  <c r="H14" i="15"/>
  <c r="E14" i="15"/>
  <c r="DG13" i="15"/>
  <c r="DE13" i="15"/>
  <c r="DM13" i="15" s="1"/>
  <c r="CK13" i="15"/>
  <c r="CJ13" i="15"/>
  <c r="CE13" i="15"/>
  <c r="CD13" i="15"/>
  <c r="CC13" i="15"/>
  <c r="CB13" i="15"/>
  <c r="AI13" i="15"/>
  <c r="H13" i="15"/>
  <c r="E13" i="15"/>
  <c r="DG12" i="15"/>
  <c r="DE12" i="15"/>
  <c r="CK12" i="15"/>
  <c r="CJ12" i="15"/>
  <c r="CE12" i="15"/>
  <c r="CD12" i="15"/>
  <c r="CC12" i="15"/>
  <c r="CB12" i="15"/>
  <c r="AI12" i="15"/>
  <c r="H12" i="15"/>
  <c r="E12" i="15"/>
  <c r="DB36" i="14"/>
  <c r="AQ36" i="14"/>
  <c r="AP36" i="14"/>
  <c r="AD36" i="14"/>
  <c r="Y36" i="14"/>
  <c r="I36" i="14"/>
  <c r="G36" i="14"/>
  <c r="F36" i="14"/>
  <c r="D36" i="14"/>
  <c r="DG35" i="14"/>
  <c r="DE35" i="14"/>
  <c r="DM35" i="14" s="1"/>
  <c r="CK35" i="14"/>
  <c r="CJ35" i="14"/>
  <c r="CE35" i="14"/>
  <c r="CD35" i="14"/>
  <c r="CC35" i="14"/>
  <c r="CB35" i="14"/>
  <c r="AI35" i="14"/>
  <c r="H35" i="14"/>
  <c r="E35" i="14"/>
  <c r="DG34" i="14"/>
  <c r="DE34" i="14"/>
  <c r="DM34" i="14" s="1"/>
  <c r="CK34" i="14"/>
  <c r="CJ34" i="14"/>
  <c r="CE34" i="14"/>
  <c r="CD34" i="14"/>
  <c r="CC34" i="14"/>
  <c r="CB34" i="14"/>
  <c r="AI34" i="14"/>
  <c r="H34" i="14"/>
  <c r="E34" i="14"/>
  <c r="DG33" i="14"/>
  <c r="DE33" i="14"/>
  <c r="DM33" i="14" s="1"/>
  <c r="CK33" i="14"/>
  <c r="CJ33" i="14"/>
  <c r="CE33" i="14"/>
  <c r="CD33" i="14"/>
  <c r="CC33" i="14"/>
  <c r="CB33" i="14"/>
  <c r="AI33" i="14"/>
  <c r="H33" i="14"/>
  <c r="E33" i="14"/>
  <c r="DU32" i="14"/>
  <c r="DG32" i="14"/>
  <c r="DE32" i="14"/>
  <c r="DM32" i="14" s="1"/>
  <c r="CK32" i="14"/>
  <c r="CJ32" i="14"/>
  <c r="CE32" i="14"/>
  <c r="CD32" i="14"/>
  <c r="CC32" i="14"/>
  <c r="CB32" i="14"/>
  <c r="AI32" i="14"/>
  <c r="H32" i="14"/>
  <c r="E32" i="14"/>
  <c r="DG31" i="14"/>
  <c r="DE31" i="14"/>
  <c r="DM31" i="14" s="1"/>
  <c r="CK31" i="14"/>
  <c r="CJ31" i="14"/>
  <c r="CE31" i="14"/>
  <c r="CD31" i="14"/>
  <c r="CC31" i="14"/>
  <c r="CB31" i="14"/>
  <c r="AI31" i="14"/>
  <c r="H31" i="14"/>
  <c r="DG30" i="14"/>
  <c r="DE30" i="14"/>
  <c r="DM30" i="14" s="1"/>
  <c r="CK30" i="14"/>
  <c r="CJ30" i="14"/>
  <c r="CE30" i="14"/>
  <c r="CD30" i="14"/>
  <c r="CC30" i="14"/>
  <c r="CB30" i="14"/>
  <c r="AI30" i="14"/>
  <c r="H30" i="14"/>
  <c r="E30" i="14"/>
  <c r="DG29" i="14"/>
  <c r="DE29" i="14"/>
  <c r="DM29" i="14" s="1"/>
  <c r="CK29" i="14"/>
  <c r="CJ29" i="14"/>
  <c r="CE29" i="14"/>
  <c r="CD29" i="14"/>
  <c r="CC29" i="14"/>
  <c r="CB29" i="14"/>
  <c r="AI29" i="14"/>
  <c r="H29" i="14"/>
  <c r="E29" i="14"/>
  <c r="DG28" i="14"/>
  <c r="DE28" i="14"/>
  <c r="DM28" i="14" s="1"/>
  <c r="CK28" i="14"/>
  <c r="CJ28" i="14"/>
  <c r="CE28" i="14"/>
  <c r="CD28" i="14"/>
  <c r="CC28" i="14"/>
  <c r="CB28" i="14"/>
  <c r="AI28" i="14"/>
  <c r="H28" i="14"/>
  <c r="E28" i="14"/>
  <c r="DG27" i="14"/>
  <c r="DE27" i="14"/>
  <c r="DM27" i="14" s="1"/>
  <c r="CK27" i="14"/>
  <c r="CJ27" i="14"/>
  <c r="CE27" i="14"/>
  <c r="CD27" i="14"/>
  <c r="CC27" i="14"/>
  <c r="CB27" i="14"/>
  <c r="AI27" i="14"/>
  <c r="H27" i="14"/>
  <c r="E27" i="14"/>
  <c r="DG26" i="14"/>
  <c r="DE26" i="14"/>
  <c r="DM26" i="14" s="1"/>
  <c r="CK26" i="14"/>
  <c r="CJ26" i="14"/>
  <c r="CE26" i="14"/>
  <c r="CD26" i="14"/>
  <c r="CC26" i="14"/>
  <c r="CB26" i="14"/>
  <c r="AI26" i="14"/>
  <c r="H26" i="14"/>
  <c r="E26" i="14"/>
  <c r="DG25" i="14"/>
  <c r="DE25" i="14"/>
  <c r="DM25" i="14" s="1"/>
  <c r="CK25" i="14"/>
  <c r="CJ25" i="14"/>
  <c r="CE25" i="14"/>
  <c r="CD25" i="14"/>
  <c r="CC25" i="14"/>
  <c r="CB25" i="14"/>
  <c r="AI25" i="14"/>
  <c r="H25" i="14"/>
  <c r="E25" i="14"/>
  <c r="DG24" i="14"/>
  <c r="DE24" i="14"/>
  <c r="DM24" i="14" s="1"/>
  <c r="CK24" i="14"/>
  <c r="CJ24" i="14"/>
  <c r="CE24" i="14"/>
  <c r="CD24" i="14"/>
  <c r="CC24" i="14"/>
  <c r="CB24" i="14"/>
  <c r="AI24" i="14"/>
  <c r="H24" i="14"/>
  <c r="E24" i="14"/>
  <c r="DG23" i="14"/>
  <c r="DE23" i="14"/>
  <c r="DM23" i="14" s="1"/>
  <c r="CK23" i="14"/>
  <c r="CJ23" i="14"/>
  <c r="CE23" i="14"/>
  <c r="CD23" i="14"/>
  <c r="CC23" i="14"/>
  <c r="CB23" i="14"/>
  <c r="AI23" i="14"/>
  <c r="H23" i="14"/>
  <c r="E23" i="14"/>
  <c r="DG22" i="14"/>
  <c r="DE22" i="14"/>
  <c r="DM22" i="14" s="1"/>
  <c r="CK22" i="14"/>
  <c r="CJ22" i="14"/>
  <c r="CE22" i="14"/>
  <c r="CD22" i="14"/>
  <c r="CC22" i="14"/>
  <c r="CB22" i="14"/>
  <c r="AI22" i="14"/>
  <c r="H22" i="14"/>
  <c r="E22" i="14"/>
  <c r="DG21" i="14"/>
  <c r="DE21" i="14"/>
  <c r="DM21" i="14" s="1"/>
  <c r="CK21" i="14"/>
  <c r="CJ21" i="14"/>
  <c r="CE21" i="14"/>
  <c r="CD21" i="14"/>
  <c r="CC21" i="14"/>
  <c r="CB21" i="14"/>
  <c r="AI21" i="14"/>
  <c r="H21" i="14"/>
  <c r="E21" i="14"/>
  <c r="DG20" i="14"/>
  <c r="DE20" i="14"/>
  <c r="DM20" i="14" s="1"/>
  <c r="CK20" i="14"/>
  <c r="CJ20" i="14"/>
  <c r="CE20" i="14"/>
  <c r="CD20" i="14"/>
  <c r="CC20" i="14"/>
  <c r="CB20" i="14"/>
  <c r="AI20" i="14"/>
  <c r="H20" i="14"/>
  <c r="E20" i="14"/>
  <c r="DG19" i="14"/>
  <c r="DE19" i="14"/>
  <c r="DM19" i="14" s="1"/>
  <c r="CK19" i="14"/>
  <c r="CJ19" i="14"/>
  <c r="CE19" i="14"/>
  <c r="CD19" i="14"/>
  <c r="CC19" i="14"/>
  <c r="CB19" i="14"/>
  <c r="AI19" i="14"/>
  <c r="H19" i="14"/>
  <c r="E19" i="14"/>
  <c r="DG18" i="14"/>
  <c r="DE18" i="14"/>
  <c r="DM18" i="14" s="1"/>
  <c r="CK18" i="14"/>
  <c r="CJ18" i="14"/>
  <c r="CE18" i="14"/>
  <c r="CD18" i="14"/>
  <c r="CC18" i="14"/>
  <c r="CB18" i="14"/>
  <c r="AI18" i="14"/>
  <c r="H18" i="14"/>
  <c r="E18" i="14"/>
  <c r="DG17" i="14"/>
  <c r="DE17" i="14"/>
  <c r="DM17" i="14" s="1"/>
  <c r="CK17" i="14"/>
  <c r="CJ17" i="14"/>
  <c r="CE17" i="14"/>
  <c r="CD17" i="14"/>
  <c r="CC17" i="14"/>
  <c r="CB17" i="14"/>
  <c r="AI17" i="14"/>
  <c r="H17" i="14"/>
  <c r="E17" i="14"/>
  <c r="DG16" i="14"/>
  <c r="DE16" i="14"/>
  <c r="DM16" i="14" s="1"/>
  <c r="CK16" i="14"/>
  <c r="CJ16" i="14"/>
  <c r="CE16" i="14"/>
  <c r="CD16" i="14"/>
  <c r="CC16" i="14"/>
  <c r="CB16" i="14"/>
  <c r="AI16" i="14"/>
  <c r="H16" i="14"/>
  <c r="E16" i="14"/>
  <c r="DG15" i="14"/>
  <c r="DE15" i="14"/>
  <c r="DM15" i="14" s="1"/>
  <c r="CK15" i="14"/>
  <c r="CJ15" i="14"/>
  <c r="CE15" i="14"/>
  <c r="CD15" i="14"/>
  <c r="CC15" i="14"/>
  <c r="CB15" i="14"/>
  <c r="AI15" i="14"/>
  <c r="H15" i="14"/>
  <c r="E15" i="14"/>
  <c r="DG14" i="14"/>
  <c r="DE14" i="14"/>
  <c r="DM14" i="14" s="1"/>
  <c r="CK14" i="14"/>
  <c r="CJ14" i="14"/>
  <c r="CE14" i="14"/>
  <c r="CD14" i="14"/>
  <c r="CC14" i="14"/>
  <c r="CB14" i="14"/>
  <c r="AI14" i="14"/>
  <c r="H14" i="14"/>
  <c r="E14" i="14"/>
  <c r="DG13" i="14"/>
  <c r="DE13" i="14"/>
  <c r="DM13" i="14" s="1"/>
  <c r="CK13" i="14"/>
  <c r="CJ13" i="14"/>
  <c r="CE13" i="14"/>
  <c r="CD13" i="14"/>
  <c r="CC13" i="14"/>
  <c r="CB13" i="14"/>
  <c r="AI13" i="14"/>
  <c r="H13" i="14"/>
  <c r="E13" i="14"/>
  <c r="DG12" i="14"/>
  <c r="DE12" i="14"/>
  <c r="CK12" i="14"/>
  <c r="CJ12" i="14"/>
  <c r="CE12" i="14"/>
  <c r="CD12" i="14"/>
  <c r="CC12" i="14"/>
  <c r="CB12" i="14"/>
  <c r="AI12" i="14"/>
  <c r="H12" i="14"/>
  <c r="E12" i="14"/>
  <c r="DB36" i="13"/>
  <c r="AQ36" i="13"/>
  <c r="AP36" i="13"/>
  <c r="AD36" i="13"/>
  <c r="Y36" i="13"/>
  <c r="I36" i="13"/>
  <c r="G36" i="13"/>
  <c r="F36" i="13"/>
  <c r="D36" i="13"/>
  <c r="DG35" i="13"/>
  <c r="DE35" i="13"/>
  <c r="DM35" i="13" s="1"/>
  <c r="CK35" i="13"/>
  <c r="CJ35" i="13"/>
  <c r="CE35" i="13"/>
  <c r="CD35" i="13"/>
  <c r="CC35" i="13"/>
  <c r="CB35" i="13"/>
  <c r="AI35" i="13"/>
  <c r="H35" i="13"/>
  <c r="DG34" i="13"/>
  <c r="DE34" i="13"/>
  <c r="DM34" i="13" s="1"/>
  <c r="CK34" i="13"/>
  <c r="CJ34" i="13"/>
  <c r="CE34" i="13"/>
  <c r="CD34" i="13"/>
  <c r="CC34" i="13"/>
  <c r="CB34" i="13"/>
  <c r="AI34" i="13"/>
  <c r="H34" i="13"/>
  <c r="E34" i="13"/>
  <c r="DG33" i="13"/>
  <c r="DE33" i="13"/>
  <c r="DM33" i="13" s="1"/>
  <c r="CK33" i="13"/>
  <c r="CJ33" i="13"/>
  <c r="CE33" i="13"/>
  <c r="CD33" i="13"/>
  <c r="CC33" i="13"/>
  <c r="CB33" i="13"/>
  <c r="AI33" i="13"/>
  <c r="H33" i="13"/>
  <c r="E33" i="13"/>
  <c r="DU32" i="13"/>
  <c r="DG32" i="13"/>
  <c r="DE32" i="13"/>
  <c r="DM32" i="13" s="1"/>
  <c r="CK32" i="13"/>
  <c r="CJ32" i="13"/>
  <c r="CE32" i="13"/>
  <c r="CD32" i="13"/>
  <c r="CC32" i="13"/>
  <c r="CB32" i="13"/>
  <c r="AI32" i="13"/>
  <c r="H32" i="13"/>
  <c r="E32" i="13"/>
  <c r="DG31" i="13"/>
  <c r="DE31" i="13"/>
  <c r="DM31" i="13" s="1"/>
  <c r="CK31" i="13"/>
  <c r="CJ31" i="13"/>
  <c r="CE31" i="13"/>
  <c r="CD31" i="13"/>
  <c r="CC31" i="13"/>
  <c r="CB31" i="13"/>
  <c r="AI31" i="13"/>
  <c r="H31" i="13"/>
  <c r="E31" i="13"/>
  <c r="DG30" i="13"/>
  <c r="DE30" i="13"/>
  <c r="DM30" i="13" s="1"/>
  <c r="CK30" i="13"/>
  <c r="CJ30" i="13"/>
  <c r="CE30" i="13"/>
  <c r="CD30" i="13"/>
  <c r="CC30" i="13"/>
  <c r="CB30" i="13"/>
  <c r="AI30" i="13"/>
  <c r="H30" i="13"/>
  <c r="E30" i="13"/>
  <c r="DG29" i="13"/>
  <c r="DE29" i="13"/>
  <c r="DM29" i="13" s="1"/>
  <c r="CK29" i="13"/>
  <c r="CJ29" i="13"/>
  <c r="CE29" i="13"/>
  <c r="CD29" i="13"/>
  <c r="CC29" i="13"/>
  <c r="CB29" i="13"/>
  <c r="AI29" i="13"/>
  <c r="H29" i="13"/>
  <c r="E29" i="13"/>
  <c r="DG28" i="13"/>
  <c r="DE28" i="13"/>
  <c r="DM28" i="13" s="1"/>
  <c r="CK28" i="13"/>
  <c r="CJ28" i="13"/>
  <c r="CE28" i="13"/>
  <c r="CD28" i="13"/>
  <c r="CC28" i="13"/>
  <c r="CB28" i="13"/>
  <c r="AI28" i="13"/>
  <c r="H28" i="13"/>
  <c r="E28" i="13"/>
  <c r="DG27" i="13"/>
  <c r="DE27" i="13"/>
  <c r="DM27" i="13" s="1"/>
  <c r="CK27" i="13"/>
  <c r="CJ27" i="13"/>
  <c r="CE27" i="13"/>
  <c r="CD27" i="13"/>
  <c r="CC27" i="13"/>
  <c r="CB27" i="13"/>
  <c r="AI27" i="13"/>
  <c r="H27" i="13"/>
  <c r="E27" i="13"/>
  <c r="DG26" i="13"/>
  <c r="DE26" i="13"/>
  <c r="DM26" i="13" s="1"/>
  <c r="CK26" i="13"/>
  <c r="CJ26" i="13"/>
  <c r="CE26" i="13"/>
  <c r="CD26" i="13"/>
  <c r="CC26" i="13"/>
  <c r="CB26" i="13"/>
  <c r="AI26" i="13"/>
  <c r="H26" i="13"/>
  <c r="E26" i="13"/>
  <c r="DG25" i="13"/>
  <c r="DE25" i="13"/>
  <c r="DM25" i="13" s="1"/>
  <c r="CK25" i="13"/>
  <c r="CJ25" i="13"/>
  <c r="CE25" i="13"/>
  <c r="CD25" i="13"/>
  <c r="CC25" i="13"/>
  <c r="CB25" i="13"/>
  <c r="AI25" i="13"/>
  <c r="H25" i="13"/>
  <c r="E25" i="13"/>
  <c r="DG24" i="13"/>
  <c r="DE24" i="13"/>
  <c r="DM24" i="13" s="1"/>
  <c r="CK24" i="13"/>
  <c r="CJ24" i="13"/>
  <c r="CE24" i="13"/>
  <c r="CD24" i="13"/>
  <c r="CC24" i="13"/>
  <c r="CB24" i="13"/>
  <c r="AI24" i="13"/>
  <c r="H24" i="13"/>
  <c r="E24" i="13"/>
  <c r="DG23" i="13"/>
  <c r="DE23" i="13"/>
  <c r="DM23" i="13" s="1"/>
  <c r="CK23" i="13"/>
  <c r="CJ23" i="13"/>
  <c r="CE23" i="13"/>
  <c r="CD23" i="13"/>
  <c r="CC23" i="13"/>
  <c r="CB23" i="13"/>
  <c r="AI23" i="13"/>
  <c r="H23" i="13"/>
  <c r="E23" i="13"/>
  <c r="DG22" i="13"/>
  <c r="DE22" i="13"/>
  <c r="DM22" i="13" s="1"/>
  <c r="CK22" i="13"/>
  <c r="CJ22" i="13"/>
  <c r="CE22" i="13"/>
  <c r="CD22" i="13"/>
  <c r="CC22" i="13"/>
  <c r="CB22" i="13"/>
  <c r="AI22" i="13"/>
  <c r="H22" i="13"/>
  <c r="E22" i="13"/>
  <c r="DG21" i="13"/>
  <c r="DE21" i="13"/>
  <c r="DM21" i="13" s="1"/>
  <c r="CK21" i="13"/>
  <c r="CJ21" i="13"/>
  <c r="CE21" i="13"/>
  <c r="CD21" i="13"/>
  <c r="CC21" i="13"/>
  <c r="CB21" i="13"/>
  <c r="AI21" i="13"/>
  <c r="H21" i="13"/>
  <c r="E21" i="13"/>
  <c r="DG20" i="13"/>
  <c r="DE20" i="13"/>
  <c r="DM20" i="13" s="1"/>
  <c r="CK20" i="13"/>
  <c r="CJ20" i="13"/>
  <c r="CE20" i="13"/>
  <c r="CD20" i="13"/>
  <c r="CC20" i="13"/>
  <c r="CB20" i="13"/>
  <c r="AI20" i="13"/>
  <c r="H20" i="13"/>
  <c r="E20" i="13"/>
  <c r="DG19" i="13"/>
  <c r="DE19" i="13"/>
  <c r="DM19" i="13" s="1"/>
  <c r="CK19" i="13"/>
  <c r="CJ19" i="13"/>
  <c r="CE19" i="13"/>
  <c r="CD19" i="13"/>
  <c r="CC19" i="13"/>
  <c r="CB19" i="13"/>
  <c r="AI19" i="13"/>
  <c r="H19" i="13"/>
  <c r="E19" i="13"/>
  <c r="DG18" i="13"/>
  <c r="DE18" i="13"/>
  <c r="DM18" i="13" s="1"/>
  <c r="CK18" i="13"/>
  <c r="CJ18" i="13"/>
  <c r="CE18" i="13"/>
  <c r="CD18" i="13"/>
  <c r="CC18" i="13"/>
  <c r="CB18" i="13"/>
  <c r="AI18" i="13"/>
  <c r="H18" i="13"/>
  <c r="E18" i="13"/>
  <c r="DG17" i="13"/>
  <c r="DE17" i="13"/>
  <c r="DM17" i="13" s="1"/>
  <c r="CK17" i="13"/>
  <c r="CJ17" i="13"/>
  <c r="CE17" i="13"/>
  <c r="CD17" i="13"/>
  <c r="CC17" i="13"/>
  <c r="CB17" i="13"/>
  <c r="AI17" i="13"/>
  <c r="H17" i="13"/>
  <c r="E17" i="13"/>
  <c r="DG16" i="13"/>
  <c r="DE16" i="13"/>
  <c r="DM16" i="13" s="1"/>
  <c r="CK16" i="13"/>
  <c r="CJ16" i="13"/>
  <c r="CE16" i="13"/>
  <c r="CD16" i="13"/>
  <c r="CC16" i="13"/>
  <c r="CB16" i="13"/>
  <c r="AI16" i="13"/>
  <c r="H16" i="13"/>
  <c r="E16" i="13"/>
  <c r="DG15" i="13"/>
  <c r="DE15" i="13"/>
  <c r="DM15" i="13" s="1"/>
  <c r="CK15" i="13"/>
  <c r="CJ15" i="13"/>
  <c r="CE15" i="13"/>
  <c r="CD15" i="13"/>
  <c r="CC15" i="13"/>
  <c r="CB15" i="13"/>
  <c r="AI15" i="13"/>
  <c r="H15" i="13"/>
  <c r="E15" i="13"/>
  <c r="DG14" i="13"/>
  <c r="DE14" i="13"/>
  <c r="DM14" i="13" s="1"/>
  <c r="CK14" i="13"/>
  <c r="CJ14" i="13"/>
  <c r="CE14" i="13"/>
  <c r="CD14" i="13"/>
  <c r="CC14" i="13"/>
  <c r="CB14" i="13"/>
  <c r="AI14" i="13"/>
  <c r="H14" i="13"/>
  <c r="E14" i="13"/>
  <c r="DG13" i="13"/>
  <c r="DE13" i="13"/>
  <c r="DM13" i="13" s="1"/>
  <c r="CK13" i="13"/>
  <c r="CJ13" i="13"/>
  <c r="CE13" i="13"/>
  <c r="CD13" i="13"/>
  <c r="CC13" i="13"/>
  <c r="CB13" i="13"/>
  <c r="AI13" i="13"/>
  <c r="H13" i="13"/>
  <c r="E13" i="13"/>
  <c r="DG12" i="13"/>
  <c r="DE12" i="13"/>
  <c r="CK12" i="13"/>
  <c r="CJ12" i="13"/>
  <c r="CE12" i="13"/>
  <c r="CD12" i="13"/>
  <c r="CC12" i="13"/>
  <c r="CB12" i="13"/>
  <c r="AI12" i="13"/>
  <c r="H12" i="13"/>
  <c r="E12" i="13"/>
  <c r="DB36" i="12"/>
  <c r="AQ36" i="12"/>
  <c r="AP36" i="12"/>
  <c r="AD36" i="12"/>
  <c r="Y36" i="12"/>
  <c r="I36" i="12"/>
  <c r="G36" i="12"/>
  <c r="F36" i="12"/>
  <c r="D36" i="12"/>
  <c r="DG35" i="12"/>
  <c r="DE35" i="12"/>
  <c r="DM35" i="12" s="1"/>
  <c r="CK35" i="12"/>
  <c r="CJ35" i="12"/>
  <c r="CE35" i="12"/>
  <c r="CD35" i="12"/>
  <c r="CC35" i="12"/>
  <c r="CB35" i="12"/>
  <c r="AI35" i="12"/>
  <c r="H35" i="12"/>
  <c r="E35" i="12"/>
  <c r="DG34" i="12"/>
  <c r="DE34" i="12"/>
  <c r="DM34" i="12" s="1"/>
  <c r="CK34" i="12"/>
  <c r="CJ34" i="12"/>
  <c r="CE34" i="12"/>
  <c r="CD34" i="12"/>
  <c r="CC34" i="12"/>
  <c r="CB34" i="12"/>
  <c r="AI34" i="12"/>
  <c r="H34" i="12"/>
  <c r="E34" i="12"/>
  <c r="DG33" i="12"/>
  <c r="DE33" i="12"/>
  <c r="DM33" i="12" s="1"/>
  <c r="CK33" i="12"/>
  <c r="CJ33" i="12"/>
  <c r="CE33" i="12"/>
  <c r="CD33" i="12"/>
  <c r="CC33" i="12"/>
  <c r="CB33" i="12"/>
  <c r="AI33" i="12"/>
  <c r="H33" i="12"/>
  <c r="E33" i="12"/>
  <c r="DU32" i="12"/>
  <c r="DG32" i="12"/>
  <c r="DE32" i="12"/>
  <c r="DM32" i="12" s="1"/>
  <c r="CK32" i="12"/>
  <c r="CJ32" i="12"/>
  <c r="CE32" i="12"/>
  <c r="CD32" i="12"/>
  <c r="CC32" i="12"/>
  <c r="CB32" i="12"/>
  <c r="AI32" i="12"/>
  <c r="H32" i="12"/>
  <c r="E32" i="12"/>
  <c r="DG31" i="12"/>
  <c r="DE31" i="12"/>
  <c r="DM31" i="12" s="1"/>
  <c r="CK31" i="12"/>
  <c r="CJ31" i="12"/>
  <c r="CE31" i="12"/>
  <c r="CD31" i="12"/>
  <c r="CC31" i="12"/>
  <c r="CB31" i="12"/>
  <c r="AI31" i="12"/>
  <c r="H31" i="12"/>
  <c r="E31" i="12"/>
  <c r="DG30" i="12"/>
  <c r="DE30" i="12"/>
  <c r="DM30" i="12" s="1"/>
  <c r="CK30" i="12"/>
  <c r="CJ30" i="12"/>
  <c r="CE30" i="12"/>
  <c r="CD30" i="12"/>
  <c r="CC30" i="12"/>
  <c r="CB30" i="12"/>
  <c r="AI30" i="12"/>
  <c r="H30" i="12"/>
  <c r="E30" i="12"/>
  <c r="DG29" i="12"/>
  <c r="DE29" i="12"/>
  <c r="DM29" i="12" s="1"/>
  <c r="CK29" i="12"/>
  <c r="CJ29" i="12"/>
  <c r="CE29" i="12"/>
  <c r="CD29" i="12"/>
  <c r="CC29" i="12"/>
  <c r="CB29" i="12"/>
  <c r="AI29" i="12"/>
  <c r="H29" i="12"/>
  <c r="E29" i="12"/>
  <c r="DG28" i="12"/>
  <c r="DE28" i="12"/>
  <c r="DM28" i="12" s="1"/>
  <c r="CK28" i="12"/>
  <c r="CJ28" i="12"/>
  <c r="CE28" i="12"/>
  <c r="CD28" i="12"/>
  <c r="CC28" i="12"/>
  <c r="CB28" i="12"/>
  <c r="AI28" i="12"/>
  <c r="H28" i="12"/>
  <c r="E28" i="12"/>
  <c r="DG27" i="12"/>
  <c r="DE27" i="12"/>
  <c r="DM27" i="12" s="1"/>
  <c r="CK27" i="12"/>
  <c r="CJ27" i="12"/>
  <c r="CE27" i="12"/>
  <c r="CD27" i="12"/>
  <c r="CC27" i="12"/>
  <c r="CB27" i="12"/>
  <c r="AI27" i="12"/>
  <c r="H27" i="12"/>
  <c r="E27" i="12"/>
  <c r="DG26" i="12"/>
  <c r="DE26" i="12"/>
  <c r="DM26" i="12" s="1"/>
  <c r="CK26" i="12"/>
  <c r="CJ26" i="12"/>
  <c r="CE26" i="12"/>
  <c r="CD26" i="12"/>
  <c r="CC26" i="12"/>
  <c r="CB26" i="12"/>
  <c r="AI26" i="12"/>
  <c r="H26" i="12"/>
  <c r="E26" i="12"/>
  <c r="DG25" i="12"/>
  <c r="DE25" i="12"/>
  <c r="DM25" i="12" s="1"/>
  <c r="CK25" i="12"/>
  <c r="CJ25" i="12"/>
  <c r="CE25" i="12"/>
  <c r="CD25" i="12"/>
  <c r="CC25" i="12"/>
  <c r="CB25" i="12"/>
  <c r="AI25" i="12"/>
  <c r="H25" i="12"/>
  <c r="E25" i="12"/>
  <c r="DG24" i="12"/>
  <c r="DE24" i="12"/>
  <c r="DM24" i="12" s="1"/>
  <c r="CK24" i="12"/>
  <c r="CJ24" i="12"/>
  <c r="CE24" i="12"/>
  <c r="CD24" i="12"/>
  <c r="CC24" i="12"/>
  <c r="CB24" i="12"/>
  <c r="AI24" i="12"/>
  <c r="H24" i="12"/>
  <c r="E24" i="12"/>
  <c r="DG23" i="12"/>
  <c r="DE23" i="12"/>
  <c r="DM23" i="12" s="1"/>
  <c r="CK23" i="12"/>
  <c r="CJ23" i="12"/>
  <c r="CE23" i="12"/>
  <c r="CD23" i="12"/>
  <c r="CC23" i="12"/>
  <c r="CB23" i="12"/>
  <c r="AI23" i="12"/>
  <c r="H23" i="12"/>
  <c r="E23" i="12"/>
  <c r="DG22" i="12"/>
  <c r="DE22" i="12"/>
  <c r="DM22" i="12" s="1"/>
  <c r="CK22" i="12"/>
  <c r="CJ22" i="12"/>
  <c r="CE22" i="12"/>
  <c r="CD22" i="12"/>
  <c r="CC22" i="12"/>
  <c r="CB22" i="12"/>
  <c r="AI22" i="12"/>
  <c r="H22" i="12"/>
  <c r="E22" i="12"/>
  <c r="DG21" i="12"/>
  <c r="DE21" i="12"/>
  <c r="DM21" i="12" s="1"/>
  <c r="CK21" i="12"/>
  <c r="CJ21" i="12"/>
  <c r="CE21" i="12"/>
  <c r="CD21" i="12"/>
  <c r="CC21" i="12"/>
  <c r="CB21" i="12"/>
  <c r="AI21" i="12"/>
  <c r="H21" i="12"/>
  <c r="E21" i="12"/>
  <c r="DG20" i="12"/>
  <c r="DE20" i="12"/>
  <c r="DM20" i="12" s="1"/>
  <c r="CK20" i="12"/>
  <c r="CJ20" i="12"/>
  <c r="CE20" i="12"/>
  <c r="CD20" i="12"/>
  <c r="CC20" i="12"/>
  <c r="CB20" i="12"/>
  <c r="AI20" i="12"/>
  <c r="H20" i="12"/>
  <c r="E20" i="12"/>
  <c r="DG19" i="12"/>
  <c r="DE19" i="12"/>
  <c r="DM19" i="12" s="1"/>
  <c r="CK19" i="12"/>
  <c r="CJ19" i="12"/>
  <c r="CE19" i="12"/>
  <c r="CD19" i="12"/>
  <c r="CC19" i="12"/>
  <c r="CB19" i="12"/>
  <c r="AI19" i="12"/>
  <c r="H19" i="12"/>
  <c r="E19" i="12"/>
  <c r="DG18" i="12"/>
  <c r="DE18" i="12"/>
  <c r="DM18" i="12" s="1"/>
  <c r="CK18" i="12"/>
  <c r="CJ18" i="12"/>
  <c r="CE18" i="12"/>
  <c r="CD18" i="12"/>
  <c r="CC18" i="12"/>
  <c r="CB18" i="12"/>
  <c r="AI18" i="12"/>
  <c r="H18" i="12"/>
  <c r="E18" i="12"/>
  <c r="DG17" i="12"/>
  <c r="DE17" i="12"/>
  <c r="DM17" i="12" s="1"/>
  <c r="CK17" i="12"/>
  <c r="CJ17" i="12"/>
  <c r="CE17" i="12"/>
  <c r="CD17" i="12"/>
  <c r="CC17" i="12"/>
  <c r="CB17" i="12"/>
  <c r="AI17" i="12"/>
  <c r="H17" i="12"/>
  <c r="E17" i="12"/>
  <c r="DG16" i="12"/>
  <c r="DE16" i="12"/>
  <c r="DM16" i="12" s="1"/>
  <c r="CK16" i="12"/>
  <c r="CJ16" i="12"/>
  <c r="CE16" i="12"/>
  <c r="CD16" i="12"/>
  <c r="CC16" i="12"/>
  <c r="CB16" i="12"/>
  <c r="AI16" i="12"/>
  <c r="H16" i="12"/>
  <c r="E16" i="12"/>
  <c r="DG15" i="12"/>
  <c r="DE15" i="12"/>
  <c r="DM15" i="12" s="1"/>
  <c r="CK15" i="12"/>
  <c r="CJ15" i="12"/>
  <c r="CE15" i="12"/>
  <c r="CD15" i="12"/>
  <c r="CC15" i="12"/>
  <c r="CB15" i="12"/>
  <c r="AI15" i="12"/>
  <c r="H15" i="12"/>
  <c r="E15" i="12"/>
  <c r="DG14" i="12"/>
  <c r="DE14" i="12"/>
  <c r="DM14" i="12" s="1"/>
  <c r="CK14" i="12"/>
  <c r="CJ14" i="12"/>
  <c r="CE14" i="12"/>
  <c r="CD14" i="12"/>
  <c r="CC14" i="12"/>
  <c r="CB14" i="12"/>
  <c r="AI14" i="12"/>
  <c r="H14" i="12"/>
  <c r="E14" i="12"/>
  <c r="DG13" i="12"/>
  <c r="DE13" i="12"/>
  <c r="DM13" i="12" s="1"/>
  <c r="CK13" i="12"/>
  <c r="CJ13" i="12"/>
  <c r="CE13" i="12"/>
  <c r="CD13" i="12"/>
  <c r="CC13" i="12"/>
  <c r="CB13" i="12"/>
  <c r="AI13" i="12"/>
  <c r="H13" i="12"/>
  <c r="E13" i="12"/>
  <c r="DG12" i="12"/>
  <c r="DE12" i="12"/>
  <c r="CK12" i="12"/>
  <c r="CJ12" i="12"/>
  <c r="CE12" i="12"/>
  <c r="CD12" i="12"/>
  <c r="CC12" i="12"/>
  <c r="CB12" i="12"/>
  <c r="AI12" i="12"/>
  <c r="H12" i="12"/>
  <c r="E12" i="12"/>
  <c r="DB36" i="11"/>
  <c r="AQ36" i="11"/>
  <c r="AP36" i="11"/>
  <c r="AD36" i="11"/>
  <c r="Y36" i="11"/>
  <c r="I36" i="11"/>
  <c r="G36" i="11"/>
  <c r="F36" i="11"/>
  <c r="D36" i="11"/>
  <c r="DG35" i="11"/>
  <c r="DE35" i="11"/>
  <c r="DM35" i="11" s="1"/>
  <c r="CK35" i="11"/>
  <c r="CJ35" i="11"/>
  <c r="CE35" i="11"/>
  <c r="CD35" i="11"/>
  <c r="CC35" i="11"/>
  <c r="CB35" i="11"/>
  <c r="AI35" i="11"/>
  <c r="H35" i="11"/>
  <c r="E35" i="11"/>
  <c r="DG34" i="11"/>
  <c r="DE34" i="11"/>
  <c r="DM34" i="11" s="1"/>
  <c r="CK34" i="11"/>
  <c r="CJ34" i="11"/>
  <c r="CE34" i="11"/>
  <c r="CD34" i="11"/>
  <c r="CC34" i="11"/>
  <c r="CB34" i="11"/>
  <c r="AI34" i="11"/>
  <c r="H34" i="11"/>
  <c r="E34" i="11"/>
  <c r="DG33" i="11"/>
  <c r="DE33" i="11"/>
  <c r="DM33" i="11" s="1"/>
  <c r="CK33" i="11"/>
  <c r="CJ33" i="11"/>
  <c r="CE33" i="11"/>
  <c r="CD33" i="11"/>
  <c r="CC33" i="11"/>
  <c r="CB33" i="11"/>
  <c r="AI33" i="11"/>
  <c r="H33" i="11"/>
  <c r="E33" i="11"/>
  <c r="DU32" i="11"/>
  <c r="DG32" i="11"/>
  <c r="DE32" i="11"/>
  <c r="DM32" i="11" s="1"/>
  <c r="CK32" i="11"/>
  <c r="CJ32" i="11"/>
  <c r="CE32" i="11"/>
  <c r="CD32" i="11"/>
  <c r="CC32" i="11"/>
  <c r="CB32" i="11"/>
  <c r="AI32" i="11"/>
  <c r="H32" i="11"/>
  <c r="E32" i="11"/>
  <c r="DG31" i="11"/>
  <c r="DE31" i="11"/>
  <c r="DM31" i="11" s="1"/>
  <c r="CK31" i="11"/>
  <c r="CJ31" i="11"/>
  <c r="CE31" i="11"/>
  <c r="CD31" i="11"/>
  <c r="CC31" i="11"/>
  <c r="CB31" i="11"/>
  <c r="AI31" i="11"/>
  <c r="H31" i="11"/>
  <c r="E31" i="11"/>
  <c r="DG30" i="11"/>
  <c r="DE30" i="11"/>
  <c r="DM30" i="11" s="1"/>
  <c r="CK30" i="11"/>
  <c r="CJ30" i="11"/>
  <c r="CE30" i="11"/>
  <c r="CD30" i="11"/>
  <c r="CC30" i="11"/>
  <c r="AI30" i="11"/>
  <c r="H30" i="11"/>
  <c r="E30" i="11"/>
  <c r="DG29" i="11"/>
  <c r="DE29" i="11"/>
  <c r="DM29" i="11" s="1"/>
  <c r="CK29" i="11"/>
  <c r="CJ29" i="11"/>
  <c r="CE29" i="11"/>
  <c r="CD29" i="11"/>
  <c r="CC29" i="11"/>
  <c r="CB29" i="11"/>
  <c r="AI29" i="11"/>
  <c r="H29" i="11"/>
  <c r="E29" i="11"/>
  <c r="DG28" i="11"/>
  <c r="DE28" i="11"/>
  <c r="DM28" i="11" s="1"/>
  <c r="CK28" i="11"/>
  <c r="CJ28" i="11"/>
  <c r="CE28" i="11"/>
  <c r="CD28" i="11"/>
  <c r="CC28" i="11"/>
  <c r="CB28" i="11"/>
  <c r="AI28" i="11"/>
  <c r="H28" i="11"/>
  <c r="E28" i="11"/>
  <c r="DG27" i="11"/>
  <c r="DE27" i="11"/>
  <c r="DM27" i="11" s="1"/>
  <c r="CK27" i="11"/>
  <c r="CJ27" i="11"/>
  <c r="CE27" i="11"/>
  <c r="CD27" i="11"/>
  <c r="CC27" i="11"/>
  <c r="CB27" i="11"/>
  <c r="AI27" i="11"/>
  <c r="H27" i="11"/>
  <c r="E27" i="11"/>
  <c r="DG26" i="11"/>
  <c r="DE26" i="11"/>
  <c r="DM26" i="11" s="1"/>
  <c r="CK26" i="11"/>
  <c r="CJ26" i="11"/>
  <c r="CE26" i="11"/>
  <c r="CD26" i="11"/>
  <c r="CC26" i="11"/>
  <c r="CB26" i="11"/>
  <c r="AI26" i="11"/>
  <c r="H26" i="11"/>
  <c r="E26" i="11"/>
  <c r="DG25" i="11"/>
  <c r="DE25" i="11"/>
  <c r="DM25" i="11" s="1"/>
  <c r="CK25" i="11"/>
  <c r="CJ25" i="11"/>
  <c r="CE25" i="11"/>
  <c r="CD25" i="11"/>
  <c r="CC25" i="11"/>
  <c r="CB25" i="11"/>
  <c r="AI25" i="11"/>
  <c r="H25" i="11"/>
  <c r="E25" i="11"/>
  <c r="DG24" i="11"/>
  <c r="DE24" i="11"/>
  <c r="DM24" i="11" s="1"/>
  <c r="CK24" i="11"/>
  <c r="CJ24" i="11"/>
  <c r="CE24" i="11"/>
  <c r="CD24" i="11"/>
  <c r="CC24" i="11"/>
  <c r="CB24" i="11"/>
  <c r="AI24" i="11"/>
  <c r="H24" i="11"/>
  <c r="E24" i="11"/>
  <c r="DG23" i="11"/>
  <c r="DE23" i="11"/>
  <c r="DM23" i="11" s="1"/>
  <c r="CK23" i="11"/>
  <c r="CJ23" i="11"/>
  <c r="CE23" i="11"/>
  <c r="CD23" i="11"/>
  <c r="CC23" i="11"/>
  <c r="CB23" i="11"/>
  <c r="AI23" i="11"/>
  <c r="H23" i="11"/>
  <c r="E23" i="11"/>
  <c r="DG22" i="11"/>
  <c r="DE22" i="11"/>
  <c r="DM22" i="11" s="1"/>
  <c r="CK22" i="11"/>
  <c r="CJ22" i="11"/>
  <c r="CE22" i="11"/>
  <c r="CD22" i="11"/>
  <c r="CC22" i="11"/>
  <c r="CB22" i="11"/>
  <c r="AI22" i="11"/>
  <c r="H22" i="11"/>
  <c r="E22" i="11"/>
  <c r="DG21" i="11"/>
  <c r="DE21" i="11"/>
  <c r="DM21" i="11" s="1"/>
  <c r="CK21" i="11"/>
  <c r="CJ21" i="11"/>
  <c r="CE21" i="11"/>
  <c r="CD21" i="11"/>
  <c r="CC21" i="11"/>
  <c r="CB21" i="11"/>
  <c r="AI21" i="11"/>
  <c r="H21" i="11"/>
  <c r="E21" i="11"/>
  <c r="DG20" i="11"/>
  <c r="DE20" i="11"/>
  <c r="DM20" i="11" s="1"/>
  <c r="CK20" i="11"/>
  <c r="CJ20" i="11"/>
  <c r="CE20" i="11"/>
  <c r="CD20" i="11"/>
  <c r="CC20" i="11"/>
  <c r="CB20" i="11"/>
  <c r="AI20" i="11"/>
  <c r="H20" i="11"/>
  <c r="E20" i="11"/>
  <c r="DG19" i="11"/>
  <c r="DE19" i="11"/>
  <c r="DM19" i="11" s="1"/>
  <c r="CK19" i="11"/>
  <c r="CJ19" i="11"/>
  <c r="CE19" i="11"/>
  <c r="CD19" i="11"/>
  <c r="CC19" i="11"/>
  <c r="CB19" i="11"/>
  <c r="AI19" i="11"/>
  <c r="H19" i="11"/>
  <c r="E19" i="11"/>
  <c r="DG18" i="11"/>
  <c r="DE18" i="11"/>
  <c r="DM18" i="11" s="1"/>
  <c r="CK18" i="11"/>
  <c r="CJ18" i="11"/>
  <c r="CE18" i="11"/>
  <c r="CD18" i="11"/>
  <c r="CC18" i="11"/>
  <c r="CB18" i="11"/>
  <c r="AI18" i="11"/>
  <c r="H18" i="11"/>
  <c r="E18" i="11"/>
  <c r="DG17" i="11"/>
  <c r="DE17" i="11"/>
  <c r="DM17" i="11" s="1"/>
  <c r="CK17" i="11"/>
  <c r="CJ17" i="11"/>
  <c r="CE17" i="11"/>
  <c r="CD17" i="11"/>
  <c r="CC17" i="11"/>
  <c r="CB17" i="11"/>
  <c r="AI17" i="11"/>
  <c r="H17" i="11"/>
  <c r="E17" i="11"/>
  <c r="DG16" i="11"/>
  <c r="DE16" i="11"/>
  <c r="DM16" i="11" s="1"/>
  <c r="CK16" i="11"/>
  <c r="CJ16" i="11"/>
  <c r="CE16" i="11"/>
  <c r="CD16" i="11"/>
  <c r="CC16" i="11"/>
  <c r="CB16" i="11"/>
  <c r="AI16" i="11"/>
  <c r="H16" i="11"/>
  <c r="E16" i="11"/>
  <c r="DG15" i="11"/>
  <c r="DE15" i="11"/>
  <c r="DM15" i="11" s="1"/>
  <c r="CK15" i="11"/>
  <c r="CJ15" i="11"/>
  <c r="CE15" i="11"/>
  <c r="CD15" i="11"/>
  <c r="CC15" i="11"/>
  <c r="CB15" i="11"/>
  <c r="AI15" i="11"/>
  <c r="H15" i="11"/>
  <c r="E15" i="11"/>
  <c r="DG14" i="11"/>
  <c r="DE14" i="11"/>
  <c r="DM14" i="11" s="1"/>
  <c r="CK14" i="11"/>
  <c r="CJ14" i="11"/>
  <c r="CE14" i="11"/>
  <c r="CD14" i="11"/>
  <c r="CC14" i="11"/>
  <c r="CB14" i="11"/>
  <c r="AI14" i="11"/>
  <c r="H14" i="11"/>
  <c r="E14" i="11"/>
  <c r="DG13" i="11"/>
  <c r="DE13" i="11"/>
  <c r="DM13" i="11" s="1"/>
  <c r="CK13" i="11"/>
  <c r="CJ13" i="11"/>
  <c r="CE13" i="11"/>
  <c r="CD13" i="11"/>
  <c r="CC13" i="11"/>
  <c r="CB13" i="11"/>
  <c r="AI13" i="11"/>
  <c r="H13" i="11"/>
  <c r="E13" i="11"/>
  <c r="DG12" i="11"/>
  <c r="DE12" i="11"/>
  <c r="CK12" i="11"/>
  <c r="CJ12" i="11"/>
  <c r="CE12" i="11"/>
  <c r="CD12" i="11"/>
  <c r="CC12" i="11"/>
  <c r="CB12" i="11"/>
  <c r="AI12" i="11"/>
  <c r="H12" i="11"/>
  <c r="E12" i="11"/>
  <c r="DB36" i="10"/>
  <c r="AQ36" i="10"/>
  <c r="AP36" i="10"/>
  <c r="AD36" i="10"/>
  <c r="Y36" i="10"/>
  <c r="I36" i="10"/>
  <c r="G36" i="10"/>
  <c r="F36" i="10"/>
  <c r="D36" i="10"/>
  <c r="DG35" i="10"/>
  <c r="DE35" i="10"/>
  <c r="DM35" i="10" s="1"/>
  <c r="CK35" i="10"/>
  <c r="CJ35" i="10"/>
  <c r="CE35" i="10"/>
  <c r="CD35" i="10"/>
  <c r="CC35" i="10"/>
  <c r="CB35" i="10"/>
  <c r="AI35" i="10"/>
  <c r="AJ35" i="10" s="1"/>
  <c r="AK35" i="10" s="1"/>
  <c r="AO35" i="10" s="1"/>
  <c r="H35" i="10"/>
  <c r="E35" i="10"/>
  <c r="DG34" i="10"/>
  <c r="DE34" i="10"/>
  <c r="DM34" i="10" s="1"/>
  <c r="CK34" i="10"/>
  <c r="CJ34" i="10"/>
  <c r="CE34" i="10"/>
  <c r="CD34" i="10"/>
  <c r="CC34" i="10"/>
  <c r="CB34" i="10"/>
  <c r="AI34" i="10"/>
  <c r="AJ34" i="10" s="1"/>
  <c r="AK34" i="10" s="1"/>
  <c r="AO34" i="10" s="1"/>
  <c r="H34" i="10"/>
  <c r="E34" i="10"/>
  <c r="DG33" i="10"/>
  <c r="DE33" i="10"/>
  <c r="DM33" i="10" s="1"/>
  <c r="CK33" i="10"/>
  <c r="CJ33" i="10"/>
  <c r="CE33" i="10"/>
  <c r="CD33" i="10"/>
  <c r="CC33" i="10"/>
  <c r="CB33" i="10"/>
  <c r="AI33" i="10"/>
  <c r="AJ33" i="10" s="1"/>
  <c r="AK33" i="10" s="1"/>
  <c r="AO33" i="10" s="1"/>
  <c r="H33" i="10"/>
  <c r="E33" i="10"/>
  <c r="DU32" i="10"/>
  <c r="DG32" i="10"/>
  <c r="DE32" i="10"/>
  <c r="DM32" i="10" s="1"/>
  <c r="CK32" i="10"/>
  <c r="CJ32" i="10"/>
  <c r="CE32" i="10"/>
  <c r="CD32" i="10"/>
  <c r="CC32" i="10"/>
  <c r="CB32" i="10"/>
  <c r="AI32" i="10"/>
  <c r="AJ32" i="10" s="1"/>
  <c r="AK32" i="10" s="1"/>
  <c r="AO32" i="10" s="1"/>
  <c r="H32" i="10"/>
  <c r="E32" i="10"/>
  <c r="DG31" i="10"/>
  <c r="DE31" i="10"/>
  <c r="DM31" i="10" s="1"/>
  <c r="CK31" i="10"/>
  <c r="CJ31" i="10"/>
  <c r="CE31" i="10"/>
  <c r="CD31" i="10"/>
  <c r="CC31" i="10"/>
  <c r="CB31" i="10"/>
  <c r="AI31" i="10"/>
  <c r="AJ31" i="10" s="1"/>
  <c r="AK31" i="10" s="1"/>
  <c r="AO31" i="10" s="1"/>
  <c r="H31" i="10"/>
  <c r="E31" i="10"/>
  <c r="DG30" i="10"/>
  <c r="DE30" i="10"/>
  <c r="DM30" i="10" s="1"/>
  <c r="CK30" i="10"/>
  <c r="CJ30" i="10"/>
  <c r="CE30" i="10"/>
  <c r="CD30" i="10"/>
  <c r="CC30" i="10"/>
  <c r="CB30" i="10"/>
  <c r="AI30" i="10"/>
  <c r="AJ30" i="10" s="1"/>
  <c r="AK30" i="10" s="1"/>
  <c r="AO30" i="10" s="1"/>
  <c r="H30" i="10"/>
  <c r="E30" i="10"/>
  <c r="DG29" i="10"/>
  <c r="DE29" i="10"/>
  <c r="DM29" i="10" s="1"/>
  <c r="CK29" i="10"/>
  <c r="CJ29" i="10"/>
  <c r="CE29" i="10"/>
  <c r="CD29" i="10"/>
  <c r="CC29" i="10"/>
  <c r="CB29" i="10"/>
  <c r="AI29" i="10"/>
  <c r="AJ29" i="10" s="1"/>
  <c r="AK29" i="10" s="1"/>
  <c r="AO29" i="10" s="1"/>
  <c r="H29" i="10"/>
  <c r="E29" i="10"/>
  <c r="DG28" i="10"/>
  <c r="DE28" i="10"/>
  <c r="DM28" i="10" s="1"/>
  <c r="CK28" i="10"/>
  <c r="CJ28" i="10"/>
  <c r="CE28" i="10"/>
  <c r="CD28" i="10"/>
  <c r="CC28" i="10"/>
  <c r="CB28" i="10"/>
  <c r="AI28" i="10"/>
  <c r="AJ28" i="10" s="1"/>
  <c r="AK28" i="10" s="1"/>
  <c r="AO28" i="10" s="1"/>
  <c r="H28" i="10"/>
  <c r="E28" i="10"/>
  <c r="DG27" i="10"/>
  <c r="DE27" i="10"/>
  <c r="DM27" i="10" s="1"/>
  <c r="CK27" i="10"/>
  <c r="CJ27" i="10"/>
  <c r="CE27" i="10"/>
  <c r="CD27" i="10"/>
  <c r="CC27" i="10"/>
  <c r="CB27" i="10"/>
  <c r="AI27" i="10"/>
  <c r="AJ27" i="10" s="1"/>
  <c r="AK27" i="10" s="1"/>
  <c r="AO27" i="10" s="1"/>
  <c r="H27" i="10"/>
  <c r="E27" i="10"/>
  <c r="DG26" i="10"/>
  <c r="DE26" i="10"/>
  <c r="DM26" i="10" s="1"/>
  <c r="CK26" i="10"/>
  <c r="CJ26" i="10"/>
  <c r="CE26" i="10"/>
  <c r="CD26" i="10"/>
  <c r="CC26" i="10"/>
  <c r="CB26" i="10"/>
  <c r="AI26" i="10"/>
  <c r="AJ26" i="10" s="1"/>
  <c r="AK26" i="10" s="1"/>
  <c r="AO26" i="10" s="1"/>
  <c r="H26" i="10"/>
  <c r="E26" i="10"/>
  <c r="DG25" i="10"/>
  <c r="DE25" i="10"/>
  <c r="DM25" i="10" s="1"/>
  <c r="CK25" i="10"/>
  <c r="CJ25" i="10"/>
  <c r="CE25" i="10"/>
  <c r="CD25" i="10"/>
  <c r="CC25" i="10"/>
  <c r="CB25" i="10"/>
  <c r="AI25" i="10"/>
  <c r="AJ25" i="10" s="1"/>
  <c r="AK25" i="10" s="1"/>
  <c r="AO25" i="10" s="1"/>
  <c r="H25" i="10"/>
  <c r="E25" i="10"/>
  <c r="DG24" i="10"/>
  <c r="DE24" i="10"/>
  <c r="DM24" i="10" s="1"/>
  <c r="CK24" i="10"/>
  <c r="CJ24" i="10"/>
  <c r="CE24" i="10"/>
  <c r="CD24" i="10"/>
  <c r="CC24" i="10"/>
  <c r="CB24" i="10"/>
  <c r="AI24" i="10"/>
  <c r="AJ24" i="10" s="1"/>
  <c r="AK24" i="10" s="1"/>
  <c r="AO24" i="10" s="1"/>
  <c r="H24" i="10"/>
  <c r="E24" i="10"/>
  <c r="DG23" i="10"/>
  <c r="DE23" i="10"/>
  <c r="DM23" i="10" s="1"/>
  <c r="CK23" i="10"/>
  <c r="CJ23" i="10"/>
  <c r="CE23" i="10"/>
  <c r="CD23" i="10"/>
  <c r="CC23" i="10"/>
  <c r="CB23" i="10"/>
  <c r="AI23" i="10"/>
  <c r="AJ23" i="10" s="1"/>
  <c r="AK23" i="10" s="1"/>
  <c r="AO23" i="10" s="1"/>
  <c r="H23" i="10"/>
  <c r="E23" i="10"/>
  <c r="DG22" i="10"/>
  <c r="DE22" i="10"/>
  <c r="DM22" i="10" s="1"/>
  <c r="CK22" i="10"/>
  <c r="CJ22" i="10"/>
  <c r="CE22" i="10"/>
  <c r="CD22" i="10"/>
  <c r="CC22" i="10"/>
  <c r="CB22" i="10"/>
  <c r="AI22" i="10"/>
  <c r="AJ22" i="10" s="1"/>
  <c r="AK22" i="10" s="1"/>
  <c r="AO22" i="10" s="1"/>
  <c r="H22" i="10"/>
  <c r="E22" i="10"/>
  <c r="DG21" i="10"/>
  <c r="DE21" i="10"/>
  <c r="DM21" i="10" s="1"/>
  <c r="CK21" i="10"/>
  <c r="CJ21" i="10"/>
  <c r="CE21" i="10"/>
  <c r="CD21" i="10"/>
  <c r="CC21" i="10"/>
  <c r="CB21" i="10"/>
  <c r="AI21" i="10"/>
  <c r="AJ21" i="10" s="1"/>
  <c r="AK21" i="10" s="1"/>
  <c r="AO21" i="10" s="1"/>
  <c r="H21" i="10"/>
  <c r="E21" i="10"/>
  <c r="DG20" i="10"/>
  <c r="DE20" i="10"/>
  <c r="DM20" i="10" s="1"/>
  <c r="CK20" i="10"/>
  <c r="CJ20" i="10"/>
  <c r="CE20" i="10"/>
  <c r="CD20" i="10"/>
  <c r="CC20" i="10"/>
  <c r="CB20" i="10"/>
  <c r="AI20" i="10"/>
  <c r="AJ20" i="10" s="1"/>
  <c r="AK20" i="10" s="1"/>
  <c r="AO20" i="10" s="1"/>
  <c r="H20" i="10"/>
  <c r="E20" i="10"/>
  <c r="DG19" i="10"/>
  <c r="DE19" i="10"/>
  <c r="DM19" i="10" s="1"/>
  <c r="CK19" i="10"/>
  <c r="CJ19" i="10"/>
  <c r="CE19" i="10"/>
  <c r="CD19" i="10"/>
  <c r="CC19" i="10"/>
  <c r="CB19" i="10"/>
  <c r="AI19" i="10"/>
  <c r="AJ19" i="10" s="1"/>
  <c r="AK19" i="10" s="1"/>
  <c r="AO19" i="10" s="1"/>
  <c r="H19" i="10"/>
  <c r="E19" i="10"/>
  <c r="DG18" i="10"/>
  <c r="DE18" i="10"/>
  <c r="DM18" i="10" s="1"/>
  <c r="CK18" i="10"/>
  <c r="CJ18" i="10"/>
  <c r="CE18" i="10"/>
  <c r="CD18" i="10"/>
  <c r="CC18" i="10"/>
  <c r="CB18" i="10"/>
  <c r="AI18" i="10"/>
  <c r="AJ18" i="10" s="1"/>
  <c r="AK18" i="10" s="1"/>
  <c r="AO18" i="10" s="1"/>
  <c r="H18" i="10"/>
  <c r="E18" i="10"/>
  <c r="DG17" i="10"/>
  <c r="DE17" i="10"/>
  <c r="DM17" i="10" s="1"/>
  <c r="CK17" i="10"/>
  <c r="CJ17" i="10"/>
  <c r="CE17" i="10"/>
  <c r="CD17" i="10"/>
  <c r="CC17" i="10"/>
  <c r="CB17" i="10"/>
  <c r="AI17" i="10"/>
  <c r="AJ17" i="10" s="1"/>
  <c r="AK17" i="10" s="1"/>
  <c r="AO17" i="10" s="1"/>
  <c r="H17" i="10"/>
  <c r="E17" i="10"/>
  <c r="DG16" i="10"/>
  <c r="DE16" i="10"/>
  <c r="DM16" i="10" s="1"/>
  <c r="CK16" i="10"/>
  <c r="CJ16" i="10"/>
  <c r="CE16" i="10"/>
  <c r="CD16" i="10"/>
  <c r="CC16" i="10"/>
  <c r="CB16" i="10"/>
  <c r="AI16" i="10"/>
  <c r="H16" i="10"/>
  <c r="E16" i="10"/>
  <c r="DG15" i="10"/>
  <c r="DE15" i="10"/>
  <c r="DM15" i="10" s="1"/>
  <c r="CK15" i="10"/>
  <c r="CJ15" i="10"/>
  <c r="CE15" i="10"/>
  <c r="CD15" i="10"/>
  <c r="CC15" i="10"/>
  <c r="CB15" i="10"/>
  <c r="AI15" i="10"/>
  <c r="H15" i="10"/>
  <c r="E15" i="10"/>
  <c r="DG14" i="10"/>
  <c r="DE14" i="10"/>
  <c r="DM14" i="10" s="1"/>
  <c r="CK14" i="10"/>
  <c r="CJ14" i="10"/>
  <c r="CE14" i="10"/>
  <c r="CD14" i="10"/>
  <c r="CC14" i="10"/>
  <c r="CB14" i="10"/>
  <c r="AI14" i="10"/>
  <c r="H14" i="10"/>
  <c r="E14" i="10"/>
  <c r="DG13" i="10"/>
  <c r="DE13" i="10"/>
  <c r="DM13" i="10" s="1"/>
  <c r="CK13" i="10"/>
  <c r="CJ13" i="10"/>
  <c r="CE13" i="10"/>
  <c r="CD13" i="10"/>
  <c r="CC13" i="10"/>
  <c r="CB13" i="10"/>
  <c r="AI13" i="10"/>
  <c r="H13" i="10"/>
  <c r="E13" i="10"/>
  <c r="DG12" i="10"/>
  <c r="DE12" i="10"/>
  <c r="DM12" i="10" s="1"/>
  <c r="CK12" i="10"/>
  <c r="CJ12" i="10"/>
  <c r="CE12" i="10"/>
  <c r="CD12" i="10"/>
  <c r="CC12" i="10"/>
  <c r="CB12" i="10"/>
  <c r="AI12" i="10"/>
  <c r="H12" i="10"/>
  <c r="E12" i="10"/>
  <c r="DB36" i="9"/>
  <c r="AQ36" i="9"/>
  <c r="AP36" i="9"/>
  <c r="AD36" i="9"/>
  <c r="Y36" i="9"/>
  <c r="I36" i="9"/>
  <c r="G36" i="9"/>
  <c r="F36" i="9"/>
  <c r="D36" i="9"/>
  <c r="DG35" i="9"/>
  <c r="DE35" i="9"/>
  <c r="DM35" i="9" s="1"/>
  <c r="CK35" i="9"/>
  <c r="CJ35" i="9"/>
  <c r="CE35" i="9"/>
  <c r="CD35" i="9"/>
  <c r="CC35" i="9"/>
  <c r="CB35" i="9"/>
  <c r="AI35" i="9"/>
  <c r="H35" i="9"/>
  <c r="E35" i="9"/>
  <c r="DG34" i="9"/>
  <c r="DE34" i="9"/>
  <c r="DM34" i="9" s="1"/>
  <c r="CK34" i="9"/>
  <c r="CJ34" i="9"/>
  <c r="CE34" i="9"/>
  <c r="CD34" i="9"/>
  <c r="CC34" i="9"/>
  <c r="CB34" i="9"/>
  <c r="AI34" i="9"/>
  <c r="H34" i="9"/>
  <c r="E34" i="9"/>
  <c r="DG33" i="9"/>
  <c r="DE33" i="9"/>
  <c r="DM33" i="9" s="1"/>
  <c r="CK33" i="9"/>
  <c r="CJ33" i="9"/>
  <c r="CE33" i="9"/>
  <c r="CD33" i="9"/>
  <c r="CC33" i="9"/>
  <c r="CB33" i="9"/>
  <c r="AI33" i="9"/>
  <c r="H33" i="9"/>
  <c r="E33" i="9"/>
  <c r="DU32" i="9"/>
  <c r="DG32" i="9"/>
  <c r="DE32" i="9"/>
  <c r="DM32" i="9" s="1"/>
  <c r="CK32" i="9"/>
  <c r="CJ32" i="9"/>
  <c r="CE32" i="9"/>
  <c r="CD32" i="9"/>
  <c r="CC32" i="9"/>
  <c r="CB32" i="9"/>
  <c r="AI32" i="9"/>
  <c r="H32" i="9"/>
  <c r="E32" i="9"/>
  <c r="DG31" i="9"/>
  <c r="DE31" i="9"/>
  <c r="DM31" i="9" s="1"/>
  <c r="CK31" i="9"/>
  <c r="CJ31" i="9"/>
  <c r="CE31" i="9"/>
  <c r="CD31" i="9"/>
  <c r="CC31" i="9"/>
  <c r="CB31" i="9"/>
  <c r="AI31" i="9"/>
  <c r="H31" i="9"/>
  <c r="E31" i="9"/>
  <c r="DG30" i="9"/>
  <c r="DE30" i="9"/>
  <c r="DM30" i="9" s="1"/>
  <c r="CK30" i="9"/>
  <c r="CJ30" i="9"/>
  <c r="CE30" i="9"/>
  <c r="CD30" i="9"/>
  <c r="CC30" i="9"/>
  <c r="CB30" i="9"/>
  <c r="AI30" i="9"/>
  <c r="H30" i="9"/>
  <c r="E30" i="9"/>
  <c r="DG29" i="9"/>
  <c r="DE29" i="9"/>
  <c r="DM29" i="9" s="1"/>
  <c r="CK29" i="9"/>
  <c r="CJ29" i="9"/>
  <c r="CE29" i="9"/>
  <c r="CD29" i="9"/>
  <c r="CC29" i="9"/>
  <c r="CB29" i="9"/>
  <c r="AI29" i="9"/>
  <c r="H29" i="9"/>
  <c r="E29" i="9"/>
  <c r="DG28" i="9"/>
  <c r="DE28" i="9"/>
  <c r="DM28" i="9" s="1"/>
  <c r="CK28" i="9"/>
  <c r="CJ28" i="9"/>
  <c r="CE28" i="9"/>
  <c r="CD28" i="9"/>
  <c r="CC28" i="9"/>
  <c r="CB28" i="9"/>
  <c r="AI28" i="9"/>
  <c r="H28" i="9"/>
  <c r="E28" i="9"/>
  <c r="DG27" i="9"/>
  <c r="DE27" i="9"/>
  <c r="DM27" i="9" s="1"/>
  <c r="CK27" i="9"/>
  <c r="CJ27" i="9"/>
  <c r="CE27" i="9"/>
  <c r="CD27" i="9"/>
  <c r="CC27" i="9"/>
  <c r="CB27" i="9"/>
  <c r="AI27" i="9"/>
  <c r="H27" i="9"/>
  <c r="E27" i="9"/>
  <c r="DG26" i="9"/>
  <c r="DE26" i="9"/>
  <c r="DM26" i="9" s="1"/>
  <c r="CK26" i="9"/>
  <c r="CJ26" i="9"/>
  <c r="CE26" i="9"/>
  <c r="CD26" i="9"/>
  <c r="CC26" i="9"/>
  <c r="CB26" i="9"/>
  <c r="AI26" i="9"/>
  <c r="H26" i="9"/>
  <c r="E26" i="9"/>
  <c r="DG25" i="9"/>
  <c r="DE25" i="9"/>
  <c r="DM25" i="9" s="1"/>
  <c r="CK25" i="9"/>
  <c r="CJ25" i="9"/>
  <c r="CE25" i="9"/>
  <c r="CD25" i="9"/>
  <c r="CC25" i="9"/>
  <c r="CB25" i="9"/>
  <c r="AI25" i="9"/>
  <c r="H25" i="9"/>
  <c r="E25" i="9"/>
  <c r="DG24" i="9"/>
  <c r="DE24" i="9"/>
  <c r="DM24" i="9" s="1"/>
  <c r="CK24" i="9"/>
  <c r="CJ24" i="9"/>
  <c r="CE24" i="9"/>
  <c r="CD24" i="9"/>
  <c r="CC24" i="9"/>
  <c r="CB24" i="9"/>
  <c r="AI24" i="9"/>
  <c r="H24" i="9"/>
  <c r="E24" i="9"/>
  <c r="DG23" i="9"/>
  <c r="DE23" i="9"/>
  <c r="DM23" i="9" s="1"/>
  <c r="CK23" i="9"/>
  <c r="CJ23" i="9"/>
  <c r="CE23" i="9"/>
  <c r="CD23" i="9"/>
  <c r="CC23" i="9"/>
  <c r="CB23" i="9"/>
  <c r="AI23" i="9"/>
  <c r="H23" i="9"/>
  <c r="E23" i="9"/>
  <c r="DG22" i="9"/>
  <c r="DE22" i="9"/>
  <c r="DM22" i="9" s="1"/>
  <c r="CK22" i="9"/>
  <c r="CJ22" i="9"/>
  <c r="CE22" i="9"/>
  <c r="CD22" i="9"/>
  <c r="CC22" i="9"/>
  <c r="CB22" i="9"/>
  <c r="AI22" i="9"/>
  <c r="H22" i="9"/>
  <c r="E22" i="9"/>
  <c r="DG21" i="9"/>
  <c r="DE21" i="9"/>
  <c r="DM21" i="9" s="1"/>
  <c r="CK21" i="9"/>
  <c r="CJ21" i="9"/>
  <c r="CE21" i="9"/>
  <c r="CD21" i="9"/>
  <c r="CC21" i="9"/>
  <c r="CB21" i="9"/>
  <c r="AI21" i="9"/>
  <c r="DG20" i="9"/>
  <c r="DE20" i="9"/>
  <c r="DM20" i="9" s="1"/>
  <c r="CK20" i="9"/>
  <c r="CJ20" i="9"/>
  <c r="CE20" i="9"/>
  <c r="CD20" i="9"/>
  <c r="CC20" i="9"/>
  <c r="CB20" i="9"/>
  <c r="AI20" i="9"/>
  <c r="H20" i="9"/>
  <c r="E20" i="9"/>
  <c r="DG19" i="9"/>
  <c r="DE19" i="9"/>
  <c r="DM19" i="9" s="1"/>
  <c r="CK19" i="9"/>
  <c r="CJ19" i="9"/>
  <c r="CE19" i="9"/>
  <c r="CD19" i="9"/>
  <c r="CC19" i="9"/>
  <c r="CB19" i="9"/>
  <c r="AI19" i="9"/>
  <c r="H19" i="9"/>
  <c r="E19" i="9"/>
  <c r="DG18" i="9"/>
  <c r="DE18" i="9"/>
  <c r="DM18" i="9" s="1"/>
  <c r="CK18" i="9"/>
  <c r="CJ18" i="9"/>
  <c r="CE18" i="9"/>
  <c r="CD18" i="9"/>
  <c r="CC18" i="9"/>
  <c r="CB18" i="9"/>
  <c r="AI18" i="9"/>
  <c r="H18" i="9"/>
  <c r="E18" i="9"/>
  <c r="DG17" i="9"/>
  <c r="DE17" i="9"/>
  <c r="DM17" i="9" s="1"/>
  <c r="CK17" i="9"/>
  <c r="CJ17" i="9"/>
  <c r="CE17" i="9"/>
  <c r="CD17" i="9"/>
  <c r="CC17" i="9"/>
  <c r="CB17" i="9"/>
  <c r="AI17" i="9"/>
  <c r="H17" i="9"/>
  <c r="E17" i="9"/>
  <c r="DG16" i="9"/>
  <c r="DE16" i="9"/>
  <c r="DM16" i="9" s="1"/>
  <c r="CK16" i="9"/>
  <c r="CJ16" i="9"/>
  <c r="CE16" i="9"/>
  <c r="CD16" i="9"/>
  <c r="CC16" i="9"/>
  <c r="CB16" i="9"/>
  <c r="AI16" i="9"/>
  <c r="H16" i="9"/>
  <c r="E16" i="9"/>
  <c r="DG15" i="9"/>
  <c r="DE15" i="9"/>
  <c r="DM15" i="9" s="1"/>
  <c r="CK15" i="9"/>
  <c r="CJ15" i="9"/>
  <c r="CE15" i="9"/>
  <c r="CD15" i="9"/>
  <c r="CC15" i="9"/>
  <c r="CB15" i="9"/>
  <c r="AI15" i="9"/>
  <c r="H15" i="9"/>
  <c r="E15" i="9"/>
  <c r="DG14" i="9"/>
  <c r="DE14" i="9"/>
  <c r="DM14" i="9" s="1"/>
  <c r="CK14" i="9"/>
  <c r="CJ14" i="9"/>
  <c r="CE14" i="9"/>
  <c r="CD14" i="9"/>
  <c r="CC14" i="9"/>
  <c r="CB14" i="9"/>
  <c r="AI14" i="9"/>
  <c r="H14" i="9"/>
  <c r="E14" i="9"/>
  <c r="DG13" i="9"/>
  <c r="DE13" i="9"/>
  <c r="DM13" i="9" s="1"/>
  <c r="CK13" i="9"/>
  <c r="CJ13" i="9"/>
  <c r="CE13" i="9"/>
  <c r="CD13" i="9"/>
  <c r="CC13" i="9"/>
  <c r="CB13" i="9"/>
  <c r="AI13" i="9"/>
  <c r="H13" i="9"/>
  <c r="E13" i="9"/>
  <c r="DG12" i="9"/>
  <c r="DE12" i="9"/>
  <c r="CK12" i="9"/>
  <c r="CJ12" i="9"/>
  <c r="CE12" i="9"/>
  <c r="CD12" i="9"/>
  <c r="CC12" i="9"/>
  <c r="CB12" i="9"/>
  <c r="AI12" i="9"/>
  <c r="H12" i="9"/>
  <c r="E12" i="9"/>
  <c r="DB36" i="8"/>
  <c r="AQ36" i="8"/>
  <c r="AP36" i="8"/>
  <c r="AD36" i="8"/>
  <c r="Y36" i="8"/>
  <c r="I36" i="8"/>
  <c r="G36" i="8"/>
  <c r="F36" i="8"/>
  <c r="D36" i="8"/>
  <c r="DG35" i="8"/>
  <c r="DE35" i="8"/>
  <c r="DM35" i="8" s="1"/>
  <c r="CK35" i="8"/>
  <c r="CJ35" i="8"/>
  <c r="CE35" i="8"/>
  <c r="CD35" i="8"/>
  <c r="CC35" i="8"/>
  <c r="CB35" i="8"/>
  <c r="AI35" i="8"/>
  <c r="H35" i="8"/>
  <c r="E35" i="8"/>
  <c r="DG34" i="8"/>
  <c r="DE34" i="8"/>
  <c r="DM34" i="8" s="1"/>
  <c r="CK34" i="8"/>
  <c r="CJ34" i="8"/>
  <c r="CE34" i="8"/>
  <c r="CD34" i="8"/>
  <c r="CC34" i="8"/>
  <c r="CB34" i="8"/>
  <c r="AI34" i="8"/>
  <c r="H34" i="8"/>
  <c r="E34" i="8"/>
  <c r="DG33" i="8"/>
  <c r="DE33" i="8"/>
  <c r="DM33" i="8" s="1"/>
  <c r="CK33" i="8"/>
  <c r="CJ33" i="8"/>
  <c r="CE33" i="8"/>
  <c r="CD33" i="8"/>
  <c r="CC33" i="8"/>
  <c r="CB33" i="8"/>
  <c r="AI33" i="8"/>
  <c r="H33" i="8"/>
  <c r="E33" i="8"/>
  <c r="DU32" i="8"/>
  <c r="DG32" i="8"/>
  <c r="DE32" i="8"/>
  <c r="DM32" i="8" s="1"/>
  <c r="CK32" i="8"/>
  <c r="CJ32" i="8"/>
  <c r="CE32" i="8"/>
  <c r="CD32" i="8"/>
  <c r="CC32" i="8"/>
  <c r="CB32" i="8"/>
  <c r="AI32" i="8"/>
  <c r="H32" i="8"/>
  <c r="E32" i="8"/>
  <c r="DG31" i="8"/>
  <c r="DE31" i="8"/>
  <c r="DM31" i="8" s="1"/>
  <c r="CK31" i="8"/>
  <c r="CJ31" i="8"/>
  <c r="CE31" i="8"/>
  <c r="CD31" i="8"/>
  <c r="CC31" i="8"/>
  <c r="CB31" i="8"/>
  <c r="AI31" i="8"/>
  <c r="H31" i="8"/>
  <c r="E31" i="8"/>
  <c r="DG30" i="8"/>
  <c r="DE30" i="8"/>
  <c r="DM30" i="8" s="1"/>
  <c r="CK30" i="8"/>
  <c r="CJ30" i="8"/>
  <c r="CE30" i="8"/>
  <c r="CD30" i="8"/>
  <c r="CC30" i="8"/>
  <c r="CB30" i="8"/>
  <c r="AI30" i="8"/>
  <c r="H30" i="8"/>
  <c r="E30" i="8"/>
  <c r="DG29" i="8"/>
  <c r="DE29" i="8"/>
  <c r="DM29" i="8" s="1"/>
  <c r="CK29" i="8"/>
  <c r="CJ29" i="8"/>
  <c r="CE29" i="8"/>
  <c r="CD29" i="8"/>
  <c r="CC29" i="8"/>
  <c r="CB29" i="8"/>
  <c r="AI29" i="8"/>
  <c r="H29" i="8"/>
  <c r="E29" i="8"/>
  <c r="DG28" i="8"/>
  <c r="DE28" i="8"/>
  <c r="DM28" i="8" s="1"/>
  <c r="CK28" i="8"/>
  <c r="CJ28" i="8"/>
  <c r="CE28" i="8"/>
  <c r="CD28" i="8"/>
  <c r="CC28" i="8"/>
  <c r="CB28" i="8"/>
  <c r="AI28" i="8"/>
  <c r="H28" i="8"/>
  <c r="E28" i="8"/>
  <c r="DG27" i="8"/>
  <c r="DE27" i="8"/>
  <c r="DM27" i="8" s="1"/>
  <c r="CK27" i="8"/>
  <c r="CJ27" i="8"/>
  <c r="CE27" i="8"/>
  <c r="CD27" i="8"/>
  <c r="CC27" i="8"/>
  <c r="CB27" i="8"/>
  <c r="AI27" i="8"/>
  <c r="H27" i="8"/>
  <c r="E27" i="8"/>
  <c r="DG26" i="8"/>
  <c r="DE26" i="8"/>
  <c r="DM26" i="8" s="1"/>
  <c r="CK26" i="8"/>
  <c r="CJ26" i="8"/>
  <c r="CE26" i="8"/>
  <c r="CD26" i="8"/>
  <c r="CC26" i="8"/>
  <c r="CB26" i="8"/>
  <c r="AI26" i="8"/>
  <c r="H26" i="8"/>
  <c r="E26" i="8"/>
  <c r="DG25" i="8"/>
  <c r="DE25" i="8"/>
  <c r="DM25" i="8" s="1"/>
  <c r="CK25" i="8"/>
  <c r="CJ25" i="8"/>
  <c r="CE25" i="8"/>
  <c r="CD25" i="8"/>
  <c r="CC25" i="8"/>
  <c r="CB25" i="8"/>
  <c r="AI25" i="8"/>
  <c r="H25" i="8"/>
  <c r="E25" i="8"/>
  <c r="DG24" i="8"/>
  <c r="DE24" i="8"/>
  <c r="DM24" i="8" s="1"/>
  <c r="CK24" i="8"/>
  <c r="CJ24" i="8"/>
  <c r="CE24" i="8"/>
  <c r="CD24" i="8"/>
  <c r="CC24" i="8"/>
  <c r="CB24" i="8"/>
  <c r="AI24" i="8"/>
  <c r="H24" i="8"/>
  <c r="E24" i="8"/>
  <c r="DG23" i="8"/>
  <c r="DE23" i="8"/>
  <c r="DM23" i="8" s="1"/>
  <c r="CK23" i="8"/>
  <c r="CJ23" i="8"/>
  <c r="CE23" i="8"/>
  <c r="CD23" i="8"/>
  <c r="CC23" i="8"/>
  <c r="CB23" i="8"/>
  <c r="AI23" i="8"/>
  <c r="H23" i="8"/>
  <c r="E23" i="8"/>
  <c r="DG22" i="8"/>
  <c r="DE22" i="8"/>
  <c r="DM22" i="8" s="1"/>
  <c r="CK22" i="8"/>
  <c r="CJ22" i="8"/>
  <c r="CE22" i="8"/>
  <c r="CD22" i="8"/>
  <c r="CC22" i="8"/>
  <c r="CB22" i="8"/>
  <c r="AI22" i="8"/>
  <c r="H22" i="8"/>
  <c r="E22" i="8"/>
  <c r="DG21" i="8"/>
  <c r="DE21" i="8"/>
  <c r="DM21" i="8" s="1"/>
  <c r="CK21" i="8"/>
  <c r="CJ21" i="8"/>
  <c r="CE21" i="8"/>
  <c r="CD21" i="8"/>
  <c r="CC21" i="8"/>
  <c r="CB21" i="8"/>
  <c r="AI21" i="8"/>
  <c r="H21" i="8"/>
  <c r="E21" i="8"/>
  <c r="DG20" i="8"/>
  <c r="DE20" i="8"/>
  <c r="DM20" i="8" s="1"/>
  <c r="CK20" i="8"/>
  <c r="CJ20" i="8"/>
  <c r="CE20" i="8"/>
  <c r="CD20" i="8"/>
  <c r="CC20" i="8"/>
  <c r="CB20" i="8"/>
  <c r="AI20" i="8"/>
  <c r="H20" i="8"/>
  <c r="E20" i="8"/>
  <c r="DG19" i="8"/>
  <c r="DE19" i="8"/>
  <c r="DM19" i="8" s="1"/>
  <c r="CK19" i="8"/>
  <c r="CJ19" i="8"/>
  <c r="CE19" i="8"/>
  <c r="CD19" i="8"/>
  <c r="CC19" i="8"/>
  <c r="CB19" i="8"/>
  <c r="AI19" i="8"/>
  <c r="H19" i="8"/>
  <c r="E19" i="8"/>
  <c r="DG18" i="8"/>
  <c r="DE18" i="8"/>
  <c r="DM18" i="8" s="1"/>
  <c r="CK18" i="8"/>
  <c r="CJ18" i="8"/>
  <c r="CE18" i="8"/>
  <c r="CD18" i="8"/>
  <c r="CC18" i="8"/>
  <c r="CB18" i="8"/>
  <c r="AI18" i="8"/>
  <c r="H18" i="8"/>
  <c r="E18" i="8"/>
  <c r="DG17" i="8"/>
  <c r="DE17" i="8"/>
  <c r="DM17" i="8" s="1"/>
  <c r="CK17" i="8"/>
  <c r="CJ17" i="8"/>
  <c r="CE17" i="8"/>
  <c r="CD17" i="8"/>
  <c r="CC17" i="8"/>
  <c r="CB17" i="8"/>
  <c r="AI17" i="8"/>
  <c r="H17" i="8"/>
  <c r="E17" i="8"/>
  <c r="DG16" i="8"/>
  <c r="DE16" i="8"/>
  <c r="DM16" i="8" s="1"/>
  <c r="CK16" i="8"/>
  <c r="CJ16" i="8"/>
  <c r="CE16" i="8"/>
  <c r="CD16" i="8"/>
  <c r="CC16" i="8"/>
  <c r="CB16" i="8"/>
  <c r="AI16" i="8"/>
  <c r="H16" i="8"/>
  <c r="E16" i="8"/>
  <c r="DG15" i="8"/>
  <c r="DE15" i="8"/>
  <c r="DM15" i="8" s="1"/>
  <c r="CK15" i="8"/>
  <c r="CJ15" i="8"/>
  <c r="CE15" i="8"/>
  <c r="CD15" i="8"/>
  <c r="CC15" i="8"/>
  <c r="CB15" i="8"/>
  <c r="AI15" i="8"/>
  <c r="H15" i="8"/>
  <c r="E15" i="8"/>
  <c r="DG14" i="8"/>
  <c r="DE14" i="8"/>
  <c r="DM14" i="8" s="1"/>
  <c r="CK14" i="8"/>
  <c r="CJ14" i="8"/>
  <c r="CE14" i="8"/>
  <c r="CD14" i="8"/>
  <c r="CC14" i="8"/>
  <c r="CB14" i="8"/>
  <c r="AI14" i="8"/>
  <c r="H14" i="8"/>
  <c r="E14" i="8"/>
  <c r="DG13" i="8"/>
  <c r="DE13" i="8"/>
  <c r="DM13" i="8" s="1"/>
  <c r="CK13" i="8"/>
  <c r="CJ13" i="8"/>
  <c r="CE13" i="8"/>
  <c r="CD13" i="8"/>
  <c r="CC13" i="8"/>
  <c r="CB13" i="8"/>
  <c r="AI13" i="8"/>
  <c r="H13" i="8"/>
  <c r="E13" i="8"/>
  <c r="DG12" i="8"/>
  <c r="DE12" i="8"/>
  <c r="CK12" i="8"/>
  <c r="CJ12" i="8"/>
  <c r="CE12" i="8"/>
  <c r="CD12" i="8"/>
  <c r="CC12" i="8"/>
  <c r="CB12" i="8"/>
  <c r="AI12" i="8"/>
  <c r="H12" i="8"/>
  <c r="E12" i="8"/>
  <c r="DB36" i="7"/>
  <c r="AQ36" i="7"/>
  <c r="AP36" i="7"/>
  <c r="AD36" i="7"/>
  <c r="Y36" i="7"/>
  <c r="I36" i="7"/>
  <c r="G36" i="7"/>
  <c r="F36" i="7"/>
  <c r="D36" i="7"/>
  <c r="DG35" i="7"/>
  <c r="DE35" i="7"/>
  <c r="DM35" i="7" s="1"/>
  <c r="CK35" i="7"/>
  <c r="CJ35" i="7"/>
  <c r="CE35" i="7"/>
  <c r="CD35" i="7"/>
  <c r="CC35" i="7"/>
  <c r="CB35" i="7"/>
  <c r="AI35" i="7"/>
  <c r="H35" i="7"/>
  <c r="E35" i="7"/>
  <c r="DG34" i="7"/>
  <c r="DE34" i="7"/>
  <c r="DM34" i="7" s="1"/>
  <c r="CK34" i="7"/>
  <c r="CJ34" i="7"/>
  <c r="CE34" i="7"/>
  <c r="CD34" i="7"/>
  <c r="CC34" i="7"/>
  <c r="CB34" i="7"/>
  <c r="AI34" i="7"/>
  <c r="H34" i="7"/>
  <c r="E34" i="7"/>
  <c r="DG33" i="7"/>
  <c r="DE33" i="7"/>
  <c r="DM33" i="7" s="1"/>
  <c r="CK33" i="7"/>
  <c r="CJ33" i="7"/>
  <c r="CE33" i="7"/>
  <c r="CD33" i="7"/>
  <c r="CC33" i="7"/>
  <c r="CB33" i="7"/>
  <c r="AI33" i="7"/>
  <c r="H33" i="7"/>
  <c r="E33" i="7"/>
  <c r="DU32" i="7"/>
  <c r="DG32" i="7"/>
  <c r="DE32" i="7"/>
  <c r="DM32" i="7" s="1"/>
  <c r="CK32" i="7"/>
  <c r="CJ32" i="7"/>
  <c r="CE32" i="7"/>
  <c r="CD32" i="7"/>
  <c r="CC32" i="7"/>
  <c r="CB32" i="7"/>
  <c r="AI32" i="7"/>
  <c r="H32" i="7"/>
  <c r="E32" i="7"/>
  <c r="DG31" i="7"/>
  <c r="DE31" i="7"/>
  <c r="DM31" i="7" s="1"/>
  <c r="CK31" i="7"/>
  <c r="CJ31" i="7"/>
  <c r="CE31" i="7"/>
  <c r="CD31" i="7"/>
  <c r="CC31" i="7"/>
  <c r="CB31" i="7"/>
  <c r="AI31" i="7"/>
  <c r="H31" i="7"/>
  <c r="E31" i="7"/>
  <c r="DG30" i="7"/>
  <c r="DE30" i="7"/>
  <c r="DM30" i="7" s="1"/>
  <c r="CK30" i="7"/>
  <c r="CJ30" i="7"/>
  <c r="CE30" i="7"/>
  <c r="CD30" i="7"/>
  <c r="CC30" i="7"/>
  <c r="CB30" i="7"/>
  <c r="AI30" i="7"/>
  <c r="H30" i="7"/>
  <c r="E30" i="7"/>
  <c r="DG29" i="7"/>
  <c r="DE29" i="7"/>
  <c r="DM29" i="7" s="1"/>
  <c r="CK29" i="7"/>
  <c r="CJ29" i="7"/>
  <c r="CE29" i="7"/>
  <c r="CD29" i="7"/>
  <c r="CC29" i="7"/>
  <c r="CB29" i="7"/>
  <c r="AI29" i="7"/>
  <c r="H29" i="7"/>
  <c r="E29" i="7"/>
  <c r="DG28" i="7"/>
  <c r="DE28" i="7"/>
  <c r="DM28" i="7" s="1"/>
  <c r="CK28" i="7"/>
  <c r="CJ28" i="7"/>
  <c r="CE28" i="7"/>
  <c r="CD28" i="7"/>
  <c r="CC28" i="7"/>
  <c r="CB28" i="7"/>
  <c r="AI28" i="7"/>
  <c r="H28" i="7"/>
  <c r="E28" i="7"/>
  <c r="DG27" i="7"/>
  <c r="DE27" i="7"/>
  <c r="DM27" i="7" s="1"/>
  <c r="CK27" i="7"/>
  <c r="CJ27" i="7"/>
  <c r="CE27" i="7"/>
  <c r="CD27" i="7"/>
  <c r="CC27" i="7"/>
  <c r="CB27" i="7"/>
  <c r="AI27" i="7"/>
  <c r="H27" i="7"/>
  <c r="E27" i="7"/>
  <c r="DG26" i="7"/>
  <c r="DE26" i="7"/>
  <c r="DM26" i="7" s="1"/>
  <c r="CK26" i="7"/>
  <c r="CJ26" i="7"/>
  <c r="CE26" i="7"/>
  <c r="CD26" i="7"/>
  <c r="CC26" i="7"/>
  <c r="CB26" i="7"/>
  <c r="AI26" i="7"/>
  <c r="H26" i="7"/>
  <c r="E26" i="7"/>
  <c r="DG25" i="7"/>
  <c r="DE25" i="7"/>
  <c r="DM25" i="7" s="1"/>
  <c r="CK25" i="7"/>
  <c r="CJ25" i="7"/>
  <c r="CE25" i="7"/>
  <c r="CD25" i="7"/>
  <c r="CC25" i="7"/>
  <c r="CB25" i="7"/>
  <c r="AI25" i="7"/>
  <c r="H25" i="7"/>
  <c r="E25" i="7"/>
  <c r="DG24" i="7"/>
  <c r="DE24" i="7"/>
  <c r="DM24" i="7" s="1"/>
  <c r="CK24" i="7"/>
  <c r="CJ24" i="7"/>
  <c r="CE24" i="7"/>
  <c r="CD24" i="7"/>
  <c r="CC24" i="7"/>
  <c r="CB24" i="7"/>
  <c r="AI24" i="7"/>
  <c r="H24" i="7"/>
  <c r="E24" i="7"/>
  <c r="DG23" i="7"/>
  <c r="DE23" i="7"/>
  <c r="DM23" i="7" s="1"/>
  <c r="CK23" i="7"/>
  <c r="CJ23" i="7"/>
  <c r="CE23" i="7"/>
  <c r="CD23" i="7"/>
  <c r="CC23" i="7"/>
  <c r="CB23" i="7"/>
  <c r="AI23" i="7"/>
  <c r="H23" i="7"/>
  <c r="E23" i="7"/>
  <c r="DG22" i="7"/>
  <c r="DE22" i="7"/>
  <c r="DM22" i="7" s="1"/>
  <c r="CK22" i="7"/>
  <c r="CJ22" i="7"/>
  <c r="CE22" i="7"/>
  <c r="CD22" i="7"/>
  <c r="CC22" i="7"/>
  <c r="CB22" i="7"/>
  <c r="AI22" i="7"/>
  <c r="H22" i="7"/>
  <c r="E22" i="7"/>
  <c r="DG21" i="7"/>
  <c r="DE21" i="7"/>
  <c r="DM21" i="7" s="1"/>
  <c r="CK21" i="7"/>
  <c r="CJ21" i="7"/>
  <c r="CE21" i="7"/>
  <c r="CD21" i="7"/>
  <c r="CC21" i="7"/>
  <c r="CB21" i="7"/>
  <c r="AI21" i="7"/>
  <c r="H21" i="7"/>
  <c r="E21" i="7"/>
  <c r="DG20" i="7"/>
  <c r="DE20" i="7"/>
  <c r="DM20" i="7" s="1"/>
  <c r="CK20" i="7"/>
  <c r="CJ20" i="7"/>
  <c r="CE20" i="7"/>
  <c r="CD20" i="7"/>
  <c r="CC20" i="7"/>
  <c r="CB20" i="7"/>
  <c r="AI20" i="7"/>
  <c r="H20" i="7"/>
  <c r="E20" i="7"/>
  <c r="DG19" i="7"/>
  <c r="DE19" i="7"/>
  <c r="DM19" i="7" s="1"/>
  <c r="CK19" i="7"/>
  <c r="CJ19" i="7"/>
  <c r="CE19" i="7"/>
  <c r="CD19" i="7"/>
  <c r="CC19" i="7"/>
  <c r="CB19" i="7"/>
  <c r="AI19" i="7"/>
  <c r="H19" i="7"/>
  <c r="E19" i="7"/>
  <c r="DG18" i="7"/>
  <c r="DE18" i="7"/>
  <c r="DM18" i="7" s="1"/>
  <c r="CK18" i="7"/>
  <c r="CJ18" i="7"/>
  <c r="CE18" i="7"/>
  <c r="CD18" i="7"/>
  <c r="CC18" i="7"/>
  <c r="CB18" i="7"/>
  <c r="AI18" i="7"/>
  <c r="H18" i="7"/>
  <c r="E18" i="7"/>
  <c r="DG17" i="7"/>
  <c r="DE17" i="7"/>
  <c r="DM17" i="7" s="1"/>
  <c r="CK17" i="7"/>
  <c r="CJ17" i="7"/>
  <c r="CE17" i="7"/>
  <c r="CD17" i="7"/>
  <c r="CC17" i="7"/>
  <c r="CB17" i="7"/>
  <c r="AI17" i="7"/>
  <c r="H17" i="7"/>
  <c r="E17" i="7"/>
  <c r="DG16" i="7"/>
  <c r="DE16" i="7"/>
  <c r="DM16" i="7" s="1"/>
  <c r="CK16" i="7"/>
  <c r="CJ16" i="7"/>
  <c r="CE16" i="7"/>
  <c r="CD16" i="7"/>
  <c r="CC16" i="7"/>
  <c r="CB16" i="7"/>
  <c r="AI16" i="7"/>
  <c r="H16" i="7"/>
  <c r="E16" i="7"/>
  <c r="DG15" i="7"/>
  <c r="DE15" i="7"/>
  <c r="DM15" i="7" s="1"/>
  <c r="CK15" i="7"/>
  <c r="CJ15" i="7"/>
  <c r="CE15" i="7"/>
  <c r="CD15" i="7"/>
  <c r="CC15" i="7"/>
  <c r="CB15" i="7"/>
  <c r="AI15" i="7"/>
  <c r="H15" i="7"/>
  <c r="E15" i="7"/>
  <c r="DG14" i="7"/>
  <c r="DE14" i="7"/>
  <c r="DM14" i="7" s="1"/>
  <c r="CK14" i="7"/>
  <c r="CJ14" i="7"/>
  <c r="CE14" i="7"/>
  <c r="CD14" i="7"/>
  <c r="CC14" i="7"/>
  <c r="CB14" i="7"/>
  <c r="AI14" i="7"/>
  <c r="H14" i="7"/>
  <c r="DG13" i="7"/>
  <c r="DE13" i="7"/>
  <c r="DM13" i="7" s="1"/>
  <c r="CK13" i="7"/>
  <c r="CJ13" i="7"/>
  <c r="CE13" i="7"/>
  <c r="CD13" i="7"/>
  <c r="CC13" i="7"/>
  <c r="CB13" i="7"/>
  <c r="AI13" i="7"/>
  <c r="H13" i="7"/>
  <c r="E13" i="7"/>
  <c r="DG12" i="7"/>
  <c r="DE12" i="7"/>
  <c r="CK12" i="7"/>
  <c r="CJ12" i="7"/>
  <c r="CE12" i="7"/>
  <c r="CD12" i="7"/>
  <c r="CC12" i="7"/>
  <c r="CB12" i="7"/>
  <c r="AI12" i="7"/>
  <c r="H12" i="7"/>
  <c r="E12" i="7"/>
  <c r="DB36" i="6"/>
  <c r="AQ36" i="6"/>
  <c r="AP36" i="6"/>
  <c r="AD36" i="6"/>
  <c r="Y36" i="6"/>
  <c r="I36" i="6"/>
  <c r="G36" i="6"/>
  <c r="F36" i="6"/>
  <c r="D36" i="6"/>
  <c r="DG35" i="6"/>
  <c r="DE35" i="6"/>
  <c r="DM35" i="6" s="1"/>
  <c r="CK35" i="6"/>
  <c r="CJ35" i="6"/>
  <c r="CE35" i="6"/>
  <c r="CD35" i="6"/>
  <c r="CC35" i="6"/>
  <c r="CB35" i="6"/>
  <c r="AI35" i="6"/>
  <c r="H35" i="6"/>
  <c r="E35" i="6"/>
  <c r="DG34" i="6"/>
  <c r="DE34" i="6"/>
  <c r="DM34" i="6" s="1"/>
  <c r="CK34" i="6"/>
  <c r="CJ34" i="6"/>
  <c r="CE34" i="6"/>
  <c r="CD34" i="6"/>
  <c r="CC34" i="6"/>
  <c r="CB34" i="6"/>
  <c r="AI34" i="6"/>
  <c r="H34" i="6"/>
  <c r="E34" i="6"/>
  <c r="DG33" i="6"/>
  <c r="DE33" i="6"/>
  <c r="DM33" i="6" s="1"/>
  <c r="CK33" i="6"/>
  <c r="CJ33" i="6"/>
  <c r="CE33" i="6"/>
  <c r="CD33" i="6"/>
  <c r="CC33" i="6"/>
  <c r="CB33" i="6"/>
  <c r="AI33" i="6"/>
  <c r="H33" i="6"/>
  <c r="E33" i="6"/>
  <c r="DU32" i="6"/>
  <c r="DG32" i="6"/>
  <c r="DE32" i="6"/>
  <c r="DM32" i="6" s="1"/>
  <c r="CK32" i="6"/>
  <c r="CJ32" i="6"/>
  <c r="CE32" i="6"/>
  <c r="CD32" i="6"/>
  <c r="CC32" i="6"/>
  <c r="CB32" i="6"/>
  <c r="AI32" i="6"/>
  <c r="H32" i="6"/>
  <c r="E32" i="6"/>
  <c r="DG31" i="6"/>
  <c r="DE31" i="6"/>
  <c r="DM31" i="6" s="1"/>
  <c r="CK31" i="6"/>
  <c r="CJ31" i="6"/>
  <c r="CE31" i="6"/>
  <c r="CD31" i="6"/>
  <c r="CC31" i="6"/>
  <c r="CB31" i="6"/>
  <c r="AI31" i="6"/>
  <c r="H31" i="6"/>
  <c r="E31" i="6"/>
  <c r="DG30" i="6"/>
  <c r="DE30" i="6"/>
  <c r="DM30" i="6" s="1"/>
  <c r="CK30" i="6"/>
  <c r="CJ30" i="6"/>
  <c r="CE30" i="6"/>
  <c r="CD30" i="6"/>
  <c r="CC30" i="6"/>
  <c r="CB30" i="6"/>
  <c r="AI30" i="6"/>
  <c r="H30" i="6"/>
  <c r="E30" i="6"/>
  <c r="DG29" i="6"/>
  <c r="DE29" i="6"/>
  <c r="DM29" i="6" s="1"/>
  <c r="CK29" i="6"/>
  <c r="CJ29" i="6"/>
  <c r="CE29" i="6"/>
  <c r="CD29" i="6"/>
  <c r="CC29" i="6"/>
  <c r="CB29" i="6"/>
  <c r="AI29" i="6"/>
  <c r="H29" i="6"/>
  <c r="E29" i="6"/>
  <c r="DG28" i="6"/>
  <c r="DE28" i="6"/>
  <c r="DM28" i="6" s="1"/>
  <c r="CK28" i="6"/>
  <c r="CJ28" i="6"/>
  <c r="CE28" i="6"/>
  <c r="CD28" i="6"/>
  <c r="CC28" i="6"/>
  <c r="CB28" i="6"/>
  <c r="AI28" i="6"/>
  <c r="H28" i="6"/>
  <c r="E28" i="6"/>
  <c r="DG27" i="6"/>
  <c r="DE27" i="6"/>
  <c r="DM27" i="6" s="1"/>
  <c r="CK27" i="6"/>
  <c r="CJ27" i="6"/>
  <c r="CE27" i="6"/>
  <c r="CD27" i="6"/>
  <c r="CC27" i="6"/>
  <c r="CB27" i="6"/>
  <c r="AI27" i="6"/>
  <c r="H27" i="6"/>
  <c r="E27" i="6"/>
  <c r="DG26" i="6"/>
  <c r="DE26" i="6"/>
  <c r="DM26" i="6" s="1"/>
  <c r="CK26" i="6"/>
  <c r="CJ26" i="6"/>
  <c r="CE26" i="6"/>
  <c r="CD26" i="6"/>
  <c r="CC26" i="6"/>
  <c r="CB26" i="6"/>
  <c r="AI26" i="6"/>
  <c r="H26" i="6"/>
  <c r="E26" i="6"/>
  <c r="DG25" i="6"/>
  <c r="DE25" i="6"/>
  <c r="DM25" i="6" s="1"/>
  <c r="CK25" i="6"/>
  <c r="CJ25" i="6"/>
  <c r="CE25" i="6"/>
  <c r="CD25" i="6"/>
  <c r="CC25" i="6"/>
  <c r="CB25" i="6"/>
  <c r="AI25" i="6"/>
  <c r="H25" i="6"/>
  <c r="E25" i="6"/>
  <c r="DG24" i="6"/>
  <c r="DE24" i="6"/>
  <c r="DM24" i="6" s="1"/>
  <c r="CK24" i="6"/>
  <c r="CJ24" i="6"/>
  <c r="CE24" i="6"/>
  <c r="CD24" i="6"/>
  <c r="CC24" i="6"/>
  <c r="CB24" i="6"/>
  <c r="AI24" i="6"/>
  <c r="H24" i="6"/>
  <c r="E24" i="6"/>
  <c r="DG23" i="6"/>
  <c r="DE23" i="6"/>
  <c r="DM23" i="6" s="1"/>
  <c r="CK23" i="6"/>
  <c r="CJ23" i="6"/>
  <c r="CE23" i="6"/>
  <c r="CD23" i="6"/>
  <c r="CC23" i="6"/>
  <c r="CB23" i="6"/>
  <c r="AI23" i="6"/>
  <c r="H23" i="6"/>
  <c r="E23" i="6"/>
  <c r="DG22" i="6"/>
  <c r="DE22" i="6"/>
  <c r="DM22" i="6" s="1"/>
  <c r="CK22" i="6"/>
  <c r="CJ22" i="6"/>
  <c r="CE22" i="6"/>
  <c r="CD22" i="6"/>
  <c r="CC22" i="6"/>
  <c r="CB22" i="6"/>
  <c r="AI22" i="6"/>
  <c r="H22" i="6"/>
  <c r="E22" i="6"/>
  <c r="DG21" i="6"/>
  <c r="DE21" i="6"/>
  <c r="DM21" i="6" s="1"/>
  <c r="CK21" i="6"/>
  <c r="CJ21" i="6"/>
  <c r="CE21" i="6"/>
  <c r="CD21" i="6"/>
  <c r="CC21" i="6"/>
  <c r="CB21" i="6"/>
  <c r="AI21" i="6"/>
  <c r="H21" i="6"/>
  <c r="E21" i="6"/>
  <c r="DG20" i="6"/>
  <c r="DE20" i="6"/>
  <c r="DM20" i="6" s="1"/>
  <c r="CK20" i="6"/>
  <c r="CJ20" i="6"/>
  <c r="CE20" i="6"/>
  <c r="CD20" i="6"/>
  <c r="CC20" i="6"/>
  <c r="CB20" i="6"/>
  <c r="AI20" i="6"/>
  <c r="H20" i="6"/>
  <c r="E20" i="6"/>
  <c r="DG19" i="6"/>
  <c r="DE19" i="6"/>
  <c r="DM19" i="6" s="1"/>
  <c r="CK19" i="6"/>
  <c r="CJ19" i="6"/>
  <c r="CE19" i="6"/>
  <c r="CD19" i="6"/>
  <c r="CC19" i="6"/>
  <c r="CB19" i="6"/>
  <c r="AI19" i="6"/>
  <c r="H19" i="6"/>
  <c r="E19" i="6"/>
  <c r="DG18" i="6"/>
  <c r="DE18" i="6"/>
  <c r="DM18" i="6" s="1"/>
  <c r="CK18" i="6"/>
  <c r="CJ18" i="6"/>
  <c r="CE18" i="6"/>
  <c r="CD18" i="6"/>
  <c r="CC18" i="6"/>
  <c r="CB18" i="6"/>
  <c r="AI18" i="6"/>
  <c r="H18" i="6"/>
  <c r="E18" i="6"/>
  <c r="DE17" i="6"/>
  <c r="DM17" i="6" s="1"/>
  <c r="CK17" i="6"/>
  <c r="CJ17" i="6"/>
  <c r="CE17" i="6"/>
  <c r="CD17" i="6"/>
  <c r="CC17" i="6"/>
  <c r="CB17" i="6"/>
  <c r="AI17" i="6"/>
  <c r="H17" i="6"/>
  <c r="E17" i="6"/>
  <c r="DG16" i="6"/>
  <c r="DE16" i="6"/>
  <c r="DM16" i="6" s="1"/>
  <c r="CK16" i="6"/>
  <c r="CJ16" i="6"/>
  <c r="CE16" i="6"/>
  <c r="CD16" i="6"/>
  <c r="CC16" i="6"/>
  <c r="CB16" i="6"/>
  <c r="AI16" i="6"/>
  <c r="H16" i="6"/>
  <c r="E16" i="6"/>
  <c r="DE15" i="6"/>
  <c r="DM15" i="6" s="1"/>
  <c r="CK15" i="6"/>
  <c r="CJ15" i="6"/>
  <c r="CE15" i="6"/>
  <c r="CD15" i="6"/>
  <c r="CC15" i="6"/>
  <c r="CB15" i="6"/>
  <c r="AI15" i="6"/>
  <c r="H15" i="6"/>
  <c r="E15" i="6"/>
  <c r="DG14" i="6"/>
  <c r="DE14" i="6"/>
  <c r="DM14" i="6" s="1"/>
  <c r="CK14" i="6"/>
  <c r="CJ14" i="6"/>
  <c r="CE14" i="6"/>
  <c r="CD14" i="6"/>
  <c r="CC14" i="6"/>
  <c r="CB14" i="6"/>
  <c r="AI14" i="6"/>
  <c r="H14" i="6"/>
  <c r="E14" i="6"/>
  <c r="DG13" i="6"/>
  <c r="DE13" i="6"/>
  <c r="DM13" i="6" s="1"/>
  <c r="CK13" i="6"/>
  <c r="CJ13" i="6"/>
  <c r="CE13" i="6"/>
  <c r="CD13" i="6"/>
  <c r="CC13" i="6"/>
  <c r="CB13" i="6"/>
  <c r="AI13" i="6"/>
  <c r="H13" i="6"/>
  <c r="E13" i="6"/>
  <c r="DG12" i="6"/>
  <c r="DE12" i="6"/>
  <c r="CK12" i="6"/>
  <c r="CJ12" i="6"/>
  <c r="CE12" i="6"/>
  <c r="CD12" i="6"/>
  <c r="CC12" i="6"/>
  <c r="CB12" i="6"/>
  <c r="AI12" i="6"/>
  <c r="H12" i="6"/>
  <c r="E12" i="6"/>
  <c r="DB36" i="5"/>
  <c r="AQ36" i="5"/>
  <c r="AP36" i="5"/>
  <c r="AD36" i="5"/>
  <c r="Y36" i="5"/>
  <c r="I36" i="5"/>
  <c r="G36" i="5"/>
  <c r="F36" i="5"/>
  <c r="D36" i="5"/>
  <c r="DG35" i="5"/>
  <c r="DE35" i="5"/>
  <c r="DM35" i="5" s="1"/>
  <c r="CK35" i="5"/>
  <c r="CJ35" i="5"/>
  <c r="CE35" i="5"/>
  <c r="CD35" i="5"/>
  <c r="CC35" i="5"/>
  <c r="CB35" i="5"/>
  <c r="AI35" i="5"/>
  <c r="H35" i="5"/>
  <c r="E35" i="5"/>
  <c r="DG34" i="5"/>
  <c r="DE34" i="5"/>
  <c r="DM34" i="5" s="1"/>
  <c r="CK34" i="5"/>
  <c r="CJ34" i="5"/>
  <c r="CE34" i="5"/>
  <c r="CD34" i="5"/>
  <c r="CC34" i="5"/>
  <c r="CB34" i="5"/>
  <c r="AI34" i="5"/>
  <c r="H34" i="5"/>
  <c r="E34" i="5"/>
  <c r="DG33" i="5"/>
  <c r="DE33" i="5"/>
  <c r="DM33" i="5" s="1"/>
  <c r="CK33" i="5"/>
  <c r="CJ33" i="5"/>
  <c r="CE33" i="5"/>
  <c r="CD33" i="5"/>
  <c r="CC33" i="5"/>
  <c r="CB33" i="5"/>
  <c r="AI33" i="5"/>
  <c r="H33" i="5"/>
  <c r="E33" i="5"/>
  <c r="DU32" i="5"/>
  <c r="DG32" i="5"/>
  <c r="DE32" i="5"/>
  <c r="DM32" i="5" s="1"/>
  <c r="CK32" i="5"/>
  <c r="CJ32" i="5"/>
  <c r="CE32" i="5"/>
  <c r="CD32" i="5"/>
  <c r="CC32" i="5"/>
  <c r="CB32" i="5"/>
  <c r="AI32" i="5"/>
  <c r="H32" i="5"/>
  <c r="E32" i="5"/>
  <c r="DG31" i="5"/>
  <c r="DE31" i="5"/>
  <c r="DM31" i="5" s="1"/>
  <c r="CK31" i="5"/>
  <c r="CJ31" i="5"/>
  <c r="CE31" i="5"/>
  <c r="CD31" i="5"/>
  <c r="CC31" i="5"/>
  <c r="CB31" i="5"/>
  <c r="AI31" i="5"/>
  <c r="H31" i="5"/>
  <c r="E31" i="5"/>
  <c r="DG30" i="5"/>
  <c r="DE30" i="5"/>
  <c r="DM30" i="5" s="1"/>
  <c r="CK30" i="5"/>
  <c r="CJ30" i="5"/>
  <c r="CE30" i="5"/>
  <c r="CD30" i="5"/>
  <c r="CC30" i="5"/>
  <c r="CB30" i="5"/>
  <c r="AI30" i="5"/>
  <c r="H30" i="5"/>
  <c r="E30" i="5"/>
  <c r="DG29" i="5"/>
  <c r="DE29" i="5"/>
  <c r="DM29" i="5" s="1"/>
  <c r="CK29" i="5"/>
  <c r="CJ29" i="5"/>
  <c r="CE29" i="5"/>
  <c r="CD29" i="5"/>
  <c r="CC29" i="5"/>
  <c r="CB29" i="5"/>
  <c r="AI29" i="5"/>
  <c r="H29" i="5"/>
  <c r="E29" i="5"/>
  <c r="DG28" i="5"/>
  <c r="DE28" i="5"/>
  <c r="DM28" i="5" s="1"/>
  <c r="CK28" i="5"/>
  <c r="CJ28" i="5"/>
  <c r="CE28" i="5"/>
  <c r="CD28" i="5"/>
  <c r="CC28" i="5"/>
  <c r="CB28" i="5"/>
  <c r="AI28" i="5"/>
  <c r="H28" i="5"/>
  <c r="E28" i="5"/>
  <c r="DG27" i="5"/>
  <c r="DE27" i="5"/>
  <c r="DM27" i="5" s="1"/>
  <c r="CK27" i="5"/>
  <c r="CJ27" i="5"/>
  <c r="CE27" i="5"/>
  <c r="CD27" i="5"/>
  <c r="CC27" i="5"/>
  <c r="CB27" i="5"/>
  <c r="AI27" i="5"/>
  <c r="H27" i="5"/>
  <c r="E27" i="5"/>
  <c r="DG26" i="5"/>
  <c r="DE26" i="5"/>
  <c r="DM26" i="5" s="1"/>
  <c r="CK26" i="5"/>
  <c r="CJ26" i="5"/>
  <c r="CE26" i="5"/>
  <c r="CD26" i="5"/>
  <c r="CC26" i="5"/>
  <c r="CB26" i="5"/>
  <c r="AI26" i="5"/>
  <c r="H26" i="5"/>
  <c r="E26" i="5"/>
  <c r="DG25" i="5"/>
  <c r="DE25" i="5"/>
  <c r="DM25" i="5" s="1"/>
  <c r="CK25" i="5"/>
  <c r="CJ25" i="5"/>
  <c r="CE25" i="5"/>
  <c r="CD25" i="5"/>
  <c r="CC25" i="5"/>
  <c r="CB25" i="5"/>
  <c r="AI25" i="5"/>
  <c r="H25" i="5"/>
  <c r="E25" i="5"/>
  <c r="DG24" i="5"/>
  <c r="DE24" i="5"/>
  <c r="DM24" i="5" s="1"/>
  <c r="CK24" i="5"/>
  <c r="CJ24" i="5"/>
  <c r="CE24" i="5"/>
  <c r="CD24" i="5"/>
  <c r="CC24" i="5"/>
  <c r="CB24" i="5"/>
  <c r="AI24" i="5"/>
  <c r="H24" i="5"/>
  <c r="E24" i="5"/>
  <c r="DG23" i="5"/>
  <c r="DE23" i="5"/>
  <c r="DM23" i="5" s="1"/>
  <c r="CK23" i="5"/>
  <c r="CJ23" i="5"/>
  <c r="CE23" i="5"/>
  <c r="CD23" i="5"/>
  <c r="CC23" i="5"/>
  <c r="CB23" i="5"/>
  <c r="AI23" i="5"/>
  <c r="H23" i="5"/>
  <c r="E23" i="5"/>
  <c r="DG22" i="5"/>
  <c r="DE22" i="5"/>
  <c r="DM22" i="5" s="1"/>
  <c r="CK22" i="5"/>
  <c r="CJ22" i="5"/>
  <c r="CE22" i="5"/>
  <c r="CD22" i="5"/>
  <c r="CC22" i="5"/>
  <c r="CB22" i="5"/>
  <c r="AI22" i="5"/>
  <c r="H22" i="5"/>
  <c r="E22" i="5"/>
  <c r="DG21" i="5"/>
  <c r="DE21" i="5"/>
  <c r="DM21" i="5" s="1"/>
  <c r="CK21" i="5"/>
  <c r="CJ21" i="5"/>
  <c r="CE21" i="5"/>
  <c r="CD21" i="5"/>
  <c r="CC21" i="5"/>
  <c r="CB21" i="5"/>
  <c r="AI21" i="5"/>
  <c r="H21" i="5"/>
  <c r="E21" i="5"/>
  <c r="DG20" i="5"/>
  <c r="DE20" i="5"/>
  <c r="DM20" i="5" s="1"/>
  <c r="CK20" i="5"/>
  <c r="CJ20" i="5"/>
  <c r="CE20" i="5"/>
  <c r="CD20" i="5"/>
  <c r="CC20" i="5"/>
  <c r="CB20" i="5"/>
  <c r="AI20" i="5"/>
  <c r="H20" i="5"/>
  <c r="E20" i="5"/>
  <c r="DG19" i="5"/>
  <c r="DE19" i="5"/>
  <c r="DM19" i="5" s="1"/>
  <c r="CK19" i="5"/>
  <c r="CJ19" i="5"/>
  <c r="CE19" i="5"/>
  <c r="CD19" i="5"/>
  <c r="CC19" i="5"/>
  <c r="CB19" i="5"/>
  <c r="AI19" i="5"/>
  <c r="H19" i="5"/>
  <c r="E19" i="5"/>
  <c r="DG18" i="5"/>
  <c r="DE18" i="5"/>
  <c r="DM18" i="5" s="1"/>
  <c r="CK18" i="5"/>
  <c r="CJ18" i="5"/>
  <c r="CE18" i="5"/>
  <c r="CD18" i="5"/>
  <c r="CC18" i="5"/>
  <c r="CB18" i="5"/>
  <c r="AI18" i="5"/>
  <c r="H18" i="5"/>
  <c r="E18" i="5"/>
  <c r="DG17" i="5"/>
  <c r="DE17" i="5"/>
  <c r="DM17" i="5" s="1"/>
  <c r="CK17" i="5"/>
  <c r="CJ17" i="5"/>
  <c r="CE17" i="5"/>
  <c r="CD17" i="5"/>
  <c r="CC17" i="5"/>
  <c r="CB17" i="5"/>
  <c r="AI17" i="5"/>
  <c r="H17" i="5"/>
  <c r="E17" i="5"/>
  <c r="DG16" i="5"/>
  <c r="DE16" i="5"/>
  <c r="DM16" i="5" s="1"/>
  <c r="CK16" i="5"/>
  <c r="CJ16" i="5"/>
  <c r="CE16" i="5"/>
  <c r="CD16" i="5"/>
  <c r="CC16" i="5"/>
  <c r="CB16" i="5"/>
  <c r="AI16" i="5"/>
  <c r="H16" i="5"/>
  <c r="E16" i="5"/>
  <c r="DG15" i="5"/>
  <c r="DE15" i="5"/>
  <c r="DM15" i="5" s="1"/>
  <c r="CK15" i="5"/>
  <c r="CJ15" i="5"/>
  <c r="CE15" i="5"/>
  <c r="CD15" i="5"/>
  <c r="CC15" i="5"/>
  <c r="CB15" i="5"/>
  <c r="AI15" i="5"/>
  <c r="H15" i="5"/>
  <c r="E15" i="5"/>
  <c r="DG14" i="5"/>
  <c r="DE14" i="5"/>
  <c r="DM14" i="5" s="1"/>
  <c r="CK14" i="5"/>
  <c r="CJ14" i="5"/>
  <c r="CE14" i="5"/>
  <c r="CD14" i="5"/>
  <c r="CC14" i="5"/>
  <c r="CB14" i="5"/>
  <c r="AI14" i="5"/>
  <c r="H14" i="5"/>
  <c r="E14" i="5"/>
  <c r="DG13" i="5"/>
  <c r="DE13" i="5"/>
  <c r="DM13" i="5" s="1"/>
  <c r="CK13" i="5"/>
  <c r="CJ13" i="5"/>
  <c r="CE13" i="5"/>
  <c r="CD13" i="5"/>
  <c r="CC13" i="5"/>
  <c r="CB13" i="5"/>
  <c r="AI13" i="5"/>
  <c r="H13" i="5"/>
  <c r="E13" i="5"/>
  <c r="DG12" i="5"/>
  <c r="DE12" i="5"/>
  <c r="CK12" i="5"/>
  <c r="CJ12" i="5"/>
  <c r="CE12" i="5"/>
  <c r="CD12" i="5"/>
  <c r="CC12" i="5"/>
  <c r="CB12" i="5"/>
  <c r="AI12" i="5"/>
  <c r="H12" i="5"/>
  <c r="E12" i="5"/>
  <c r="DB36" i="4"/>
  <c r="AQ36" i="4"/>
  <c r="AP36" i="4"/>
  <c r="AD36" i="4"/>
  <c r="Y36" i="4"/>
  <c r="I36" i="4"/>
  <c r="G36" i="4"/>
  <c r="F36" i="4"/>
  <c r="D36" i="4"/>
  <c r="DG35" i="4"/>
  <c r="DE35" i="4"/>
  <c r="DM35" i="4" s="1"/>
  <c r="CK35" i="4"/>
  <c r="CJ35" i="4"/>
  <c r="CE35" i="4"/>
  <c r="CD35" i="4"/>
  <c r="CC35" i="4"/>
  <c r="CB35" i="4"/>
  <c r="AI35" i="4"/>
  <c r="H35" i="4"/>
  <c r="E35" i="4"/>
  <c r="DG34" i="4"/>
  <c r="DE34" i="4"/>
  <c r="DM34" i="4" s="1"/>
  <c r="CK34" i="4"/>
  <c r="CJ34" i="4"/>
  <c r="CE34" i="4"/>
  <c r="CD34" i="4"/>
  <c r="CC34" i="4"/>
  <c r="CB34" i="4"/>
  <c r="AI34" i="4"/>
  <c r="H34" i="4"/>
  <c r="E34" i="4"/>
  <c r="DG33" i="4"/>
  <c r="DE33" i="4"/>
  <c r="DM33" i="4" s="1"/>
  <c r="CK33" i="4"/>
  <c r="CJ33" i="4"/>
  <c r="CE33" i="4"/>
  <c r="CD33" i="4"/>
  <c r="CC33" i="4"/>
  <c r="CB33" i="4"/>
  <c r="AI33" i="4"/>
  <c r="H33" i="4"/>
  <c r="E33" i="4"/>
  <c r="DU32" i="4"/>
  <c r="DG32" i="4"/>
  <c r="DE32" i="4"/>
  <c r="DM32" i="4" s="1"/>
  <c r="CK32" i="4"/>
  <c r="CJ32" i="4"/>
  <c r="CE32" i="4"/>
  <c r="CD32" i="4"/>
  <c r="CC32" i="4"/>
  <c r="CB32" i="4"/>
  <c r="AI32" i="4"/>
  <c r="H32" i="4"/>
  <c r="E32" i="4"/>
  <c r="DG31" i="4"/>
  <c r="DE31" i="4"/>
  <c r="DM31" i="4" s="1"/>
  <c r="CK31" i="4"/>
  <c r="CJ31" i="4"/>
  <c r="CE31" i="4"/>
  <c r="CD31" i="4"/>
  <c r="CC31" i="4"/>
  <c r="CB31" i="4"/>
  <c r="AI31" i="4"/>
  <c r="H31" i="4"/>
  <c r="E31" i="4"/>
  <c r="DG30" i="4"/>
  <c r="DE30" i="4"/>
  <c r="DM30" i="4" s="1"/>
  <c r="CK30" i="4"/>
  <c r="CJ30" i="4"/>
  <c r="CE30" i="4"/>
  <c r="CD30" i="4"/>
  <c r="CC30" i="4"/>
  <c r="CB30" i="4"/>
  <c r="AI30" i="4"/>
  <c r="H30" i="4"/>
  <c r="E30" i="4"/>
  <c r="DG29" i="4"/>
  <c r="DE29" i="4"/>
  <c r="DM29" i="4" s="1"/>
  <c r="CK29" i="4"/>
  <c r="CJ29" i="4"/>
  <c r="CE29" i="4"/>
  <c r="CD29" i="4"/>
  <c r="CC29" i="4"/>
  <c r="CB29" i="4"/>
  <c r="AI29" i="4"/>
  <c r="H29" i="4"/>
  <c r="E29" i="4"/>
  <c r="DG28" i="4"/>
  <c r="DE28" i="4"/>
  <c r="DM28" i="4" s="1"/>
  <c r="CK28" i="4"/>
  <c r="CJ28" i="4"/>
  <c r="CE28" i="4"/>
  <c r="CD28" i="4"/>
  <c r="CC28" i="4"/>
  <c r="CB28" i="4"/>
  <c r="AI28" i="4"/>
  <c r="H28" i="4"/>
  <c r="E28" i="4"/>
  <c r="DG27" i="4"/>
  <c r="DE27" i="4"/>
  <c r="DM27" i="4" s="1"/>
  <c r="CK27" i="4"/>
  <c r="CJ27" i="4"/>
  <c r="CE27" i="4"/>
  <c r="CD27" i="4"/>
  <c r="CC27" i="4"/>
  <c r="CB27" i="4"/>
  <c r="AI27" i="4"/>
  <c r="H27" i="4"/>
  <c r="E27" i="4"/>
  <c r="DG26" i="4"/>
  <c r="DE26" i="4"/>
  <c r="DM26" i="4" s="1"/>
  <c r="CK26" i="4"/>
  <c r="CJ26" i="4"/>
  <c r="CE26" i="4"/>
  <c r="CD26" i="4"/>
  <c r="CC26" i="4"/>
  <c r="CB26" i="4"/>
  <c r="AI26" i="4"/>
  <c r="H26" i="4"/>
  <c r="E26" i="4"/>
  <c r="DG25" i="4"/>
  <c r="DE25" i="4"/>
  <c r="DM25" i="4" s="1"/>
  <c r="CK25" i="4"/>
  <c r="CJ25" i="4"/>
  <c r="CE25" i="4"/>
  <c r="CD25" i="4"/>
  <c r="CC25" i="4"/>
  <c r="CB25" i="4"/>
  <c r="AI25" i="4"/>
  <c r="H25" i="4"/>
  <c r="E25" i="4"/>
  <c r="DG24" i="4"/>
  <c r="DE24" i="4"/>
  <c r="DM24" i="4" s="1"/>
  <c r="CK24" i="4"/>
  <c r="CJ24" i="4"/>
  <c r="CE24" i="4"/>
  <c r="CD24" i="4"/>
  <c r="CC24" i="4"/>
  <c r="CB24" i="4"/>
  <c r="AI24" i="4"/>
  <c r="H24" i="4"/>
  <c r="E24" i="4"/>
  <c r="DG23" i="4"/>
  <c r="DE23" i="4"/>
  <c r="DM23" i="4" s="1"/>
  <c r="CK23" i="4"/>
  <c r="CJ23" i="4"/>
  <c r="CE23" i="4"/>
  <c r="CD23" i="4"/>
  <c r="CC23" i="4"/>
  <c r="CB23" i="4"/>
  <c r="AI23" i="4"/>
  <c r="H23" i="4"/>
  <c r="E23" i="4"/>
  <c r="DG22" i="4"/>
  <c r="DE22" i="4"/>
  <c r="DM22" i="4" s="1"/>
  <c r="CK22" i="4"/>
  <c r="CJ22" i="4"/>
  <c r="CE22" i="4"/>
  <c r="CD22" i="4"/>
  <c r="CC22" i="4"/>
  <c r="CB22" i="4"/>
  <c r="AI22" i="4"/>
  <c r="H22" i="4"/>
  <c r="E22" i="4"/>
  <c r="DG21" i="4"/>
  <c r="DE21" i="4"/>
  <c r="DM21" i="4" s="1"/>
  <c r="CK21" i="4"/>
  <c r="CJ21" i="4"/>
  <c r="CE21" i="4"/>
  <c r="CD21" i="4"/>
  <c r="CC21" i="4"/>
  <c r="CB21" i="4"/>
  <c r="AI21" i="4"/>
  <c r="H21" i="4"/>
  <c r="E21" i="4"/>
  <c r="DG20" i="4"/>
  <c r="DE20" i="4"/>
  <c r="DM20" i="4" s="1"/>
  <c r="CK20" i="4"/>
  <c r="CJ20" i="4"/>
  <c r="CE20" i="4"/>
  <c r="CD20" i="4"/>
  <c r="CC20" i="4"/>
  <c r="CB20" i="4"/>
  <c r="AI20" i="4"/>
  <c r="H20" i="4"/>
  <c r="E20" i="4"/>
  <c r="DG19" i="4"/>
  <c r="DE19" i="4"/>
  <c r="DM19" i="4" s="1"/>
  <c r="CK19" i="4"/>
  <c r="CJ19" i="4"/>
  <c r="CE19" i="4"/>
  <c r="CD19" i="4"/>
  <c r="CC19" i="4"/>
  <c r="CB19" i="4"/>
  <c r="AI19" i="4"/>
  <c r="H19" i="4"/>
  <c r="E19" i="4"/>
  <c r="DG18" i="4"/>
  <c r="DE18" i="4"/>
  <c r="DM18" i="4" s="1"/>
  <c r="CK18" i="4"/>
  <c r="CJ18" i="4"/>
  <c r="CE18" i="4"/>
  <c r="CD18" i="4"/>
  <c r="CC18" i="4"/>
  <c r="CB18" i="4"/>
  <c r="AI18" i="4"/>
  <c r="H18" i="4"/>
  <c r="E18" i="4"/>
  <c r="DG17" i="4"/>
  <c r="DE17" i="4"/>
  <c r="DM17" i="4" s="1"/>
  <c r="CK17" i="4"/>
  <c r="CJ17" i="4"/>
  <c r="CE17" i="4"/>
  <c r="CD17" i="4"/>
  <c r="CC17" i="4"/>
  <c r="CB17" i="4"/>
  <c r="AI17" i="4"/>
  <c r="H17" i="4"/>
  <c r="E17" i="4"/>
  <c r="DG16" i="4"/>
  <c r="DE16" i="4"/>
  <c r="DM16" i="4" s="1"/>
  <c r="CK16" i="4"/>
  <c r="CJ16" i="4"/>
  <c r="CE16" i="4"/>
  <c r="CD16" i="4"/>
  <c r="CC16" i="4"/>
  <c r="CB16" i="4"/>
  <c r="AI16" i="4"/>
  <c r="H16" i="4"/>
  <c r="E16" i="4"/>
  <c r="DG15" i="4"/>
  <c r="DE15" i="4"/>
  <c r="DM15" i="4" s="1"/>
  <c r="CK15" i="4"/>
  <c r="CJ15" i="4"/>
  <c r="CE15" i="4"/>
  <c r="CD15" i="4"/>
  <c r="CC15" i="4"/>
  <c r="CB15" i="4"/>
  <c r="AI15" i="4"/>
  <c r="H15" i="4"/>
  <c r="E15" i="4"/>
  <c r="DG14" i="4"/>
  <c r="DE14" i="4"/>
  <c r="DM14" i="4" s="1"/>
  <c r="CK14" i="4"/>
  <c r="CJ14" i="4"/>
  <c r="CE14" i="4"/>
  <c r="CD14" i="4"/>
  <c r="CC14" i="4"/>
  <c r="CB14" i="4"/>
  <c r="AI14" i="4"/>
  <c r="H14" i="4"/>
  <c r="E14" i="4"/>
  <c r="DG13" i="4"/>
  <c r="DE13" i="4"/>
  <c r="DM13" i="4" s="1"/>
  <c r="CK13" i="4"/>
  <c r="CJ13" i="4"/>
  <c r="CE13" i="4"/>
  <c r="CD13" i="4"/>
  <c r="CC13" i="4"/>
  <c r="CB13" i="4"/>
  <c r="AI13" i="4"/>
  <c r="H13" i="4"/>
  <c r="E13" i="4"/>
  <c r="DG12" i="4"/>
  <c r="DE12" i="4"/>
  <c r="CK12" i="4"/>
  <c r="CJ12" i="4"/>
  <c r="CE12" i="4"/>
  <c r="CD12" i="4"/>
  <c r="CC12" i="4"/>
  <c r="CB12" i="4"/>
  <c r="AI12" i="4"/>
  <c r="H12" i="4"/>
  <c r="E12" i="4"/>
  <c r="DB36" i="3"/>
  <c r="AQ36" i="3"/>
  <c r="AP36" i="3"/>
  <c r="AD36" i="3"/>
  <c r="Y36" i="3"/>
  <c r="I36" i="3"/>
  <c r="G36" i="3"/>
  <c r="F36" i="3"/>
  <c r="D36" i="3"/>
  <c r="DG35" i="3"/>
  <c r="DE35" i="3"/>
  <c r="DM35" i="3" s="1"/>
  <c r="CK35" i="3"/>
  <c r="CJ35" i="3"/>
  <c r="CE35" i="3"/>
  <c r="CD35" i="3"/>
  <c r="CC35" i="3"/>
  <c r="CB35" i="3"/>
  <c r="AI35" i="3"/>
  <c r="H35" i="3"/>
  <c r="E35" i="3"/>
  <c r="DG34" i="3"/>
  <c r="DE34" i="3"/>
  <c r="DM34" i="3" s="1"/>
  <c r="CK34" i="3"/>
  <c r="CJ34" i="3"/>
  <c r="CE34" i="3"/>
  <c r="CD34" i="3"/>
  <c r="CC34" i="3"/>
  <c r="CB34" i="3"/>
  <c r="AI34" i="3"/>
  <c r="H34" i="3"/>
  <c r="E34" i="3"/>
  <c r="DG33" i="3"/>
  <c r="DE33" i="3"/>
  <c r="DM33" i="3" s="1"/>
  <c r="CK33" i="3"/>
  <c r="CJ33" i="3"/>
  <c r="CE33" i="3"/>
  <c r="CD33" i="3"/>
  <c r="CC33" i="3"/>
  <c r="CB33" i="3"/>
  <c r="AI33" i="3"/>
  <c r="H33" i="3"/>
  <c r="E33" i="3"/>
  <c r="DU32" i="3"/>
  <c r="DG32" i="3"/>
  <c r="DE32" i="3"/>
  <c r="DM32" i="3" s="1"/>
  <c r="CK32" i="3"/>
  <c r="CJ32" i="3"/>
  <c r="CE32" i="3"/>
  <c r="CD32" i="3"/>
  <c r="CC32" i="3"/>
  <c r="CB32" i="3"/>
  <c r="AI32" i="3"/>
  <c r="H32" i="3"/>
  <c r="E32" i="3"/>
  <c r="DG31" i="3"/>
  <c r="DE31" i="3"/>
  <c r="DM31" i="3" s="1"/>
  <c r="CK31" i="3"/>
  <c r="CJ31" i="3"/>
  <c r="CE31" i="3"/>
  <c r="CD31" i="3"/>
  <c r="CC31" i="3"/>
  <c r="CB31" i="3"/>
  <c r="AI31" i="3"/>
  <c r="H31" i="3"/>
  <c r="E31" i="3"/>
  <c r="DG30" i="3"/>
  <c r="DE30" i="3"/>
  <c r="DM30" i="3" s="1"/>
  <c r="CK30" i="3"/>
  <c r="CJ30" i="3"/>
  <c r="CE30" i="3"/>
  <c r="CD30" i="3"/>
  <c r="CC30" i="3"/>
  <c r="CB30" i="3"/>
  <c r="AI30" i="3"/>
  <c r="H30" i="3"/>
  <c r="E30" i="3"/>
  <c r="DG29" i="3"/>
  <c r="DE29" i="3"/>
  <c r="DM29" i="3" s="1"/>
  <c r="CK29" i="3"/>
  <c r="CJ29" i="3"/>
  <c r="CE29" i="3"/>
  <c r="CD29" i="3"/>
  <c r="CC29" i="3"/>
  <c r="CB29" i="3"/>
  <c r="AI29" i="3"/>
  <c r="H29" i="3"/>
  <c r="E29" i="3"/>
  <c r="DG28" i="3"/>
  <c r="DE28" i="3"/>
  <c r="DM28" i="3" s="1"/>
  <c r="CK28" i="3"/>
  <c r="CJ28" i="3"/>
  <c r="CE28" i="3"/>
  <c r="CD28" i="3"/>
  <c r="CC28" i="3"/>
  <c r="CB28" i="3"/>
  <c r="AI28" i="3"/>
  <c r="H28" i="3"/>
  <c r="E28" i="3"/>
  <c r="DG27" i="3"/>
  <c r="DE27" i="3"/>
  <c r="DM27" i="3" s="1"/>
  <c r="CK27" i="3"/>
  <c r="CJ27" i="3"/>
  <c r="CE27" i="3"/>
  <c r="CD27" i="3"/>
  <c r="CC27" i="3"/>
  <c r="CB27" i="3"/>
  <c r="AI27" i="3"/>
  <c r="H27" i="3"/>
  <c r="E27" i="3"/>
  <c r="DG26" i="3"/>
  <c r="DE26" i="3"/>
  <c r="DM26" i="3" s="1"/>
  <c r="CK26" i="3"/>
  <c r="CJ26" i="3"/>
  <c r="CE26" i="3"/>
  <c r="CD26" i="3"/>
  <c r="CC26" i="3"/>
  <c r="CB26" i="3"/>
  <c r="AI26" i="3"/>
  <c r="H26" i="3"/>
  <c r="E26" i="3"/>
  <c r="DG25" i="3"/>
  <c r="DE25" i="3"/>
  <c r="DM25" i="3" s="1"/>
  <c r="CK25" i="3"/>
  <c r="CJ25" i="3"/>
  <c r="CE25" i="3"/>
  <c r="CD25" i="3"/>
  <c r="CC25" i="3"/>
  <c r="CB25" i="3"/>
  <c r="AI25" i="3"/>
  <c r="H25" i="3"/>
  <c r="E25" i="3"/>
  <c r="DG24" i="3"/>
  <c r="DE24" i="3"/>
  <c r="DM24" i="3" s="1"/>
  <c r="CK24" i="3"/>
  <c r="CJ24" i="3"/>
  <c r="CE24" i="3"/>
  <c r="CD24" i="3"/>
  <c r="CC24" i="3"/>
  <c r="CB24" i="3"/>
  <c r="AI24" i="3"/>
  <c r="H24" i="3"/>
  <c r="E24" i="3"/>
  <c r="DG23" i="3"/>
  <c r="DE23" i="3"/>
  <c r="DM23" i="3" s="1"/>
  <c r="CK23" i="3"/>
  <c r="CJ23" i="3"/>
  <c r="CE23" i="3"/>
  <c r="CD23" i="3"/>
  <c r="CC23" i="3"/>
  <c r="CB23" i="3"/>
  <c r="AI23" i="3"/>
  <c r="H23" i="3"/>
  <c r="E23" i="3"/>
  <c r="DG22" i="3"/>
  <c r="DE22" i="3"/>
  <c r="DM22" i="3" s="1"/>
  <c r="CK22" i="3"/>
  <c r="CJ22" i="3"/>
  <c r="CE22" i="3"/>
  <c r="CD22" i="3"/>
  <c r="CC22" i="3"/>
  <c r="CB22" i="3"/>
  <c r="AI22" i="3"/>
  <c r="E22" i="3"/>
  <c r="DG21" i="3"/>
  <c r="DE21" i="3"/>
  <c r="DM21" i="3" s="1"/>
  <c r="CK21" i="3"/>
  <c r="CJ21" i="3"/>
  <c r="CE21" i="3"/>
  <c r="CD21" i="3"/>
  <c r="CC21" i="3"/>
  <c r="CB21" i="3"/>
  <c r="AI21" i="3"/>
  <c r="H21" i="3"/>
  <c r="E21" i="3"/>
  <c r="DG20" i="3"/>
  <c r="DE20" i="3"/>
  <c r="DM20" i="3" s="1"/>
  <c r="CK20" i="3"/>
  <c r="CJ20" i="3"/>
  <c r="CE20" i="3"/>
  <c r="CD20" i="3"/>
  <c r="CC20" i="3"/>
  <c r="CB20" i="3"/>
  <c r="AI20" i="3"/>
  <c r="H20" i="3"/>
  <c r="E20" i="3"/>
  <c r="DG19" i="3"/>
  <c r="DE19" i="3"/>
  <c r="DM19" i="3" s="1"/>
  <c r="CK19" i="3"/>
  <c r="CJ19" i="3"/>
  <c r="CE19" i="3"/>
  <c r="CD19" i="3"/>
  <c r="CC19" i="3"/>
  <c r="CB19" i="3"/>
  <c r="AI19" i="3"/>
  <c r="H19" i="3"/>
  <c r="E19" i="3"/>
  <c r="DG18" i="3"/>
  <c r="DE18" i="3"/>
  <c r="DM18" i="3" s="1"/>
  <c r="CK18" i="3"/>
  <c r="CJ18" i="3"/>
  <c r="CE18" i="3"/>
  <c r="CD18" i="3"/>
  <c r="CC18" i="3"/>
  <c r="CB18" i="3"/>
  <c r="AI18" i="3"/>
  <c r="H18" i="3"/>
  <c r="E18" i="3"/>
  <c r="DG17" i="3"/>
  <c r="DE17" i="3"/>
  <c r="DM17" i="3" s="1"/>
  <c r="CK17" i="3"/>
  <c r="CJ17" i="3"/>
  <c r="CE17" i="3"/>
  <c r="CD17" i="3"/>
  <c r="CC17" i="3"/>
  <c r="CB17" i="3"/>
  <c r="AI17" i="3"/>
  <c r="H17" i="3"/>
  <c r="E17" i="3"/>
  <c r="DG16" i="3"/>
  <c r="DE16" i="3"/>
  <c r="DM16" i="3" s="1"/>
  <c r="CK16" i="3"/>
  <c r="CJ16" i="3"/>
  <c r="CE16" i="3"/>
  <c r="CD16" i="3"/>
  <c r="CC16" i="3"/>
  <c r="CB16" i="3"/>
  <c r="AI16" i="3"/>
  <c r="H16" i="3"/>
  <c r="E16" i="3"/>
  <c r="DG15" i="3"/>
  <c r="DE15" i="3"/>
  <c r="DM15" i="3" s="1"/>
  <c r="CK15" i="3"/>
  <c r="CJ15" i="3"/>
  <c r="CE15" i="3"/>
  <c r="CD15" i="3"/>
  <c r="CC15" i="3"/>
  <c r="CB15" i="3"/>
  <c r="AI15" i="3"/>
  <c r="H15" i="3"/>
  <c r="E15" i="3"/>
  <c r="DG14" i="3"/>
  <c r="DE14" i="3"/>
  <c r="DM14" i="3" s="1"/>
  <c r="CK14" i="3"/>
  <c r="CJ14" i="3"/>
  <c r="CE14" i="3"/>
  <c r="CD14" i="3"/>
  <c r="CC14" i="3"/>
  <c r="CB14" i="3"/>
  <c r="AI14" i="3"/>
  <c r="H14" i="3"/>
  <c r="E14" i="3"/>
  <c r="DG13" i="3"/>
  <c r="DE13" i="3"/>
  <c r="DM13" i="3" s="1"/>
  <c r="CK13" i="3"/>
  <c r="CJ13" i="3"/>
  <c r="CE13" i="3"/>
  <c r="CD13" i="3"/>
  <c r="CC13" i="3"/>
  <c r="CB13" i="3"/>
  <c r="AI13" i="3"/>
  <c r="H13" i="3"/>
  <c r="E13" i="3"/>
  <c r="DG12" i="3"/>
  <c r="DE12" i="3"/>
  <c r="CK12" i="3"/>
  <c r="CJ12" i="3"/>
  <c r="CE12" i="3"/>
  <c r="CD12" i="3"/>
  <c r="CC12" i="3"/>
  <c r="CB12" i="3"/>
  <c r="AI12" i="3"/>
  <c r="H12" i="3"/>
  <c r="E12" i="3"/>
  <c r="DB36" i="2"/>
  <c r="AQ36" i="2"/>
  <c r="AP36" i="2"/>
  <c r="AD36" i="2"/>
  <c r="Y36" i="2"/>
  <c r="I36" i="2"/>
  <c r="G36" i="2"/>
  <c r="F36" i="2"/>
  <c r="D36" i="2"/>
  <c r="DG35" i="2"/>
  <c r="DE35" i="2"/>
  <c r="DM35" i="2" s="1"/>
  <c r="CK35" i="2"/>
  <c r="CJ35" i="2"/>
  <c r="CE35" i="2"/>
  <c r="CD35" i="2"/>
  <c r="CC35" i="2"/>
  <c r="CB35" i="2"/>
  <c r="AI35" i="2"/>
  <c r="E35" i="2"/>
  <c r="DG34" i="2"/>
  <c r="DE34" i="2"/>
  <c r="DM34" i="2" s="1"/>
  <c r="CK34" i="2"/>
  <c r="CJ34" i="2"/>
  <c r="CE34" i="2"/>
  <c r="CD34" i="2"/>
  <c r="CC34" i="2"/>
  <c r="CB34" i="2"/>
  <c r="AI34" i="2"/>
  <c r="H34" i="2"/>
  <c r="E34" i="2"/>
  <c r="DG33" i="2"/>
  <c r="DE33" i="2"/>
  <c r="DM33" i="2" s="1"/>
  <c r="CK33" i="2"/>
  <c r="CJ33" i="2"/>
  <c r="CE33" i="2"/>
  <c r="CD33" i="2"/>
  <c r="CC33" i="2"/>
  <c r="CB33" i="2"/>
  <c r="AI33" i="2"/>
  <c r="H33" i="2"/>
  <c r="E33" i="2"/>
  <c r="DU32" i="2"/>
  <c r="DG32" i="2"/>
  <c r="DE32" i="2"/>
  <c r="DM32" i="2" s="1"/>
  <c r="CK32" i="2"/>
  <c r="CJ32" i="2"/>
  <c r="CE32" i="2"/>
  <c r="CD32" i="2"/>
  <c r="CC32" i="2"/>
  <c r="CB32" i="2"/>
  <c r="AI32" i="2"/>
  <c r="H32" i="2"/>
  <c r="E32" i="2"/>
  <c r="DG31" i="2"/>
  <c r="DE31" i="2"/>
  <c r="DM31" i="2" s="1"/>
  <c r="CK31" i="2"/>
  <c r="CJ31" i="2"/>
  <c r="CE31" i="2"/>
  <c r="CD31" i="2"/>
  <c r="CC31" i="2"/>
  <c r="CB31" i="2"/>
  <c r="AI31" i="2"/>
  <c r="H31" i="2"/>
  <c r="E31" i="2"/>
  <c r="DG30" i="2"/>
  <c r="DE30" i="2"/>
  <c r="DM30" i="2" s="1"/>
  <c r="CK30" i="2"/>
  <c r="CJ30" i="2"/>
  <c r="CE30" i="2"/>
  <c r="CD30" i="2"/>
  <c r="CC30" i="2"/>
  <c r="CB30" i="2"/>
  <c r="AI30" i="2"/>
  <c r="H30" i="2"/>
  <c r="E30" i="2"/>
  <c r="DG29" i="2"/>
  <c r="DE29" i="2"/>
  <c r="DM29" i="2" s="1"/>
  <c r="CK29" i="2"/>
  <c r="CJ29" i="2"/>
  <c r="CE29" i="2"/>
  <c r="CD29" i="2"/>
  <c r="CC29" i="2"/>
  <c r="CB29" i="2"/>
  <c r="AI29" i="2"/>
  <c r="H29" i="2"/>
  <c r="E29" i="2"/>
  <c r="DG28" i="2"/>
  <c r="DE28" i="2"/>
  <c r="DM28" i="2" s="1"/>
  <c r="CK28" i="2"/>
  <c r="CJ28" i="2"/>
  <c r="CE28" i="2"/>
  <c r="CD28" i="2"/>
  <c r="CC28" i="2"/>
  <c r="CB28" i="2"/>
  <c r="AI28" i="2"/>
  <c r="H28" i="2"/>
  <c r="E28" i="2"/>
  <c r="DG27" i="2"/>
  <c r="DE27" i="2"/>
  <c r="DM27" i="2" s="1"/>
  <c r="CK27" i="2"/>
  <c r="CJ27" i="2"/>
  <c r="CE27" i="2"/>
  <c r="CD27" i="2"/>
  <c r="CC27" i="2"/>
  <c r="CB27" i="2"/>
  <c r="AI27" i="2"/>
  <c r="H27" i="2"/>
  <c r="E27" i="2"/>
  <c r="DG26" i="2"/>
  <c r="DE26" i="2"/>
  <c r="DM26" i="2" s="1"/>
  <c r="CK26" i="2"/>
  <c r="CJ26" i="2"/>
  <c r="CE26" i="2"/>
  <c r="CD26" i="2"/>
  <c r="CC26" i="2"/>
  <c r="CB26" i="2"/>
  <c r="AI26" i="2"/>
  <c r="H26" i="2"/>
  <c r="E26" i="2"/>
  <c r="DG25" i="2"/>
  <c r="DE25" i="2"/>
  <c r="DM25" i="2" s="1"/>
  <c r="CK25" i="2"/>
  <c r="CJ25" i="2"/>
  <c r="CE25" i="2"/>
  <c r="CD25" i="2"/>
  <c r="CC25" i="2"/>
  <c r="CB25" i="2"/>
  <c r="AI25" i="2"/>
  <c r="H25" i="2"/>
  <c r="E25" i="2"/>
  <c r="DG24" i="2"/>
  <c r="DE24" i="2"/>
  <c r="DM24" i="2" s="1"/>
  <c r="CK24" i="2"/>
  <c r="CJ24" i="2"/>
  <c r="CE24" i="2"/>
  <c r="CD24" i="2"/>
  <c r="CC24" i="2"/>
  <c r="CB24" i="2"/>
  <c r="AI24" i="2"/>
  <c r="H24" i="2"/>
  <c r="E24" i="2"/>
  <c r="DG23" i="2"/>
  <c r="DE23" i="2"/>
  <c r="DM23" i="2" s="1"/>
  <c r="CK23" i="2"/>
  <c r="CJ23" i="2"/>
  <c r="CE23" i="2"/>
  <c r="CD23" i="2"/>
  <c r="CC23" i="2"/>
  <c r="CB23" i="2"/>
  <c r="AI23" i="2"/>
  <c r="H23" i="2"/>
  <c r="E23" i="2"/>
  <c r="DG22" i="2"/>
  <c r="DE22" i="2"/>
  <c r="DM22" i="2" s="1"/>
  <c r="CK22" i="2"/>
  <c r="CJ22" i="2"/>
  <c r="CE22" i="2"/>
  <c r="CD22" i="2"/>
  <c r="CC22" i="2"/>
  <c r="CB22" i="2"/>
  <c r="AI22" i="2"/>
  <c r="H22" i="2"/>
  <c r="E22" i="2"/>
  <c r="DG21" i="2"/>
  <c r="DE21" i="2"/>
  <c r="DM21" i="2" s="1"/>
  <c r="CK21" i="2"/>
  <c r="CJ21" i="2"/>
  <c r="CE21" i="2"/>
  <c r="CD21" i="2"/>
  <c r="CC21" i="2"/>
  <c r="CB21" i="2"/>
  <c r="AI21" i="2"/>
  <c r="H21" i="2"/>
  <c r="E21" i="2"/>
  <c r="DG20" i="2"/>
  <c r="DE20" i="2"/>
  <c r="DM20" i="2" s="1"/>
  <c r="CK20" i="2"/>
  <c r="CJ20" i="2"/>
  <c r="CE20" i="2"/>
  <c r="CD20" i="2"/>
  <c r="CC20" i="2"/>
  <c r="CB20" i="2"/>
  <c r="AI20" i="2"/>
  <c r="H20" i="2"/>
  <c r="E20" i="2"/>
  <c r="DG19" i="2"/>
  <c r="DE19" i="2"/>
  <c r="DM19" i="2" s="1"/>
  <c r="CK19" i="2"/>
  <c r="CJ19" i="2"/>
  <c r="CE19" i="2"/>
  <c r="CD19" i="2"/>
  <c r="CC19" i="2"/>
  <c r="CB19" i="2"/>
  <c r="AI19" i="2"/>
  <c r="H19" i="2"/>
  <c r="E19" i="2"/>
  <c r="DG18" i="2"/>
  <c r="DE18" i="2"/>
  <c r="DM18" i="2" s="1"/>
  <c r="CK18" i="2"/>
  <c r="CJ18" i="2"/>
  <c r="CE18" i="2"/>
  <c r="CD18" i="2"/>
  <c r="CC18" i="2"/>
  <c r="CB18" i="2"/>
  <c r="AI18" i="2"/>
  <c r="H18" i="2"/>
  <c r="E18" i="2"/>
  <c r="DG17" i="2"/>
  <c r="DE17" i="2"/>
  <c r="DM17" i="2" s="1"/>
  <c r="CK17" i="2"/>
  <c r="CJ17" i="2"/>
  <c r="CE17" i="2"/>
  <c r="CD17" i="2"/>
  <c r="CC17" i="2"/>
  <c r="CB17" i="2"/>
  <c r="AI17" i="2"/>
  <c r="H17" i="2"/>
  <c r="E17" i="2"/>
  <c r="DG16" i="2"/>
  <c r="DE16" i="2"/>
  <c r="DM16" i="2" s="1"/>
  <c r="CK16" i="2"/>
  <c r="CJ16" i="2"/>
  <c r="CE16" i="2"/>
  <c r="CD16" i="2"/>
  <c r="CC16" i="2"/>
  <c r="CB16" i="2"/>
  <c r="AI16" i="2"/>
  <c r="H16" i="2"/>
  <c r="E16" i="2"/>
  <c r="DG15" i="2"/>
  <c r="DE15" i="2"/>
  <c r="DM15" i="2" s="1"/>
  <c r="CK15" i="2"/>
  <c r="CJ15" i="2"/>
  <c r="CE15" i="2"/>
  <c r="CD15" i="2"/>
  <c r="CC15" i="2"/>
  <c r="CB15" i="2"/>
  <c r="AI15" i="2"/>
  <c r="H15" i="2"/>
  <c r="E15" i="2"/>
  <c r="DG14" i="2"/>
  <c r="DE14" i="2"/>
  <c r="DM14" i="2" s="1"/>
  <c r="CK14" i="2"/>
  <c r="CJ14" i="2"/>
  <c r="CE14" i="2"/>
  <c r="CD14" i="2"/>
  <c r="CC14" i="2"/>
  <c r="CB14" i="2"/>
  <c r="AI14" i="2"/>
  <c r="H14" i="2"/>
  <c r="E14" i="2"/>
  <c r="DG13" i="2"/>
  <c r="DE13" i="2"/>
  <c r="DM13" i="2" s="1"/>
  <c r="CK13" i="2"/>
  <c r="CJ13" i="2"/>
  <c r="CE13" i="2"/>
  <c r="CD13" i="2"/>
  <c r="CC13" i="2"/>
  <c r="CB13" i="2"/>
  <c r="AI13" i="2"/>
  <c r="H13" i="2"/>
  <c r="E13" i="2"/>
  <c r="DG12" i="2"/>
  <c r="DG36" i="2" s="1"/>
  <c r="DE12" i="2"/>
  <c r="CK12" i="2"/>
  <c r="CJ12" i="2"/>
  <c r="CE12" i="2"/>
  <c r="CD12" i="2"/>
  <c r="CC12" i="2"/>
  <c r="CB12" i="2"/>
  <c r="AI12" i="2"/>
  <c r="H12" i="2"/>
  <c r="E12" i="2"/>
  <c r="E36" i="21" l="1"/>
  <c r="E36" i="26"/>
  <c r="E36" i="27"/>
  <c r="H36" i="25"/>
  <c r="E36" i="13"/>
  <c r="AJ35" i="31"/>
  <c r="AK35" i="31" s="1"/>
  <c r="AO35" i="31" s="1"/>
  <c r="AJ34" i="31"/>
  <c r="AK34" i="31" s="1"/>
  <c r="AO34" i="31" s="1"/>
  <c r="AJ33" i="31"/>
  <c r="AK33" i="31" s="1"/>
  <c r="AO33" i="31" s="1"/>
  <c r="AJ32" i="31"/>
  <c r="AK32" i="31" s="1"/>
  <c r="AO32" i="31" s="1"/>
  <c r="AJ31" i="31"/>
  <c r="AK31" i="31" s="1"/>
  <c r="AO31" i="31" s="1"/>
  <c r="AJ30" i="31"/>
  <c r="AK30" i="31" s="1"/>
  <c r="AO30" i="31" s="1"/>
  <c r="AJ29" i="31"/>
  <c r="AK29" i="31" s="1"/>
  <c r="AO29" i="31" s="1"/>
  <c r="AJ28" i="31"/>
  <c r="AK28" i="31" s="1"/>
  <c r="AO28" i="31" s="1"/>
  <c r="AJ27" i="31"/>
  <c r="AK27" i="31" s="1"/>
  <c r="AO27" i="31" s="1"/>
  <c r="AJ26" i="31"/>
  <c r="AK26" i="31" s="1"/>
  <c r="AO26" i="31" s="1"/>
  <c r="AJ25" i="31"/>
  <c r="AK25" i="31" s="1"/>
  <c r="AO25" i="31" s="1"/>
  <c r="AJ24" i="31"/>
  <c r="AK24" i="31" s="1"/>
  <c r="AO24" i="31" s="1"/>
  <c r="AJ23" i="31"/>
  <c r="AK23" i="31" s="1"/>
  <c r="AO23" i="31" s="1"/>
  <c r="AJ22" i="31"/>
  <c r="AK22" i="31" s="1"/>
  <c r="AO22" i="31" s="1"/>
  <c r="AJ21" i="31"/>
  <c r="AK21" i="31" s="1"/>
  <c r="AO21" i="31" s="1"/>
  <c r="AJ20" i="31"/>
  <c r="AK20" i="31" s="1"/>
  <c r="AO20" i="31" s="1"/>
  <c r="AJ19" i="31"/>
  <c r="AK19" i="31" s="1"/>
  <c r="AO19" i="31" s="1"/>
  <c r="AJ18" i="31"/>
  <c r="AK18" i="31" s="1"/>
  <c r="AO18" i="31" s="1"/>
  <c r="AJ17" i="31"/>
  <c r="AK17" i="31" s="1"/>
  <c r="AO17" i="31" s="1"/>
  <c r="AJ16" i="31"/>
  <c r="AK16" i="31" s="1"/>
  <c r="AO16" i="31" s="1"/>
  <c r="AJ15" i="31"/>
  <c r="AK15" i="31" s="1"/>
  <c r="AO15" i="31" s="1"/>
  <c r="DE36" i="31"/>
  <c r="DM36" i="31" s="1"/>
  <c r="AJ14" i="31"/>
  <c r="AK14" i="31" s="1"/>
  <c r="AO14" i="31" s="1"/>
  <c r="H36" i="31"/>
  <c r="E36" i="31"/>
  <c r="AJ13" i="31"/>
  <c r="AK13" i="31" s="1"/>
  <c r="AO13" i="31" s="1"/>
  <c r="DG36" i="31"/>
  <c r="DM12" i="31"/>
  <c r="AI36" i="31"/>
  <c r="AJ35" i="30"/>
  <c r="AK35" i="30" s="1"/>
  <c r="AO35" i="30" s="1"/>
  <c r="AJ34" i="30"/>
  <c r="AK34" i="30" s="1"/>
  <c r="AO34" i="30" s="1"/>
  <c r="AJ33" i="30"/>
  <c r="AK33" i="30" s="1"/>
  <c r="AO33" i="30" s="1"/>
  <c r="AJ32" i="30"/>
  <c r="AK32" i="30" s="1"/>
  <c r="AO32" i="30" s="1"/>
  <c r="AJ31" i="30"/>
  <c r="AK31" i="30" s="1"/>
  <c r="AO31" i="30" s="1"/>
  <c r="AJ30" i="30"/>
  <c r="AK30" i="30" s="1"/>
  <c r="AO30" i="30" s="1"/>
  <c r="AJ29" i="30"/>
  <c r="AK29" i="30" s="1"/>
  <c r="AO29" i="30" s="1"/>
  <c r="AJ28" i="30"/>
  <c r="AK28" i="30" s="1"/>
  <c r="AO28" i="30" s="1"/>
  <c r="AJ27" i="30"/>
  <c r="AK27" i="30" s="1"/>
  <c r="AO27" i="30" s="1"/>
  <c r="AJ26" i="30"/>
  <c r="AK26" i="30" s="1"/>
  <c r="AO26" i="30" s="1"/>
  <c r="AJ25" i="30"/>
  <c r="AK25" i="30" s="1"/>
  <c r="AO25" i="30" s="1"/>
  <c r="AJ24" i="30"/>
  <c r="AK24" i="30" s="1"/>
  <c r="AO24" i="30" s="1"/>
  <c r="AJ23" i="30"/>
  <c r="AK23" i="30" s="1"/>
  <c r="AO23" i="30" s="1"/>
  <c r="AJ22" i="30"/>
  <c r="AK22" i="30" s="1"/>
  <c r="AO22" i="30" s="1"/>
  <c r="AJ21" i="30"/>
  <c r="AK21" i="30" s="1"/>
  <c r="AO21" i="30" s="1"/>
  <c r="AJ20" i="30"/>
  <c r="AK20" i="30" s="1"/>
  <c r="AO20" i="30" s="1"/>
  <c r="AJ19" i="30"/>
  <c r="AK19" i="30" s="1"/>
  <c r="AO19" i="30" s="1"/>
  <c r="AJ18" i="30"/>
  <c r="AK18" i="30" s="1"/>
  <c r="AO18" i="30" s="1"/>
  <c r="AJ17" i="30"/>
  <c r="AK17" i="30" s="1"/>
  <c r="AO17" i="30" s="1"/>
  <c r="AJ16" i="30"/>
  <c r="AK16" i="30" s="1"/>
  <c r="AO16" i="30" s="1"/>
  <c r="AJ15" i="30"/>
  <c r="AK15" i="30" s="1"/>
  <c r="AO15" i="30" s="1"/>
  <c r="H36" i="30"/>
  <c r="DE36" i="30"/>
  <c r="DM36" i="30" s="1"/>
  <c r="AJ14" i="30"/>
  <c r="AK14" i="30" s="1"/>
  <c r="AO14" i="30" s="1"/>
  <c r="E36" i="30"/>
  <c r="AJ13" i="30"/>
  <c r="AK13" i="30" s="1"/>
  <c r="AO13" i="30" s="1"/>
  <c r="DG36" i="30"/>
  <c r="DM12" i="30"/>
  <c r="AI36" i="30"/>
  <c r="AJ35" i="29"/>
  <c r="AK35" i="29" s="1"/>
  <c r="AO35" i="29" s="1"/>
  <c r="AJ34" i="29"/>
  <c r="AK34" i="29" s="1"/>
  <c r="AO34" i="29" s="1"/>
  <c r="AJ33" i="29"/>
  <c r="AK33" i="29" s="1"/>
  <c r="AO33" i="29" s="1"/>
  <c r="AJ32" i="29"/>
  <c r="AK32" i="29" s="1"/>
  <c r="AO32" i="29" s="1"/>
  <c r="AJ31" i="29"/>
  <c r="AK31" i="29" s="1"/>
  <c r="AO31" i="29" s="1"/>
  <c r="AJ30" i="29"/>
  <c r="AK30" i="29" s="1"/>
  <c r="AO30" i="29" s="1"/>
  <c r="AJ29" i="29"/>
  <c r="AK29" i="29" s="1"/>
  <c r="AO29" i="29" s="1"/>
  <c r="AJ28" i="29"/>
  <c r="AK28" i="29" s="1"/>
  <c r="AO28" i="29" s="1"/>
  <c r="AJ27" i="29"/>
  <c r="AK27" i="29" s="1"/>
  <c r="AO27" i="29" s="1"/>
  <c r="AJ26" i="29"/>
  <c r="AK26" i="29" s="1"/>
  <c r="AO26" i="29" s="1"/>
  <c r="AJ25" i="29"/>
  <c r="AK25" i="29" s="1"/>
  <c r="AO25" i="29" s="1"/>
  <c r="AJ24" i="29"/>
  <c r="AK24" i="29" s="1"/>
  <c r="AO24" i="29" s="1"/>
  <c r="AJ23" i="29"/>
  <c r="AK23" i="29" s="1"/>
  <c r="AO23" i="29" s="1"/>
  <c r="AJ22" i="29"/>
  <c r="AK22" i="29" s="1"/>
  <c r="AO22" i="29" s="1"/>
  <c r="AJ21" i="29"/>
  <c r="AK21" i="29" s="1"/>
  <c r="AO21" i="29" s="1"/>
  <c r="AJ20" i="29"/>
  <c r="AK20" i="29" s="1"/>
  <c r="AO20" i="29" s="1"/>
  <c r="AJ19" i="29"/>
  <c r="AK19" i="29" s="1"/>
  <c r="AO19" i="29" s="1"/>
  <c r="AJ18" i="29"/>
  <c r="AK18" i="29" s="1"/>
  <c r="AO18" i="29" s="1"/>
  <c r="AJ17" i="29"/>
  <c r="AK17" i="29" s="1"/>
  <c r="AO17" i="29" s="1"/>
  <c r="AJ16" i="29"/>
  <c r="AK16" i="29" s="1"/>
  <c r="AO16" i="29" s="1"/>
  <c r="AJ15" i="29"/>
  <c r="AK15" i="29" s="1"/>
  <c r="AO15" i="29" s="1"/>
  <c r="H36" i="29"/>
  <c r="DE36" i="29"/>
  <c r="DM36" i="29" s="1"/>
  <c r="AJ14" i="29"/>
  <c r="AK14" i="29" s="1"/>
  <c r="AO14" i="29" s="1"/>
  <c r="E36" i="29"/>
  <c r="AJ13" i="29"/>
  <c r="AK13" i="29" s="1"/>
  <c r="AO13" i="29" s="1"/>
  <c r="DG36" i="29"/>
  <c r="DM12" i="29"/>
  <c r="AI36" i="29"/>
  <c r="AJ35" i="28"/>
  <c r="AK35" i="28" s="1"/>
  <c r="AO35" i="28" s="1"/>
  <c r="AJ34" i="28"/>
  <c r="AK34" i="28" s="1"/>
  <c r="AO34" i="28" s="1"/>
  <c r="AJ33" i="28"/>
  <c r="AK33" i="28" s="1"/>
  <c r="AO33" i="28" s="1"/>
  <c r="AJ32" i="28"/>
  <c r="AK32" i="28" s="1"/>
  <c r="AO32" i="28" s="1"/>
  <c r="AJ31" i="28"/>
  <c r="AK31" i="28" s="1"/>
  <c r="AO31" i="28" s="1"/>
  <c r="AJ30" i="28"/>
  <c r="AK30" i="28" s="1"/>
  <c r="AO30" i="28" s="1"/>
  <c r="AJ29" i="28"/>
  <c r="AK29" i="28" s="1"/>
  <c r="AO29" i="28" s="1"/>
  <c r="AJ28" i="28"/>
  <c r="AK28" i="28" s="1"/>
  <c r="AO28" i="28" s="1"/>
  <c r="AJ27" i="28"/>
  <c r="AK27" i="28" s="1"/>
  <c r="AO27" i="28" s="1"/>
  <c r="AJ26" i="28"/>
  <c r="AK26" i="28" s="1"/>
  <c r="AO26" i="28" s="1"/>
  <c r="AJ25" i="28"/>
  <c r="AK25" i="28" s="1"/>
  <c r="AO25" i="28" s="1"/>
  <c r="AJ24" i="28"/>
  <c r="AK24" i="28" s="1"/>
  <c r="AO24" i="28" s="1"/>
  <c r="AJ23" i="28"/>
  <c r="AK23" i="28" s="1"/>
  <c r="AO23" i="28" s="1"/>
  <c r="AJ22" i="28"/>
  <c r="AK22" i="28" s="1"/>
  <c r="AO22" i="28" s="1"/>
  <c r="AJ21" i="28"/>
  <c r="AK21" i="28" s="1"/>
  <c r="AO21" i="28" s="1"/>
  <c r="AJ20" i="28"/>
  <c r="AK20" i="28" s="1"/>
  <c r="AO20" i="28" s="1"/>
  <c r="AJ19" i="28"/>
  <c r="AK19" i="28" s="1"/>
  <c r="AO19" i="28" s="1"/>
  <c r="AJ18" i="28"/>
  <c r="AK18" i="28" s="1"/>
  <c r="AO18" i="28" s="1"/>
  <c r="AJ17" i="28"/>
  <c r="AK17" i="28" s="1"/>
  <c r="AO17" i="28" s="1"/>
  <c r="AJ16" i="28"/>
  <c r="AK16" i="28" s="1"/>
  <c r="AO16" i="28" s="1"/>
  <c r="H36" i="28"/>
  <c r="AJ15" i="28"/>
  <c r="AK15" i="28" s="1"/>
  <c r="AO15" i="28" s="1"/>
  <c r="AJ14" i="28"/>
  <c r="AK14" i="28" s="1"/>
  <c r="AO14" i="28" s="1"/>
  <c r="E36" i="28"/>
  <c r="AJ13" i="28"/>
  <c r="AK13" i="28" s="1"/>
  <c r="AO13" i="28" s="1"/>
  <c r="DG36" i="28"/>
  <c r="DE36" i="28"/>
  <c r="DM36" i="28" s="1"/>
  <c r="AI36" i="28"/>
  <c r="AJ35" i="27"/>
  <c r="AK35" i="27" s="1"/>
  <c r="AO35" i="27" s="1"/>
  <c r="AJ34" i="27"/>
  <c r="AK34" i="27" s="1"/>
  <c r="AO34" i="27" s="1"/>
  <c r="AJ33" i="27"/>
  <c r="AK33" i="27" s="1"/>
  <c r="AO33" i="27" s="1"/>
  <c r="AJ32" i="27"/>
  <c r="AK32" i="27" s="1"/>
  <c r="AO32" i="27" s="1"/>
  <c r="AJ31" i="27"/>
  <c r="AK31" i="27" s="1"/>
  <c r="AO31" i="27" s="1"/>
  <c r="AJ30" i="27"/>
  <c r="AK30" i="27" s="1"/>
  <c r="AO30" i="27" s="1"/>
  <c r="AJ29" i="27"/>
  <c r="AK29" i="27" s="1"/>
  <c r="AO29" i="27" s="1"/>
  <c r="AJ27" i="27"/>
  <c r="AK27" i="27" s="1"/>
  <c r="AO27" i="27" s="1"/>
  <c r="AJ28" i="27"/>
  <c r="AK28" i="27" s="1"/>
  <c r="AO28" i="27" s="1"/>
  <c r="H36" i="27"/>
  <c r="DE36" i="27"/>
  <c r="DM36" i="27" s="1"/>
  <c r="AJ13" i="27"/>
  <c r="AK13" i="27" s="1"/>
  <c r="AO13" i="27" s="1"/>
  <c r="DM12" i="27"/>
  <c r="DG36" i="27"/>
  <c r="AI36" i="27"/>
  <c r="AJ35" i="26"/>
  <c r="AK35" i="26" s="1"/>
  <c r="AO35" i="26" s="1"/>
  <c r="AJ34" i="26"/>
  <c r="AK34" i="26" s="1"/>
  <c r="AO34" i="26" s="1"/>
  <c r="AJ33" i="26"/>
  <c r="AK33" i="26" s="1"/>
  <c r="AO33" i="26" s="1"/>
  <c r="AJ32" i="26"/>
  <c r="AK32" i="26" s="1"/>
  <c r="AO32" i="26" s="1"/>
  <c r="AJ31" i="26"/>
  <c r="AK31" i="26" s="1"/>
  <c r="AO31" i="26" s="1"/>
  <c r="AJ30" i="26"/>
  <c r="AK30" i="26" s="1"/>
  <c r="AO30" i="26" s="1"/>
  <c r="AJ29" i="26"/>
  <c r="AK29" i="26" s="1"/>
  <c r="AO29" i="26" s="1"/>
  <c r="AJ28" i="26"/>
  <c r="AK28" i="26" s="1"/>
  <c r="AO28" i="26" s="1"/>
  <c r="AJ27" i="26"/>
  <c r="AK27" i="26" s="1"/>
  <c r="AO27" i="26" s="1"/>
  <c r="AJ26" i="26"/>
  <c r="AK26" i="26" s="1"/>
  <c r="AO26" i="26" s="1"/>
  <c r="AJ25" i="26"/>
  <c r="AK25" i="26" s="1"/>
  <c r="AO25" i="26" s="1"/>
  <c r="AJ24" i="26"/>
  <c r="AK24" i="26" s="1"/>
  <c r="AO24" i="26" s="1"/>
  <c r="AJ23" i="26"/>
  <c r="AK23" i="26" s="1"/>
  <c r="AO23" i="26" s="1"/>
  <c r="AJ22" i="26"/>
  <c r="AK22" i="26" s="1"/>
  <c r="AO22" i="26" s="1"/>
  <c r="AJ21" i="26"/>
  <c r="AK21" i="26" s="1"/>
  <c r="AO21" i="26" s="1"/>
  <c r="AJ20" i="26"/>
  <c r="AK20" i="26" s="1"/>
  <c r="AO20" i="26" s="1"/>
  <c r="AJ19" i="26"/>
  <c r="AK19" i="26" s="1"/>
  <c r="AO19" i="26" s="1"/>
  <c r="AJ18" i="26"/>
  <c r="AK18" i="26" s="1"/>
  <c r="AO18" i="26" s="1"/>
  <c r="AJ17" i="26"/>
  <c r="AK17" i="26" s="1"/>
  <c r="AO17" i="26" s="1"/>
  <c r="AJ16" i="26"/>
  <c r="AK16" i="26" s="1"/>
  <c r="AO16" i="26" s="1"/>
  <c r="AJ15" i="26"/>
  <c r="AK15" i="26" s="1"/>
  <c r="AO15" i="26" s="1"/>
  <c r="AJ14" i="26"/>
  <c r="AK14" i="26" s="1"/>
  <c r="AO14" i="26" s="1"/>
  <c r="H36" i="26"/>
  <c r="DE36" i="26"/>
  <c r="DM36" i="26" s="1"/>
  <c r="DG36" i="26"/>
  <c r="AJ13" i="26"/>
  <c r="AK13" i="26" s="1"/>
  <c r="AO13" i="26" s="1"/>
  <c r="DM12" i="26"/>
  <c r="AI36" i="26"/>
  <c r="AJ35" i="25"/>
  <c r="AK35" i="25" s="1"/>
  <c r="AO35" i="25" s="1"/>
  <c r="AJ34" i="25"/>
  <c r="AK34" i="25" s="1"/>
  <c r="AO34" i="25" s="1"/>
  <c r="AJ33" i="25"/>
  <c r="AK33" i="25" s="1"/>
  <c r="AO33" i="25" s="1"/>
  <c r="AJ32" i="25"/>
  <c r="AK32" i="25" s="1"/>
  <c r="AO32" i="25" s="1"/>
  <c r="AJ31" i="25"/>
  <c r="AK31" i="25" s="1"/>
  <c r="AO31" i="25" s="1"/>
  <c r="AJ30" i="25"/>
  <c r="AK30" i="25" s="1"/>
  <c r="AO30" i="25" s="1"/>
  <c r="AJ29" i="25"/>
  <c r="AK29" i="25" s="1"/>
  <c r="AO29" i="25" s="1"/>
  <c r="AJ28" i="25"/>
  <c r="AK28" i="25" s="1"/>
  <c r="AO28" i="25" s="1"/>
  <c r="AJ27" i="25"/>
  <c r="AK27" i="25" s="1"/>
  <c r="AO27" i="25" s="1"/>
  <c r="AJ26" i="25"/>
  <c r="AK26" i="25" s="1"/>
  <c r="AO26" i="25" s="1"/>
  <c r="AJ25" i="25"/>
  <c r="AK25" i="25" s="1"/>
  <c r="AO25" i="25" s="1"/>
  <c r="AJ24" i="25"/>
  <c r="AK24" i="25" s="1"/>
  <c r="AO24" i="25" s="1"/>
  <c r="AJ23" i="25"/>
  <c r="AK23" i="25" s="1"/>
  <c r="AO23" i="25" s="1"/>
  <c r="AJ22" i="25"/>
  <c r="AK22" i="25" s="1"/>
  <c r="AO22" i="25" s="1"/>
  <c r="AJ21" i="25"/>
  <c r="AK21" i="25" s="1"/>
  <c r="AO21" i="25" s="1"/>
  <c r="AJ20" i="25"/>
  <c r="AK20" i="25" s="1"/>
  <c r="AO20" i="25" s="1"/>
  <c r="AJ19" i="25"/>
  <c r="AK19" i="25" s="1"/>
  <c r="AO19" i="25" s="1"/>
  <c r="AJ18" i="25"/>
  <c r="AK18" i="25" s="1"/>
  <c r="AO18" i="25" s="1"/>
  <c r="AJ17" i="25"/>
  <c r="AK17" i="25" s="1"/>
  <c r="AO17" i="25" s="1"/>
  <c r="AJ16" i="25"/>
  <c r="AK16" i="25" s="1"/>
  <c r="AO16" i="25" s="1"/>
  <c r="AJ15" i="25"/>
  <c r="AK15" i="25" s="1"/>
  <c r="AO15" i="25" s="1"/>
  <c r="DE36" i="25"/>
  <c r="DM36" i="25" s="1"/>
  <c r="AJ14" i="25"/>
  <c r="AK14" i="25" s="1"/>
  <c r="AO14" i="25" s="1"/>
  <c r="E36" i="25"/>
  <c r="AJ13" i="25"/>
  <c r="AK13" i="25" s="1"/>
  <c r="AO13" i="25" s="1"/>
  <c r="DM12" i="25"/>
  <c r="DG36" i="25"/>
  <c r="AI36" i="25"/>
  <c r="AJ35" i="24"/>
  <c r="AK35" i="24" s="1"/>
  <c r="AO35" i="24" s="1"/>
  <c r="H36" i="24"/>
  <c r="AJ34" i="24"/>
  <c r="AK34" i="24" s="1"/>
  <c r="AO34" i="24" s="1"/>
  <c r="AJ33" i="24"/>
  <c r="AK33" i="24" s="1"/>
  <c r="AO33" i="24" s="1"/>
  <c r="AJ32" i="24"/>
  <c r="AK32" i="24" s="1"/>
  <c r="AO32" i="24" s="1"/>
  <c r="AJ31" i="24"/>
  <c r="AK31" i="24" s="1"/>
  <c r="AO31" i="24" s="1"/>
  <c r="AJ30" i="24"/>
  <c r="AK30" i="24" s="1"/>
  <c r="AO30" i="24" s="1"/>
  <c r="AJ29" i="24"/>
  <c r="AK29" i="24" s="1"/>
  <c r="AO29" i="24" s="1"/>
  <c r="AJ28" i="24"/>
  <c r="AK28" i="24" s="1"/>
  <c r="AO28" i="24" s="1"/>
  <c r="AJ27" i="24"/>
  <c r="AK27" i="24" s="1"/>
  <c r="AO27" i="24" s="1"/>
  <c r="AJ26" i="24"/>
  <c r="AK26" i="24" s="1"/>
  <c r="AO26" i="24" s="1"/>
  <c r="AJ25" i="24"/>
  <c r="AK25" i="24" s="1"/>
  <c r="AO25" i="24" s="1"/>
  <c r="AJ24" i="24"/>
  <c r="AK24" i="24" s="1"/>
  <c r="AO24" i="24" s="1"/>
  <c r="AJ23" i="24"/>
  <c r="AK23" i="24" s="1"/>
  <c r="AO23" i="24" s="1"/>
  <c r="AJ22" i="24"/>
  <c r="AK22" i="24" s="1"/>
  <c r="AO22" i="24" s="1"/>
  <c r="AJ21" i="24"/>
  <c r="AK21" i="24" s="1"/>
  <c r="AO21" i="24" s="1"/>
  <c r="AJ20" i="24"/>
  <c r="AK20" i="24" s="1"/>
  <c r="AO20" i="24" s="1"/>
  <c r="AJ19" i="24"/>
  <c r="AK19" i="24" s="1"/>
  <c r="AO19" i="24" s="1"/>
  <c r="AJ18" i="24"/>
  <c r="AK18" i="24" s="1"/>
  <c r="AO18" i="24" s="1"/>
  <c r="AJ17" i="24"/>
  <c r="AK17" i="24" s="1"/>
  <c r="AO17" i="24" s="1"/>
  <c r="AJ16" i="24"/>
  <c r="AK16" i="24" s="1"/>
  <c r="AO16" i="24" s="1"/>
  <c r="AJ15" i="24"/>
  <c r="AK15" i="24" s="1"/>
  <c r="AO15" i="24" s="1"/>
  <c r="DE36" i="24"/>
  <c r="DM36" i="24" s="1"/>
  <c r="AJ14" i="24"/>
  <c r="AK14" i="24" s="1"/>
  <c r="AO14" i="24" s="1"/>
  <c r="E36" i="24"/>
  <c r="AJ13" i="24"/>
  <c r="AK13" i="24" s="1"/>
  <c r="AO13" i="24" s="1"/>
  <c r="AI36" i="24"/>
  <c r="DG36" i="24"/>
  <c r="DM12" i="24"/>
  <c r="AJ35" i="23"/>
  <c r="AK35" i="23" s="1"/>
  <c r="AO35" i="23" s="1"/>
  <c r="AJ34" i="23"/>
  <c r="AK34" i="23" s="1"/>
  <c r="AO34" i="23" s="1"/>
  <c r="AJ33" i="23"/>
  <c r="AK33" i="23" s="1"/>
  <c r="AO33" i="23" s="1"/>
  <c r="AJ32" i="23"/>
  <c r="AK32" i="23" s="1"/>
  <c r="AO32" i="23" s="1"/>
  <c r="AJ31" i="23"/>
  <c r="AK31" i="23" s="1"/>
  <c r="AO31" i="23" s="1"/>
  <c r="AJ30" i="23"/>
  <c r="AK30" i="23" s="1"/>
  <c r="AO30" i="23" s="1"/>
  <c r="AJ29" i="23"/>
  <c r="AK29" i="23" s="1"/>
  <c r="AO29" i="23" s="1"/>
  <c r="AJ28" i="23"/>
  <c r="AK28" i="23" s="1"/>
  <c r="AO28" i="23" s="1"/>
  <c r="AJ27" i="23"/>
  <c r="AK27" i="23" s="1"/>
  <c r="AO27" i="23" s="1"/>
  <c r="AJ26" i="23"/>
  <c r="AK26" i="23" s="1"/>
  <c r="AO26" i="23" s="1"/>
  <c r="AJ25" i="23"/>
  <c r="AK25" i="23" s="1"/>
  <c r="AO25" i="23" s="1"/>
  <c r="AJ24" i="23"/>
  <c r="AK24" i="23" s="1"/>
  <c r="AO24" i="23" s="1"/>
  <c r="AJ23" i="23"/>
  <c r="AK23" i="23" s="1"/>
  <c r="AO23" i="23" s="1"/>
  <c r="AJ22" i="23"/>
  <c r="AK22" i="23" s="1"/>
  <c r="AO22" i="23" s="1"/>
  <c r="AJ21" i="23"/>
  <c r="AK21" i="23" s="1"/>
  <c r="AO21" i="23" s="1"/>
  <c r="AJ20" i="23"/>
  <c r="AK20" i="23" s="1"/>
  <c r="AO20" i="23" s="1"/>
  <c r="AJ19" i="23"/>
  <c r="AK19" i="23" s="1"/>
  <c r="AO19" i="23" s="1"/>
  <c r="AJ18" i="23"/>
  <c r="AK18" i="23" s="1"/>
  <c r="AO18" i="23" s="1"/>
  <c r="AJ17" i="23"/>
  <c r="AK17" i="23" s="1"/>
  <c r="AO17" i="23" s="1"/>
  <c r="AJ16" i="23"/>
  <c r="AK16" i="23" s="1"/>
  <c r="AO16" i="23" s="1"/>
  <c r="AJ15" i="23"/>
  <c r="AK15" i="23" s="1"/>
  <c r="AO15" i="23" s="1"/>
  <c r="E36" i="23"/>
  <c r="DE36" i="23"/>
  <c r="DM36" i="23" s="1"/>
  <c r="H36" i="23"/>
  <c r="DG36" i="23"/>
  <c r="AJ13" i="23"/>
  <c r="AK13" i="23" s="1"/>
  <c r="AO13" i="23" s="1"/>
  <c r="AJ14" i="23"/>
  <c r="AK14" i="23" s="1"/>
  <c r="AO14" i="23" s="1"/>
  <c r="AI36" i="23"/>
  <c r="DM12" i="23"/>
  <c r="AJ35" i="22"/>
  <c r="AK35" i="22" s="1"/>
  <c r="AO35" i="22" s="1"/>
  <c r="AJ34" i="22"/>
  <c r="AK34" i="22" s="1"/>
  <c r="AO34" i="22" s="1"/>
  <c r="AJ33" i="22"/>
  <c r="AK33" i="22" s="1"/>
  <c r="AO33" i="22" s="1"/>
  <c r="AJ32" i="22"/>
  <c r="AK32" i="22" s="1"/>
  <c r="AO32" i="22" s="1"/>
  <c r="AJ31" i="22"/>
  <c r="AK31" i="22" s="1"/>
  <c r="AO31" i="22" s="1"/>
  <c r="AJ30" i="22"/>
  <c r="AK30" i="22" s="1"/>
  <c r="AO30" i="22" s="1"/>
  <c r="AJ29" i="22"/>
  <c r="AK29" i="22" s="1"/>
  <c r="AO29" i="22" s="1"/>
  <c r="AJ28" i="22"/>
  <c r="AK28" i="22" s="1"/>
  <c r="AO28" i="22" s="1"/>
  <c r="AJ27" i="22"/>
  <c r="AK27" i="22" s="1"/>
  <c r="AO27" i="22" s="1"/>
  <c r="AJ26" i="22"/>
  <c r="AK26" i="22" s="1"/>
  <c r="AO26" i="22" s="1"/>
  <c r="AJ25" i="22"/>
  <c r="AK25" i="22" s="1"/>
  <c r="AO25" i="22" s="1"/>
  <c r="AJ24" i="22"/>
  <c r="AK24" i="22" s="1"/>
  <c r="AO24" i="22" s="1"/>
  <c r="AJ23" i="22"/>
  <c r="AK23" i="22" s="1"/>
  <c r="AO23" i="22" s="1"/>
  <c r="AJ22" i="22"/>
  <c r="AK22" i="22" s="1"/>
  <c r="AO22" i="22" s="1"/>
  <c r="AJ21" i="22"/>
  <c r="AK21" i="22" s="1"/>
  <c r="AO21" i="22" s="1"/>
  <c r="AJ20" i="22"/>
  <c r="AK20" i="22" s="1"/>
  <c r="AO20" i="22" s="1"/>
  <c r="AJ19" i="22"/>
  <c r="AK19" i="22" s="1"/>
  <c r="AO19" i="22" s="1"/>
  <c r="AJ18" i="22"/>
  <c r="AK18" i="22" s="1"/>
  <c r="AO18" i="22" s="1"/>
  <c r="AJ17" i="22"/>
  <c r="AK17" i="22" s="1"/>
  <c r="AO17" i="22" s="1"/>
  <c r="AJ16" i="22"/>
  <c r="AK16" i="22" s="1"/>
  <c r="AO16" i="22" s="1"/>
  <c r="AJ15" i="22"/>
  <c r="AK15" i="22" s="1"/>
  <c r="AO15" i="22" s="1"/>
  <c r="H36" i="22"/>
  <c r="AJ14" i="22"/>
  <c r="AK14" i="22" s="1"/>
  <c r="AO14" i="22" s="1"/>
  <c r="E36" i="22"/>
  <c r="DE36" i="22"/>
  <c r="DM36" i="22" s="1"/>
  <c r="AJ13" i="22"/>
  <c r="AK13" i="22" s="1"/>
  <c r="AO13" i="22" s="1"/>
  <c r="DG36" i="22"/>
  <c r="AI36" i="22"/>
  <c r="DM12" i="22"/>
  <c r="AJ35" i="21"/>
  <c r="AK35" i="21" s="1"/>
  <c r="AO35" i="21" s="1"/>
  <c r="AJ34" i="21"/>
  <c r="AK34" i="21" s="1"/>
  <c r="AO34" i="21" s="1"/>
  <c r="AJ33" i="21"/>
  <c r="AK33" i="21" s="1"/>
  <c r="AO33" i="21" s="1"/>
  <c r="AJ32" i="21"/>
  <c r="AK32" i="21" s="1"/>
  <c r="AO32" i="21" s="1"/>
  <c r="AJ31" i="21"/>
  <c r="AK31" i="21" s="1"/>
  <c r="AO31" i="21" s="1"/>
  <c r="AJ30" i="21"/>
  <c r="AK30" i="21" s="1"/>
  <c r="AO30" i="21" s="1"/>
  <c r="AJ29" i="21"/>
  <c r="AK29" i="21" s="1"/>
  <c r="AO29" i="21" s="1"/>
  <c r="AJ28" i="21"/>
  <c r="AK28" i="21" s="1"/>
  <c r="AO28" i="21" s="1"/>
  <c r="AJ27" i="21"/>
  <c r="AK27" i="21" s="1"/>
  <c r="AO27" i="21" s="1"/>
  <c r="AJ26" i="21"/>
  <c r="AK26" i="21" s="1"/>
  <c r="AO26" i="21" s="1"/>
  <c r="AJ25" i="21"/>
  <c r="AK25" i="21" s="1"/>
  <c r="AO25" i="21" s="1"/>
  <c r="AJ24" i="21"/>
  <c r="AK24" i="21" s="1"/>
  <c r="AO24" i="21" s="1"/>
  <c r="AJ23" i="21"/>
  <c r="AK23" i="21" s="1"/>
  <c r="AO23" i="21" s="1"/>
  <c r="AJ22" i="21"/>
  <c r="AK22" i="21" s="1"/>
  <c r="AO22" i="21" s="1"/>
  <c r="AJ21" i="21"/>
  <c r="AK21" i="21" s="1"/>
  <c r="AO21" i="21" s="1"/>
  <c r="AJ20" i="21"/>
  <c r="AK20" i="21" s="1"/>
  <c r="AO20" i="21" s="1"/>
  <c r="AJ19" i="21"/>
  <c r="AK19" i="21" s="1"/>
  <c r="AO19" i="21" s="1"/>
  <c r="AJ18" i="21"/>
  <c r="AK18" i="21" s="1"/>
  <c r="AO18" i="21" s="1"/>
  <c r="AJ17" i="21"/>
  <c r="AK17" i="21" s="1"/>
  <c r="AO17" i="21" s="1"/>
  <c r="AJ16" i="21"/>
  <c r="AK16" i="21" s="1"/>
  <c r="AO16" i="21" s="1"/>
  <c r="AJ15" i="21"/>
  <c r="AK15" i="21" s="1"/>
  <c r="AO15" i="21" s="1"/>
  <c r="AJ14" i="21"/>
  <c r="AK14" i="21" s="1"/>
  <c r="AO14" i="21" s="1"/>
  <c r="H36" i="21"/>
  <c r="DE36" i="21"/>
  <c r="DM36" i="21" s="1"/>
  <c r="DG36" i="21"/>
  <c r="AJ13" i="21"/>
  <c r="AK13" i="21" s="1"/>
  <c r="AO13" i="21" s="1"/>
  <c r="AI36" i="21"/>
  <c r="DM12" i="21"/>
  <c r="AJ35" i="20"/>
  <c r="AK35" i="20" s="1"/>
  <c r="AO35" i="20" s="1"/>
  <c r="AJ34" i="20"/>
  <c r="AK34" i="20" s="1"/>
  <c r="AO34" i="20" s="1"/>
  <c r="AJ33" i="20"/>
  <c r="AK33" i="20" s="1"/>
  <c r="AO33" i="20" s="1"/>
  <c r="AJ32" i="20"/>
  <c r="AK32" i="20" s="1"/>
  <c r="AO32" i="20" s="1"/>
  <c r="AJ31" i="20"/>
  <c r="AK31" i="20" s="1"/>
  <c r="AO31" i="20" s="1"/>
  <c r="AJ16" i="20"/>
  <c r="AK16" i="20" s="1"/>
  <c r="AO16" i="20" s="1"/>
  <c r="AJ17" i="20"/>
  <c r="AK17" i="20" s="1"/>
  <c r="AO17" i="20" s="1"/>
  <c r="AJ18" i="20"/>
  <c r="AK18" i="20" s="1"/>
  <c r="AO18" i="20" s="1"/>
  <c r="AJ19" i="20"/>
  <c r="AK19" i="20" s="1"/>
  <c r="AO19" i="20" s="1"/>
  <c r="AJ20" i="20"/>
  <c r="AK20" i="20" s="1"/>
  <c r="AO20" i="20" s="1"/>
  <c r="AJ21" i="20"/>
  <c r="AK21" i="20" s="1"/>
  <c r="AO21" i="20" s="1"/>
  <c r="AJ22" i="20"/>
  <c r="AK22" i="20" s="1"/>
  <c r="AO22" i="20" s="1"/>
  <c r="AJ23" i="20"/>
  <c r="AK23" i="20" s="1"/>
  <c r="AO23" i="20" s="1"/>
  <c r="AJ24" i="20"/>
  <c r="AK24" i="20" s="1"/>
  <c r="AO24" i="20" s="1"/>
  <c r="AJ25" i="20"/>
  <c r="AK25" i="20" s="1"/>
  <c r="AO25" i="20" s="1"/>
  <c r="AJ26" i="20"/>
  <c r="AK26" i="20" s="1"/>
  <c r="AO26" i="20" s="1"/>
  <c r="AJ27" i="20"/>
  <c r="AK27" i="20" s="1"/>
  <c r="AO27" i="20" s="1"/>
  <c r="AJ28" i="20"/>
  <c r="AK28" i="20" s="1"/>
  <c r="AO28" i="20" s="1"/>
  <c r="AJ29" i="20"/>
  <c r="AK29" i="20" s="1"/>
  <c r="AO29" i="20" s="1"/>
  <c r="AJ30" i="20"/>
  <c r="AK30" i="20" s="1"/>
  <c r="AO30" i="20" s="1"/>
  <c r="E36" i="20"/>
  <c r="H36" i="20"/>
  <c r="DE36" i="20"/>
  <c r="DM36" i="20" s="1"/>
  <c r="AJ14" i="20"/>
  <c r="AK14" i="20" s="1"/>
  <c r="AO14" i="20" s="1"/>
  <c r="AJ15" i="20"/>
  <c r="AK15" i="20" s="1"/>
  <c r="AO15" i="20" s="1"/>
  <c r="AJ13" i="20"/>
  <c r="AK13" i="20" s="1"/>
  <c r="AO13" i="20" s="1"/>
  <c r="AI36" i="20"/>
  <c r="DG36" i="20"/>
  <c r="DM12" i="20"/>
  <c r="AJ35" i="19"/>
  <c r="AK35" i="19" s="1"/>
  <c r="AO35" i="19" s="1"/>
  <c r="AJ34" i="19"/>
  <c r="AK34" i="19" s="1"/>
  <c r="AO34" i="19" s="1"/>
  <c r="AJ33" i="19"/>
  <c r="AK33" i="19" s="1"/>
  <c r="AO33" i="19" s="1"/>
  <c r="AJ32" i="19"/>
  <c r="AK32" i="19" s="1"/>
  <c r="AO32" i="19" s="1"/>
  <c r="AJ31" i="19"/>
  <c r="AK31" i="19" s="1"/>
  <c r="AO31" i="19" s="1"/>
  <c r="AJ30" i="19"/>
  <c r="AK30" i="19" s="1"/>
  <c r="AO30" i="19" s="1"/>
  <c r="AJ29" i="19"/>
  <c r="AK29" i="19" s="1"/>
  <c r="AO29" i="19" s="1"/>
  <c r="AJ28" i="19"/>
  <c r="AK28" i="19" s="1"/>
  <c r="AO28" i="19" s="1"/>
  <c r="AJ27" i="19"/>
  <c r="AK27" i="19" s="1"/>
  <c r="AO27" i="19" s="1"/>
  <c r="AJ26" i="19"/>
  <c r="AK26" i="19" s="1"/>
  <c r="AO26" i="19" s="1"/>
  <c r="AJ25" i="19"/>
  <c r="AK25" i="19" s="1"/>
  <c r="AO25" i="19" s="1"/>
  <c r="AJ24" i="19"/>
  <c r="AK24" i="19" s="1"/>
  <c r="AO24" i="19" s="1"/>
  <c r="AJ23" i="19"/>
  <c r="AK23" i="19" s="1"/>
  <c r="AO23" i="19" s="1"/>
  <c r="AJ22" i="19"/>
  <c r="AK22" i="19" s="1"/>
  <c r="AO22" i="19" s="1"/>
  <c r="AJ21" i="19"/>
  <c r="AK21" i="19" s="1"/>
  <c r="AO21" i="19" s="1"/>
  <c r="AJ20" i="19"/>
  <c r="AK20" i="19" s="1"/>
  <c r="AO20" i="19" s="1"/>
  <c r="AJ19" i="19"/>
  <c r="AK19" i="19" s="1"/>
  <c r="AO19" i="19" s="1"/>
  <c r="AJ18" i="19"/>
  <c r="AK18" i="19" s="1"/>
  <c r="AO18" i="19" s="1"/>
  <c r="AJ17" i="19"/>
  <c r="AK17" i="19" s="1"/>
  <c r="AO17" i="19" s="1"/>
  <c r="AJ16" i="19"/>
  <c r="AK16" i="19" s="1"/>
  <c r="AO16" i="19" s="1"/>
  <c r="AJ15" i="19"/>
  <c r="AK15" i="19" s="1"/>
  <c r="AO15" i="19" s="1"/>
  <c r="H36" i="19"/>
  <c r="DE36" i="19"/>
  <c r="DM36" i="19" s="1"/>
  <c r="AJ14" i="19"/>
  <c r="AK14" i="19" s="1"/>
  <c r="AO14" i="19" s="1"/>
  <c r="E36" i="19"/>
  <c r="AJ13" i="19"/>
  <c r="AK13" i="19" s="1"/>
  <c r="AO13" i="19" s="1"/>
  <c r="DG36" i="19"/>
  <c r="AI36" i="19"/>
  <c r="AJ35" i="18"/>
  <c r="AK35" i="18" s="1"/>
  <c r="AO35" i="18" s="1"/>
  <c r="DM12" i="19"/>
  <c r="AJ34" i="18"/>
  <c r="AK34" i="18" s="1"/>
  <c r="AO34" i="18" s="1"/>
  <c r="AJ33" i="18"/>
  <c r="AK33" i="18" s="1"/>
  <c r="AO33" i="18" s="1"/>
  <c r="AJ32" i="18"/>
  <c r="AK32" i="18" s="1"/>
  <c r="AO32" i="18" s="1"/>
  <c r="AJ31" i="18"/>
  <c r="AK31" i="18" s="1"/>
  <c r="AO31" i="18" s="1"/>
  <c r="AJ30" i="18"/>
  <c r="AK30" i="18" s="1"/>
  <c r="AO30" i="18" s="1"/>
  <c r="AJ29" i="18"/>
  <c r="AK29" i="18" s="1"/>
  <c r="AO29" i="18" s="1"/>
  <c r="AJ28" i="18"/>
  <c r="AK28" i="18" s="1"/>
  <c r="AO28" i="18" s="1"/>
  <c r="AJ27" i="18"/>
  <c r="AK27" i="18" s="1"/>
  <c r="AO27" i="18" s="1"/>
  <c r="AJ26" i="18"/>
  <c r="AK26" i="18" s="1"/>
  <c r="AO26" i="18" s="1"/>
  <c r="AJ25" i="18"/>
  <c r="AK25" i="18" s="1"/>
  <c r="AO25" i="18" s="1"/>
  <c r="AJ24" i="18"/>
  <c r="AK24" i="18" s="1"/>
  <c r="AO24" i="18" s="1"/>
  <c r="AJ23" i="18"/>
  <c r="AK23" i="18" s="1"/>
  <c r="AO23" i="18" s="1"/>
  <c r="AJ22" i="18"/>
  <c r="AK22" i="18" s="1"/>
  <c r="AO22" i="18" s="1"/>
  <c r="AJ21" i="18"/>
  <c r="AK21" i="18" s="1"/>
  <c r="AO21" i="18" s="1"/>
  <c r="AJ20" i="18"/>
  <c r="AK20" i="18" s="1"/>
  <c r="AO20" i="18" s="1"/>
  <c r="AJ19" i="18"/>
  <c r="AK19" i="18" s="1"/>
  <c r="AO19" i="18" s="1"/>
  <c r="AJ18" i="18"/>
  <c r="AK18" i="18" s="1"/>
  <c r="AO18" i="18" s="1"/>
  <c r="AJ17" i="18"/>
  <c r="AK17" i="18" s="1"/>
  <c r="AO17" i="18" s="1"/>
  <c r="AJ16" i="18"/>
  <c r="AK16" i="18" s="1"/>
  <c r="AO16" i="18" s="1"/>
  <c r="AJ15" i="18"/>
  <c r="AK15" i="18" s="1"/>
  <c r="AO15" i="18" s="1"/>
  <c r="H36" i="18"/>
  <c r="DE36" i="18"/>
  <c r="DM36" i="18" s="1"/>
  <c r="AJ14" i="18"/>
  <c r="AK14" i="18" s="1"/>
  <c r="AO14" i="18" s="1"/>
  <c r="E36" i="18"/>
  <c r="DG36" i="18"/>
  <c r="AJ13" i="18"/>
  <c r="AK13" i="18" s="1"/>
  <c r="AO13" i="18" s="1"/>
  <c r="AI36" i="18"/>
  <c r="DM12" i="18"/>
  <c r="AJ35" i="17"/>
  <c r="AK35" i="17" s="1"/>
  <c r="AO35" i="17" s="1"/>
  <c r="AJ34" i="17"/>
  <c r="AK34" i="17" s="1"/>
  <c r="AO34" i="17" s="1"/>
  <c r="AJ33" i="17"/>
  <c r="AK33" i="17" s="1"/>
  <c r="AO33" i="17" s="1"/>
  <c r="AJ32" i="17"/>
  <c r="AK32" i="17" s="1"/>
  <c r="AO32" i="17" s="1"/>
  <c r="AJ31" i="17"/>
  <c r="AK31" i="17" s="1"/>
  <c r="AO31" i="17" s="1"/>
  <c r="AJ30" i="17"/>
  <c r="AK30" i="17" s="1"/>
  <c r="AO30" i="17" s="1"/>
  <c r="AJ29" i="17"/>
  <c r="AK29" i="17" s="1"/>
  <c r="AO29" i="17" s="1"/>
  <c r="AJ28" i="17"/>
  <c r="AK28" i="17" s="1"/>
  <c r="AO28" i="17" s="1"/>
  <c r="AJ27" i="17"/>
  <c r="AK27" i="17" s="1"/>
  <c r="AO27" i="17" s="1"/>
  <c r="AJ26" i="17"/>
  <c r="AK26" i="17" s="1"/>
  <c r="AO26" i="17" s="1"/>
  <c r="AJ25" i="17"/>
  <c r="AK25" i="17" s="1"/>
  <c r="AO25" i="17" s="1"/>
  <c r="AJ24" i="17"/>
  <c r="AK24" i="17" s="1"/>
  <c r="AO24" i="17" s="1"/>
  <c r="AJ23" i="17"/>
  <c r="AK23" i="17" s="1"/>
  <c r="AO23" i="17" s="1"/>
  <c r="AJ22" i="17"/>
  <c r="AK22" i="17" s="1"/>
  <c r="AO22" i="17" s="1"/>
  <c r="AJ21" i="17"/>
  <c r="AK21" i="17" s="1"/>
  <c r="AO21" i="17" s="1"/>
  <c r="AJ20" i="17"/>
  <c r="AJ19" i="17"/>
  <c r="E36" i="17"/>
  <c r="AJ18" i="17"/>
  <c r="AK18" i="17" s="1"/>
  <c r="AO18" i="17" s="1"/>
  <c r="AJ17" i="17"/>
  <c r="AK17" i="17" s="1"/>
  <c r="AO17" i="17" s="1"/>
  <c r="AJ16" i="17"/>
  <c r="AK16" i="17" s="1"/>
  <c r="AO16" i="17" s="1"/>
  <c r="AJ15" i="17"/>
  <c r="AK15" i="17" s="1"/>
  <c r="AO15" i="17" s="1"/>
  <c r="DE36" i="17"/>
  <c r="DM36" i="17" s="1"/>
  <c r="AJ14" i="17"/>
  <c r="AK14" i="17" s="1"/>
  <c r="AO14" i="17" s="1"/>
  <c r="H36" i="17"/>
  <c r="DG36" i="17"/>
  <c r="AI36" i="17"/>
  <c r="AJ13" i="17"/>
  <c r="AK13" i="17" s="1"/>
  <c r="AO13" i="17" s="1"/>
  <c r="DM12" i="17"/>
  <c r="AJ35" i="16"/>
  <c r="AK35" i="16" s="1"/>
  <c r="AO35" i="16" s="1"/>
  <c r="AJ34" i="16"/>
  <c r="AK34" i="16" s="1"/>
  <c r="AO34" i="16" s="1"/>
  <c r="AJ33" i="16"/>
  <c r="AK33" i="16" s="1"/>
  <c r="AO33" i="16" s="1"/>
  <c r="AJ32" i="16"/>
  <c r="AK32" i="16" s="1"/>
  <c r="AO32" i="16" s="1"/>
  <c r="AJ31" i="16"/>
  <c r="AK31" i="16" s="1"/>
  <c r="AO31" i="16" s="1"/>
  <c r="H36" i="16"/>
  <c r="AJ30" i="16"/>
  <c r="AK30" i="16" s="1"/>
  <c r="AO30" i="16" s="1"/>
  <c r="AJ29" i="16"/>
  <c r="AK29" i="16" s="1"/>
  <c r="AO29" i="16" s="1"/>
  <c r="AJ28" i="16"/>
  <c r="AK28" i="16" s="1"/>
  <c r="AO28" i="16" s="1"/>
  <c r="AJ27" i="16"/>
  <c r="AK27" i="16" s="1"/>
  <c r="AO27" i="16" s="1"/>
  <c r="AJ26" i="16"/>
  <c r="AK26" i="16" s="1"/>
  <c r="AO26" i="16" s="1"/>
  <c r="AJ25" i="16"/>
  <c r="AK25" i="16" s="1"/>
  <c r="AO25" i="16" s="1"/>
  <c r="AJ24" i="16"/>
  <c r="AK24" i="16" s="1"/>
  <c r="AO24" i="16" s="1"/>
  <c r="AJ23" i="16"/>
  <c r="AK23" i="16" s="1"/>
  <c r="AO23" i="16" s="1"/>
  <c r="AJ22" i="16"/>
  <c r="AK22" i="16" s="1"/>
  <c r="AO22" i="16" s="1"/>
  <c r="AJ21" i="16"/>
  <c r="AK21" i="16" s="1"/>
  <c r="AO21" i="16" s="1"/>
  <c r="AJ20" i="16"/>
  <c r="AK20" i="16" s="1"/>
  <c r="AO20" i="16" s="1"/>
  <c r="AJ19" i="16"/>
  <c r="AK19" i="16" s="1"/>
  <c r="AO19" i="16" s="1"/>
  <c r="AJ18" i="16"/>
  <c r="AK18" i="16" s="1"/>
  <c r="AO18" i="16" s="1"/>
  <c r="E36" i="16"/>
  <c r="DG36" i="16"/>
  <c r="DE36" i="16"/>
  <c r="DM36" i="16" s="1"/>
  <c r="DM12" i="16"/>
  <c r="DN17" i="16"/>
  <c r="DN16" i="16"/>
  <c r="DN15" i="16"/>
  <c r="DN14" i="16"/>
  <c r="AI36" i="16"/>
  <c r="DN13" i="16"/>
  <c r="AJ34" i="15"/>
  <c r="AK34" i="15" s="1"/>
  <c r="AO34" i="15" s="1"/>
  <c r="AJ35" i="15"/>
  <c r="AK35" i="15" s="1"/>
  <c r="AO35" i="15" s="1"/>
  <c r="AJ33" i="15"/>
  <c r="AK33" i="15" s="1"/>
  <c r="AO33" i="15" s="1"/>
  <c r="DN34" i="15"/>
  <c r="DN32" i="15"/>
  <c r="DN31" i="15"/>
  <c r="DN30" i="15"/>
  <c r="DN29" i="15"/>
  <c r="DN28" i="15"/>
  <c r="DN27" i="15"/>
  <c r="DN26" i="15"/>
  <c r="DN25" i="15"/>
  <c r="DN24" i="15"/>
  <c r="DN23" i="15"/>
  <c r="DN22" i="15"/>
  <c r="AJ21" i="15"/>
  <c r="AK21" i="15" s="1"/>
  <c r="AO21" i="15" s="1"/>
  <c r="AJ20" i="15"/>
  <c r="AK20" i="15" s="1"/>
  <c r="AO20" i="15" s="1"/>
  <c r="AJ19" i="15"/>
  <c r="AK19" i="15" s="1"/>
  <c r="AO19" i="15" s="1"/>
  <c r="AJ18" i="15"/>
  <c r="AK18" i="15" s="1"/>
  <c r="AO18" i="15" s="1"/>
  <c r="AJ17" i="15"/>
  <c r="AK17" i="15" s="1"/>
  <c r="AO17" i="15" s="1"/>
  <c r="AJ16" i="15"/>
  <c r="AK16" i="15" s="1"/>
  <c r="AO16" i="15" s="1"/>
  <c r="AJ15" i="15"/>
  <c r="AK15" i="15" s="1"/>
  <c r="AO15" i="15" s="1"/>
  <c r="H36" i="15"/>
  <c r="DE36" i="15"/>
  <c r="DM36" i="15" s="1"/>
  <c r="AJ14" i="15"/>
  <c r="AK14" i="15" s="1"/>
  <c r="AO14" i="15" s="1"/>
  <c r="E36" i="15"/>
  <c r="AJ13" i="15"/>
  <c r="AK13" i="15" s="1"/>
  <c r="AO13" i="15" s="1"/>
  <c r="DG36" i="15"/>
  <c r="DM12" i="15"/>
  <c r="AI36" i="15"/>
  <c r="AJ35" i="14"/>
  <c r="AK35" i="14" s="1"/>
  <c r="AO35" i="14" s="1"/>
  <c r="AJ34" i="14"/>
  <c r="AK34" i="14" s="1"/>
  <c r="AO34" i="14" s="1"/>
  <c r="AJ33" i="14"/>
  <c r="AK33" i="14" s="1"/>
  <c r="AO33" i="14" s="1"/>
  <c r="AJ32" i="14"/>
  <c r="AK32" i="14" s="1"/>
  <c r="AO32" i="14" s="1"/>
  <c r="AJ31" i="14"/>
  <c r="AK31" i="14" s="1"/>
  <c r="AO31" i="14" s="1"/>
  <c r="AJ30" i="14"/>
  <c r="AK30" i="14" s="1"/>
  <c r="AO30" i="14" s="1"/>
  <c r="AJ29" i="14"/>
  <c r="AK29" i="14" s="1"/>
  <c r="AO29" i="14" s="1"/>
  <c r="AJ28" i="14"/>
  <c r="AK28" i="14" s="1"/>
  <c r="AO28" i="14" s="1"/>
  <c r="AJ27" i="14"/>
  <c r="AK27" i="14" s="1"/>
  <c r="AO27" i="14" s="1"/>
  <c r="AJ26" i="14"/>
  <c r="AK26" i="14" s="1"/>
  <c r="AO26" i="14" s="1"/>
  <c r="AJ25" i="14"/>
  <c r="AK25" i="14" s="1"/>
  <c r="AO25" i="14" s="1"/>
  <c r="AJ24" i="14"/>
  <c r="AK24" i="14" s="1"/>
  <c r="AO24" i="14" s="1"/>
  <c r="AJ23" i="14"/>
  <c r="AK23" i="14" s="1"/>
  <c r="AO23" i="14" s="1"/>
  <c r="AJ22" i="14"/>
  <c r="AK22" i="14" s="1"/>
  <c r="AO22" i="14" s="1"/>
  <c r="AJ21" i="14"/>
  <c r="AK21" i="14" s="1"/>
  <c r="AO21" i="14" s="1"/>
  <c r="AJ20" i="14"/>
  <c r="AK20" i="14" s="1"/>
  <c r="AO20" i="14" s="1"/>
  <c r="AJ19" i="14"/>
  <c r="AK19" i="14" s="1"/>
  <c r="AO19" i="14" s="1"/>
  <c r="AJ18" i="14"/>
  <c r="AK18" i="14" s="1"/>
  <c r="AO18" i="14" s="1"/>
  <c r="AJ17" i="14"/>
  <c r="AK17" i="14" s="1"/>
  <c r="AO17" i="14" s="1"/>
  <c r="AJ16" i="14"/>
  <c r="AK16" i="14" s="1"/>
  <c r="AO16" i="14" s="1"/>
  <c r="AJ15" i="14"/>
  <c r="AK15" i="14" s="1"/>
  <c r="AO15" i="14" s="1"/>
  <c r="H36" i="14"/>
  <c r="DE36" i="14"/>
  <c r="DM36" i="14" s="1"/>
  <c r="AJ14" i="14"/>
  <c r="AK14" i="14" s="1"/>
  <c r="AO14" i="14" s="1"/>
  <c r="E36" i="14"/>
  <c r="AJ13" i="14"/>
  <c r="AK13" i="14" s="1"/>
  <c r="AO13" i="14" s="1"/>
  <c r="DG36" i="14"/>
  <c r="DM12" i="14"/>
  <c r="AI36" i="14"/>
  <c r="AJ35" i="13"/>
  <c r="AK35" i="13" s="1"/>
  <c r="AO35" i="13" s="1"/>
  <c r="AJ34" i="13"/>
  <c r="AK34" i="13" s="1"/>
  <c r="AO34" i="13" s="1"/>
  <c r="AJ33" i="13"/>
  <c r="AK33" i="13" s="1"/>
  <c r="AO33" i="13" s="1"/>
  <c r="AJ32" i="13"/>
  <c r="AK32" i="13" s="1"/>
  <c r="AO32" i="13" s="1"/>
  <c r="AJ31" i="13"/>
  <c r="AK31" i="13" s="1"/>
  <c r="AO31" i="13" s="1"/>
  <c r="AJ30" i="13"/>
  <c r="AK30" i="13" s="1"/>
  <c r="AO30" i="13" s="1"/>
  <c r="AJ29" i="13"/>
  <c r="AK29" i="13" s="1"/>
  <c r="AO29" i="13" s="1"/>
  <c r="AJ28" i="13"/>
  <c r="AK28" i="13" s="1"/>
  <c r="AO28" i="13" s="1"/>
  <c r="AJ27" i="13"/>
  <c r="AK27" i="13" s="1"/>
  <c r="AO27" i="13" s="1"/>
  <c r="AJ26" i="13"/>
  <c r="AK26" i="13" s="1"/>
  <c r="AO26" i="13" s="1"/>
  <c r="AJ25" i="13"/>
  <c r="AK25" i="13" s="1"/>
  <c r="AO25" i="13" s="1"/>
  <c r="AJ24" i="13"/>
  <c r="AK24" i="13" s="1"/>
  <c r="AO24" i="13" s="1"/>
  <c r="AJ23" i="13"/>
  <c r="AK23" i="13" s="1"/>
  <c r="AO23" i="13" s="1"/>
  <c r="AJ22" i="13"/>
  <c r="AK22" i="13" s="1"/>
  <c r="AO22" i="13" s="1"/>
  <c r="AJ21" i="13"/>
  <c r="AK21" i="13" s="1"/>
  <c r="AO21" i="13" s="1"/>
  <c r="AJ20" i="13"/>
  <c r="AK20" i="13" s="1"/>
  <c r="AO20" i="13" s="1"/>
  <c r="AJ19" i="13"/>
  <c r="AK19" i="13" s="1"/>
  <c r="AO19" i="13" s="1"/>
  <c r="AJ18" i="13"/>
  <c r="AK18" i="13" s="1"/>
  <c r="AO18" i="13" s="1"/>
  <c r="AJ17" i="13"/>
  <c r="AK17" i="13" s="1"/>
  <c r="AO17" i="13" s="1"/>
  <c r="AJ16" i="13"/>
  <c r="AK16" i="13" s="1"/>
  <c r="AO16" i="13" s="1"/>
  <c r="AJ15" i="13"/>
  <c r="AK15" i="13" s="1"/>
  <c r="AO15" i="13" s="1"/>
  <c r="DE36" i="13"/>
  <c r="DM36" i="13" s="1"/>
  <c r="AJ14" i="13"/>
  <c r="AK14" i="13" s="1"/>
  <c r="AO14" i="13" s="1"/>
  <c r="H36" i="13"/>
  <c r="DG36" i="13"/>
  <c r="DM12" i="13"/>
  <c r="AJ13" i="13"/>
  <c r="AK13" i="13" s="1"/>
  <c r="AO13" i="13" s="1"/>
  <c r="AI36" i="13"/>
  <c r="AJ35" i="12"/>
  <c r="AK35" i="12" s="1"/>
  <c r="AO35" i="12" s="1"/>
  <c r="H36" i="12"/>
  <c r="AJ34" i="12"/>
  <c r="AK34" i="12" s="1"/>
  <c r="AO34" i="12" s="1"/>
  <c r="AJ33" i="12"/>
  <c r="AK33" i="12" s="1"/>
  <c r="AO33" i="12" s="1"/>
  <c r="AJ32" i="12"/>
  <c r="AK32" i="12" s="1"/>
  <c r="AO32" i="12" s="1"/>
  <c r="AJ31" i="12"/>
  <c r="AK31" i="12" s="1"/>
  <c r="AO31" i="12" s="1"/>
  <c r="AJ30" i="12"/>
  <c r="AK30" i="12" s="1"/>
  <c r="AO30" i="12" s="1"/>
  <c r="AJ29" i="12"/>
  <c r="AK29" i="12" s="1"/>
  <c r="AO29" i="12" s="1"/>
  <c r="AJ28" i="12"/>
  <c r="AK28" i="12" s="1"/>
  <c r="AO28" i="12" s="1"/>
  <c r="AJ27" i="12"/>
  <c r="AK27" i="12" s="1"/>
  <c r="AO27" i="12" s="1"/>
  <c r="AJ26" i="12"/>
  <c r="AK26" i="12" s="1"/>
  <c r="AO26" i="12" s="1"/>
  <c r="AJ25" i="12"/>
  <c r="AK25" i="12" s="1"/>
  <c r="AO25" i="12" s="1"/>
  <c r="AJ24" i="12"/>
  <c r="AK24" i="12" s="1"/>
  <c r="AO24" i="12" s="1"/>
  <c r="AJ23" i="12"/>
  <c r="AK23" i="12" s="1"/>
  <c r="AO23" i="12" s="1"/>
  <c r="AJ22" i="12"/>
  <c r="AK22" i="12" s="1"/>
  <c r="AO22" i="12" s="1"/>
  <c r="AJ21" i="12"/>
  <c r="AK21" i="12" s="1"/>
  <c r="AO21" i="12" s="1"/>
  <c r="AJ20" i="12"/>
  <c r="AK20" i="12" s="1"/>
  <c r="AO20" i="12" s="1"/>
  <c r="AJ19" i="12"/>
  <c r="AK19" i="12" s="1"/>
  <c r="AO19" i="12" s="1"/>
  <c r="AJ18" i="12"/>
  <c r="AK18" i="12" s="1"/>
  <c r="AO18" i="12" s="1"/>
  <c r="AJ17" i="12"/>
  <c r="AK17" i="12" s="1"/>
  <c r="AO17" i="12" s="1"/>
  <c r="AJ16" i="12"/>
  <c r="AK16" i="12" s="1"/>
  <c r="AO16" i="12" s="1"/>
  <c r="AJ15" i="12"/>
  <c r="AK15" i="12" s="1"/>
  <c r="AO15" i="12" s="1"/>
  <c r="DE36" i="12"/>
  <c r="DM36" i="12" s="1"/>
  <c r="AJ14" i="12"/>
  <c r="AK14" i="12" s="1"/>
  <c r="AO14" i="12" s="1"/>
  <c r="E36" i="12"/>
  <c r="DM12" i="12"/>
  <c r="AJ13" i="12"/>
  <c r="AK13" i="12" s="1"/>
  <c r="AO13" i="12" s="1"/>
  <c r="DG36" i="12"/>
  <c r="AI36" i="12"/>
  <c r="AJ35" i="11"/>
  <c r="AK35" i="11" s="1"/>
  <c r="AO35" i="11" s="1"/>
  <c r="AJ34" i="11"/>
  <c r="AK34" i="11" s="1"/>
  <c r="AO34" i="11" s="1"/>
  <c r="AJ33" i="11"/>
  <c r="AK33" i="11" s="1"/>
  <c r="AO33" i="11" s="1"/>
  <c r="AJ32" i="11"/>
  <c r="AK32" i="11" s="1"/>
  <c r="AO32" i="11" s="1"/>
  <c r="AJ31" i="11"/>
  <c r="AK31" i="11" s="1"/>
  <c r="AO31" i="11" s="1"/>
  <c r="AJ30" i="11"/>
  <c r="AK30" i="11" s="1"/>
  <c r="AO30" i="11" s="1"/>
  <c r="AJ29" i="11"/>
  <c r="AK29" i="11" s="1"/>
  <c r="AO29" i="11" s="1"/>
  <c r="H36" i="11"/>
  <c r="AJ28" i="11"/>
  <c r="AK28" i="11" s="1"/>
  <c r="AO28" i="11" s="1"/>
  <c r="AJ27" i="11"/>
  <c r="AK27" i="11" s="1"/>
  <c r="AO27" i="11" s="1"/>
  <c r="AJ26" i="11"/>
  <c r="AK26" i="11" s="1"/>
  <c r="AO26" i="11" s="1"/>
  <c r="AJ25" i="11"/>
  <c r="AK25" i="11" s="1"/>
  <c r="AO25" i="11" s="1"/>
  <c r="AJ24" i="11"/>
  <c r="AK24" i="11" s="1"/>
  <c r="AO24" i="11" s="1"/>
  <c r="AJ23" i="11"/>
  <c r="AK23" i="11" s="1"/>
  <c r="AO23" i="11" s="1"/>
  <c r="AJ22" i="11"/>
  <c r="AK22" i="11" s="1"/>
  <c r="AO22" i="11" s="1"/>
  <c r="AJ21" i="11"/>
  <c r="AK21" i="11" s="1"/>
  <c r="AO21" i="11" s="1"/>
  <c r="AJ20" i="11"/>
  <c r="AK20" i="11" s="1"/>
  <c r="AO20" i="11" s="1"/>
  <c r="AJ19" i="11"/>
  <c r="AK19" i="11" s="1"/>
  <c r="AO19" i="11" s="1"/>
  <c r="AJ18" i="11"/>
  <c r="AK18" i="11" s="1"/>
  <c r="AO18" i="11" s="1"/>
  <c r="AJ17" i="11"/>
  <c r="AK17" i="11" s="1"/>
  <c r="AO17" i="11" s="1"/>
  <c r="AJ16" i="11"/>
  <c r="AK16" i="11" s="1"/>
  <c r="AO16" i="11" s="1"/>
  <c r="AJ15" i="11"/>
  <c r="AK15" i="11" s="1"/>
  <c r="AO15" i="11" s="1"/>
  <c r="DE36" i="11"/>
  <c r="DM36" i="11" s="1"/>
  <c r="AJ14" i="11"/>
  <c r="AK14" i="11" s="1"/>
  <c r="AO14" i="11" s="1"/>
  <c r="E36" i="11"/>
  <c r="AJ13" i="11"/>
  <c r="AK13" i="11" s="1"/>
  <c r="AO13" i="11" s="1"/>
  <c r="AI36" i="11"/>
  <c r="DG36" i="11"/>
  <c r="DM12" i="11"/>
  <c r="DN32" i="10"/>
  <c r="DN31" i="10"/>
  <c r="DN30" i="10"/>
  <c r="DN29" i="10"/>
  <c r="DN28" i="10"/>
  <c r="DN27" i="10"/>
  <c r="DN26" i="10"/>
  <c r="DN25" i="10"/>
  <c r="DN24" i="10"/>
  <c r="DN23" i="10"/>
  <c r="DN22" i="10"/>
  <c r="DN21" i="10"/>
  <c r="DN20" i="10"/>
  <c r="DN19" i="10"/>
  <c r="DN18" i="10"/>
  <c r="DN17" i="10"/>
  <c r="H36" i="10"/>
  <c r="AJ16" i="10"/>
  <c r="AK16" i="10" s="1"/>
  <c r="AO16" i="10" s="1"/>
  <c r="AJ15" i="10"/>
  <c r="AK15" i="10" s="1"/>
  <c r="AO15" i="10" s="1"/>
  <c r="AJ14" i="10"/>
  <c r="AK14" i="10" s="1"/>
  <c r="AO14" i="10" s="1"/>
  <c r="E36" i="10"/>
  <c r="AJ13" i="10"/>
  <c r="AK13" i="10" s="1"/>
  <c r="AO13" i="10" s="1"/>
  <c r="AI36" i="10"/>
  <c r="DG36" i="10"/>
  <c r="DE36" i="10"/>
  <c r="DM36" i="10" s="1"/>
  <c r="AJ35" i="9"/>
  <c r="AK35" i="9" s="1"/>
  <c r="AO35" i="9" s="1"/>
  <c r="AJ34" i="9"/>
  <c r="AK34" i="9" s="1"/>
  <c r="AO34" i="9" s="1"/>
  <c r="AJ33" i="9"/>
  <c r="AK33" i="9" s="1"/>
  <c r="AO33" i="9" s="1"/>
  <c r="AJ32" i="9"/>
  <c r="AK32" i="9" s="1"/>
  <c r="AO32" i="9" s="1"/>
  <c r="AJ31" i="9"/>
  <c r="AK31" i="9" s="1"/>
  <c r="AO31" i="9" s="1"/>
  <c r="AJ30" i="9"/>
  <c r="AK30" i="9" s="1"/>
  <c r="AO30" i="9" s="1"/>
  <c r="AJ29" i="9"/>
  <c r="AK29" i="9" s="1"/>
  <c r="AO29" i="9" s="1"/>
  <c r="AJ28" i="9"/>
  <c r="AK28" i="9" s="1"/>
  <c r="AO28" i="9" s="1"/>
  <c r="AJ27" i="9"/>
  <c r="AK27" i="9" s="1"/>
  <c r="AO27" i="9" s="1"/>
  <c r="AJ26" i="9"/>
  <c r="AK26" i="9" s="1"/>
  <c r="AO26" i="9" s="1"/>
  <c r="AJ25" i="9"/>
  <c r="AK25" i="9" s="1"/>
  <c r="AO25" i="9" s="1"/>
  <c r="AJ24" i="9"/>
  <c r="AK24" i="9" s="1"/>
  <c r="AO24" i="9" s="1"/>
  <c r="AJ23" i="9"/>
  <c r="AK23" i="9" s="1"/>
  <c r="AO23" i="9" s="1"/>
  <c r="AJ22" i="9"/>
  <c r="AK22" i="9" s="1"/>
  <c r="AO22" i="9" s="1"/>
  <c r="AJ21" i="9"/>
  <c r="AK21" i="9" s="1"/>
  <c r="AO21" i="9" s="1"/>
  <c r="AJ20" i="9"/>
  <c r="AK20" i="9" s="1"/>
  <c r="AO20" i="9" s="1"/>
  <c r="AJ19" i="9"/>
  <c r="AK19" i="9" s="1"/>
  <c r="AO19" i="9" s="1"/>
  <c r="DG36" i="9"/>
  <c r="AJ18" i="9"/>
  <c r="AK18" i="9" s="1"/>
  <c r="AO18" i="9" s="1"/>
  <c r="AJ17" i="9"/>
  <c r="AK17" i="9" s="1"/>
  <c r="AO17" i="9" s="1"/>
  <c r="AJ16" i="9"/>
  <c r="AK16" i="9" s="1"/>
  <c r="AO16" i="9" s="1"/>
  <c r="H36" i="9"/>
  <c r="AJ15" i="9"/>
  <c r="AK15" i="9" s="1"/>
  <c r="AO15" i="9" s="1"/>
  <c r="E36" i="9"/>
  <c r="AJ13" i="9"/>
  <c r="AK13" i="9" s="1"/>
  <c r="AO13" i="9" s="1"/>
  <c r="AI36" i="9"/>
  <c r="AJ14" i="9"/>
  <c r="AK14" i="9" s="1"/>
  <c r="AO14" i="9" s="1"/>
  <c r="DE36" i="9"/>
  <c r="DM36" i="9" s="1"/>
  <c r="DM12" i="9"/>
  <c r="AJ35" i="8"/>
  <c r="AK35" i="8" s="1"/>
  <c r="AO35" i="8" s="1"/>
  <c r="AJ34" i="8"/>
  <c r="AK34" i="8" s="1"/>
  <c r="AO34" i="8" s="1"/>
  <c r="AJ33" i="8"/>
  <c r="AK33" i="8" s="1"/>
  <c r="AO33" i="8" s="1"/>
  <c r="AJ32" i="8"/>
  <c r="AK32" i="8" s="1"/>
  <c r="AO32" i="8" s="1"/>
  <c r="AJ31" i="8"/>
  <c r="AK31" i="8" s="1"/>
  <c r="AO31" i="8" s="1"/>
  <c r="AJ30" i="8"/>
  <c r="AK30" i="8" s="1"/>
  <c r="AO30" i="8" s="1"/>
  <c r="AJ29" i="8"/>
  <c r="AK29" i="8" s="1"/>
  <c r="AO29" i="8" s="1"/>
  <c r="AJ28" i="8"/>
  <c r="AK28" i="8" s="1"/>
  <c r="AO28" i="8" s="1"/>
  <c r="AJ27" i="8"/>
  <c r="AK27" i="8" s="1"/>
  <c r="AO27" i="8" s="1"/>
  <c r="AJ26" i="8"/>
  <c r="AK26" i="8" s="1"/>
  <c r="AO26" i="8" s="1"/>
  <c r="AJ25" i="8"/>
  <c r="AK25" i="8" s="1"/>
  <c r="AO25" i="8" s="1"/>
  <c r="AJ24" i="8"/>
  <c r="AK24" i="8" s="1"/>
  <c r="AO24" i="8" s="1"/>
  <c r="AJ23" i="8"/>
  <c r="AK23" i="8" s="1"/>
  <c r="AO23" i="8" s="1"/>
  <c r="AJ22" i="8"/>
  <c r="AK22" i="8" s="1"/>
  <c r="AO22" i="8" s="1"/>
  <c r="AJ21" i="8"/>
  <c r="AK21" i="8" s="1"/>
  <c r="AO21" i="8" s="1"/>
  <c r="AJ20" i="8"/>
  <c r="AK20" i="8" s="1"/>
  <c r="AO20" i="8" s="1"/>
  <c r="AJ19" i="8"/>
  <c r="AK19" i="8" s="1"/>
  <c r="AO19" i="8" s="1"/>
  <c r="AJ18" i="8"/>
  <c r="AK18" i="8" s="1"/>
  <c r="AO18" i="8" s="1"/>
  <c r="AJ17" i="8"/>
  <c r="AK17" i="8" s="1"/>
  <c r="AO17" i="8" s="1"/>
  <c r="AJ16" i="8"/>
  <c r="AK16" i="8" s="1"/>
  <c r="AO16" i="8" s="1"/>
  <c r="AJ15" i="8"/>
  <c r="AK15" i="8" s="1"/>
  <c r="AO15" i="8" s="1"/>
  <c r="H36" i="8"/>
  <c r="DE36" i="8"/>
  <c r="DM36" i="8" s="1"/>
  <c r="AJ14" i="8"/>
  <c r="AK14" i="8" s="1"/>
  <c r="AO14" i="8" s="1"/>
  <c r="E36" i="8"/>
  <c r="DG36" i="8"/>
  <c r="AI36" i="8"/>
  <c r="AJ13" i="8"/>
  <c r="AK13" i="8" s="1"/>
  <c r="AO13" i="8" s="1"/>
  <c r="DM12" i="8"/>
  <c r="AJ35" i="7"/>
  <c r="AK35" i="7" s="1"/>
  <c r="AO35" i="7" s="1"/>
  <c r="AJ34" i="7"/>
  <c r="AK34" i="7" s="1"/>
  <c r="AO34" i="7" s="1"/>
  <c r="AJ33" i="7"/>
  <c r="AK33" i="7" s="1"/>
  <c r="AO33" i="7" s="1"/>
  <c r="AJ32" i="7"/>
  <c r="AK32" i="7" s="1"/>
  <c r="AO32" i="7" s="1"/>
  <c r="AJ31" i="7"/>
  <c r="AK31" i="7" s="1"/>
  <c r="AO31" i="7" s="1"/>
  <c r="AJ30" i="7"/>
  <c r="AK30" i="7" s="1"/>
  <c r="AO30" i="7" s="1"/>
  <c r="AJ29" i="7"/>
  <c r="AK29" i="7" s="1"/>
  <c r="AO29" i="7" s="1"/>
  <c r="AJ28" i="7"/>
  <c r="AK28" i="7" s="1"/>
  <c r="AO28" i="7" s="1"/>
  <c r="AJ27" i="7"/>
  <c r="AK27" i="7" s="1"/>
  <c r="AO27" i="7" s="1"/>
  <c r="AJ26" i="7"/>
  <c r="AK26" i="7" s="1"/>
  <c r="AO26" i="7" s="1"/>
  <c r="AJ25" i="7"/>
  <c r="AK25" i="7" s="1"/>
  <c r="AO25" i="7" s="1"/>
  <c r="AJ24" i="7"/>
  <c r="AK24" i="7" s="1"/>
  <c r="AO24" i="7" s="1"/>
  <c r="AJ23" i="7"/>
  <c r="AK23" i="7" s="1"/>
  <c r="AO23" i="7" s="1"/>
  <c r="AJ22" i="7"/>
  <c r="AK22" i="7" s="1"/>
  <c r="AO22" i="7" s="1"/>
  <c r="AJ21" i="7"/>
  <c r="AK21" i="7" s="1"/>
  <c r="AO21" i="7" s="1"/>
  <c r="AJ20" i="7"/>
  <c r="AK20" i="7" s="1"/>
  <c r="AO20" i="7" s="1"/>
  <c r="AJ19" i="7"/>
  <c r="AK19" i="7" s="1"/>
  <c r="AO19" i="7" s="1"/>
  <c r="AJ18" i="7"/>
  <c r="AK18" i="7" s="1"/>
  <c r="AO18" i="7" s="1"/>
  <c r="AJ17" i="7"/>
  <c r="AK17" i="7" s="1"/>
  <c r="AO17" i="7" s="1"/>
  <c r="AJ16" i="7"/>
  <c r="AK16" i="7" s="1"/>
  <c r="AO16" i="7" s="1"/>
  <c r="AJ15" i="7"/>
  <c r="AK15" i="7" s="1"/>
  <c r="AO15" i="7" s="1"/>
  <c r="H36" i="7"/>
  <c r="DE36" i="7"/>
  <c r="DM36" i="7" s="1"/>
  <c r="AJ14" i="7"/>
  <c r="AK14" i="7" s="1"/>
  <c r="AO14" i="7" s="1"/>
  <c r="E36" i="7"/>
  <c r="DG36" i="7"/>
  <c r="AJ13" i="7"/>
  <c r="AK13" i="7" s="1"/>
  <c r="AO13" i="7" s="1"/>
  <c r="AI36" i="7"/>
  <c r="DM12" i="7"/>
  <c r="AJ35" i="6"/>
  <c r="AK35" i="6" s="1"/>
  <c r="AO35" i="6" s="1"/>
  <c r="AJ34" i="6"/>
  <c r="AK34" i="6" s="1"/>
  <c r="AO34" i="6" s="1"/>
  <c r="AJ33" i="6"/>
  <c r="AK33" i="6" s="1"/>
  <c r="AO33" i="6" s="1"/>
  <c r="AJ32" i="6"/>
  <c r="AK32" i="6" s="1"/>
  <c r="AO32" i="6" s="1"/>
  <c r="AJ31" i="6"/>
  <c r="AK31" i="6" s="1"/>
  <c r="AO31" i="6" s="1"/>
  <c r="AJ30" i="6"/>
  <c r="AK30" i="6" s="1"/>
  <c r="AO30" i="6" s="1"/>
  <c r="AJ29" i="6"/>
  <c r="AK29" i="6" s="1"/>
  <c r="AO29" i="6" s="1"/>
  <c r="AJ28" i="6"/>
  <c r="AK28" i="6" s="1"/>
  <c r="AO28" i="6" s="1"/>
  <c r="AJ27" i="6"/>
  <c r="AK27" i="6" s="1"/>
  <c r="AO27" i="6" s="1"/>
  <c r="AJ26" i="6"/>
  <c r="AK26" i="6" s="1"/>
  <c r="AO26" i="6" s="1"/>
  <c r="AJ25" i="6"/>
  <c r="AK25" i="6" s="1"/>
  <c r="AO25" i="6" s="1"/>
  <c r="AJ24" i="6"/>
  <c r="AK24" i="6" s="1"/>
  <c r="AO24" i="6" s="1"/>
  <c r="AJ23" i="6"/>
  <c r="AK23" i="6" s="1"/>
  <c r="AO23" i="6" s="1"/>
  <c r="AJ22" i="6"/>
  <c r="AK22" i="6" s="1"/>
  <c r="AO22" i="6" s="1"/>
  <c r="AJ21" i="6"/>
  <c r="AK21" i="6" s="1"/>
  <c r="AO21" i="6" s="1"/>
  <c r="AJ20" i="6"/>
  <c r="AK20" i="6" s="1"/>
  <c r="AO20" i="6" s="1"/>
  <c r="AJ19" i="6"/>
  <c r="AK19" i="6" s="1"/>
  <c r="AO19" i="6" s="1"/>
  <c r="AJ18" i="6"/>
  <c r="AK18" i="6" s="1"/>
  <c r="AO18" i="6" s="1"/>
  <c r="AJ16" i="6"/>
  <c r="AK16" i="6" s="1"/>
  <c r="AO16" i="6" s="1"/>
  <c r="AJ17" i="6"/>
  <c r="AK17" i="6" s="1"/>
  <c r="AO17" i="6" s="1"/>
  <c r="DN16" i="6"/>
  <c r="AJ15" i="6"/>
  <c r="AK15" i="6" s="1"/>
  <c r="AO15" i="6" s="1"/>
  <c r="E36" i="6"/>
  <c r="DE36" i="6"/>
  <c r="DM36" i="6" s="1"/>
  <c r="DG36" i="6"/>
  <c r="AJ14" i="6"/>
  <c r="AK14" i="6" s="1"/>
  <c r="AO14" i="6" s="1"/>
  <c r="AJ13" i="6"/>
  <c r="AK13" i="6" s="1"/>
  <c r="AO13" i="6" s="1"/>
  <c r="H36" i="6"/>
  <c r="DG36" i="5"/>
  <c r="AI36" i="6"/>
  <c r="DM12" i="6"/>
  <c r="AJ35" i="5"/>
  <c r="AK35" i="5" s="1"/>
  <c r="AO35" i="5" s="1"/>
  <c r="AJ34" i="5"/>
  <c r="AK34" i="5" s="1"/>
  <c r="AO34" i="5" s="1"/>
  <c r="AJ33" i="5"/>
  <c r="AK33" i="5" s="1"/>
  <c r="AO33" i="5" s="1"/>
  <c r="AJ32" i="5"/>
  <c r="AK32" i="5" s="1"/>
  <c r="AO32" i="5" s="1"/>
  <c r="AJ31" i="5"/>
  <c r="AK31" i="5" s="1"/>
  <c r="AO31" i="5" s="1"/>
  <c r="AJ30" i="5"/>
  <c r="AK30" i="5" s="1"/>
  <c r="AO30" i="5" s="1"/>
  <c r="AJ29" i="5"/>
  <c r="AK29" i="5" s="1"/>
  <c r="AO29" i="5" s="1"/>
  <c r="AJ28" i="5"/>
  <c r="AK28" i="5" s="1"/>
  <c r="AO28" i="5" s="1"/>
  <c r="AJ27" i="5"/>
  <c r="AK27" i="5" s="1"/>
  <c r="AO27" i="5" s="1"/>
  <c r="AJ26" i="5"/>
  <c r="AK26" i="5" s="1"/>
  <c r="AO26" i="5" s="1"/>
  <c r="AJ25" i="5"/>
  <c r="AK25" i="5" s="1"/>
  <c r="AO25" i="5" s="1"/>
  <c r="AJ24" i="5"/>
  <c r="AK24" i="5" s="1"/>
  <c r="AO24" i="5" s="1"/>
  <c r="AJ23" i="5"/>
  <c r="AK23" i="5" s="1"/>
  <c r="AO23" i="5" s="1"/>
  <c r="AJ22" i="5"/>
  <c r="AK22" i="5" s="1"/>
  <c r="AO22" i="5" s="1"/>
  <c r="AJ21" i="5"/>
  <c r="AK21" i="5" s="1"/>
  <c r="AO21" i="5" s="1"/>
  <c r="AJ20" i="5"/>
  <c r="AK20" i="5" s="1"/>
  <c r="AO20" i="5" s="1"/>
  <c r="H36" i="5"/>
  <c r="AJ19" i="5"/>
  <c r="AK19" i="5" s="1"/>
  <c r="AO19" i="5" s="1"/>
  <c r="AJ18" i="5"/>
  <c r="AK18" i="5" s="1"/>
  <c r="AO18" i="5" s="1"/>
  <c r="AJ17" i="5"/>
  <c r="AK17" i="5" s="1"/>
  <c r="AO17" i="5" s="1"/>
  <c r="DG36" i="4"/>
  <c r="AJ16" i="5"/>
  <c r="AK16" i="5" s="1"/>
  <c r="AO16" i="5" s="1"/>
  <c r="AJ15" i="5"/>
  <c r="AK15" i="5" s="1"/>
  <c r="AO15" i="5" s="1"/>
  <c r="E36" i="5"/>
  <c r="DE36" i="5"/>
  <c r="DM36" i="5" s="1"/>
  <c r="AJ14" i="5"/>
  <c r="AK14" i="5" s="1"/>
  <c r="AO14" i="5" s="1"/>
  <c r="AJ13" i="5"/>
  <c r="AK13" i="5" s="1"/>
  <c r="AO13" i="5" s="1"/>
  <c r="AI36" i="5"/>
  <c r="DN13" i="5"/>
  <c r="DM12" i="5"/>
  <c r="H36" i="4"/>
  <c r="AJ35" i="4"/>
  <c r="AK35" i="4" s="1"/>
  <c r="AO35" i="4" s="1"/>
  <c r="AJ34" i="4"/>
  <c r="AK34" i="4" s="1"/>
  <c r="AO34" i="4" s="1"/>
  <c r="AJ33" i="4"/>
  <c r="AK33" i="4" s="1"/>
  <c r="AO33" i="4" s="1"/>
  <c r="AJ32" i="4"/>
  <c r="AK32" i="4" s="1"/>
  <c r="AO32" i="4" s="1"/>
  <c r="AJ31" i="4"/>
  <c r="AK31" i="4" s="1"/>
  <c r="AO31" i="4" s="1"/>
  <c r="AJ30" i="4"/>
  <c r="AK30" i="4" s="1"/>
  <c r="AO30" i="4" s="1"/>
  <c r="AJ29" i="4"/>
  <c r="AK29" i="4" s="1"/>
  <c r="AO29" i="4" s="1"/>
  <c r="AJ28" i="4"/>
  <c r="AK28" i="4" s="1"/>
  <c r="AO28" i="4" s="1"/>
  <c r="AJ27" i="4"/>
  <c r="AK27" i="4" s="1"/>
  <c r="AO27" i="4" s="1"/>
  <c r="AJ26" i="4"/>
  <c r="AK26" i="4" s="1"/>
  <c r="AO26" i="4" s="1"/>
  <c r="AJ25" i="4"/>
  <c r="AK25" i="4" s="1"/>
  <c r="AO25" i="4" s="1"/>
  <c r="AJ24" i="4"/>
  <c r="AK24" i="4" s="1"/>
  <c r="AO24" i="4" s="1"/>
  <c r="AJ23" i="4"/>
  <c r="AK23" i="4" s="1"/>
  <c r="AO23" i="4" s="1"/>
  <c r="AJ22" i="4"/>
  <c r="AK22" i="4" s="1"/>
  <c r="AO22" i="4" s="1"/>
  <c r="AJ21" i="4"/>
  <c r="AK21" i="4" s="1"/>
  <c r="AO21" i="4" s="1"/>
  <c r="AJ20" i="4"/>
  <c r="AK20" i="4" s="1"/>
  <c r="AO20" i="4" s="1"/>
  <c r="AJ19" i="4"/>
  <c r="AK19" i="4" s="1"/>
  <c r="AO19" i="4" s="1"/>
  <c r="AJ18" i="4"/>
  <c r="AK18" i="4" s="1"/>
  <c r="AO18" i="4" s="1"/>
  <c r="AJ17" i="4"/>
  <c r="AK17" i="4" s="1"/>
  <c r="AO17" i="4" s="1"/>
  <c r="AJ16" i="4"/>
  <c r="AK16" i="4" s="1"/>
  <c r="AO16" i="4" s="1"/>
  <c r="AJ15" i="4"/>
  <c r="AK15" i="4" s="1"/>
  <c r="AO15" i="4" s="1"/>
  <c r="E36" i="4"/>
  <c r="DE36" i="4"/>
  <c r="DM36" i="4" s="1"/>
  <c r="AJ14" i="4"/>
  <c r="AK14" i="4" s="1"/>
  <c r="AO14" i="4" s="1"/>
  <c r="AJ13" i="4"/>
  <c r="AK13" i="4" s="1"/>
  <c r="AO13" i="4" s="1"/>
  <c r="AI36" i="4"/>
  <c r="DM12" i="4"/>
  <c r="AJ31" i="3"/>
  <c r="AK31" i="3" s="1"/>
  <c r="AO31" i="3" s="1"/>
  <c r="AJ30" i="3"/>
  <c r="AK30" i="3" s="1"/>
  <c r="AO30" i="3" s="1"/>
  <c r="AJ35" i="3"/>
  <c r="AK35" i="3" s="1"/>
  <c r="AO35" i="3" s="1"/>
  <c r="AJ29" i="3"/>
  <c r="AK29" i="3" s="1"/>
  <c r="AO29" i="3" s="1"/>
  <c r="AJ34" i="3"/>
  <c r="AK34" i="3" s="1"/>
  <c r="AO34" i="3" s="1"/>
  <c r="AJ28" i="3"/>
  <c r="AK28" i="3" s="1"/>
  <c r="AO28" i="3" s="1"/>
  <c r="DN31" i="3"/>
  <c r="AJ32" i="3"/>
  <c r="AK32" i="3" s="1"/>
  <c r="AO32" i="3" s="1"/>
  <c r="AJ33" i="3"/>
  <c r="AK33" i="3" s="1"/>
  <c r="AO33" i="3" s="1"/>
  <c r="AJ27" i="3"/>
  <c r="AK27" i="3" s="1"/>
  <c r="AO27" i="3" s="1"/>
  <c r="AJ26" i="3"/>
  <c r="AK26" i="3" s="1"/>
  <c r="AO26" i="3" s="1"/>
  <c r="AJ25" i="3"/>
  <c r="AK25" i="3" s="1"/>
  <c r="AO25" i="3" s="1"/>
  <c r="AJ24" i="3"/>
  <c r="AK24" i="3" s="1"/>
  <c r="AO24" i="3" s="1"/>
  <c r="AJ23" i="3"/>
  <c r="AK23" i="3" s="1"/>
  <c r="AO23" i="3" s="1"/>
  <c r="AJ22" i="3"/>
  <c r="AK22" i="3" s="1"/>
  <c r="AO22" i="3" s="1"/>
  <c r="AJ21" i="3"/>
  <c r="AK21" i="3" s="1"/>
  <c r="AO21" i="3" s="1"/>
  <c r="AJ20" i="3"/>
  <c r="AK20" i="3" s="1"/>
  <c r="AO20" i="3" s="1"/>
  <c r="AJ19" i="3"/>
  <c r="AK19" i="3" s="1"/>
  <c r="AO19" i="3" s="1"/>
  <c r="AJ18" i="3"/>
  <c r="AK18" i="3" s="1"/>
  <c r="AO18" i="3" s="1"/>
  <c r="AJ17" i="3"/>
  <c r="AK17" i="3" s="1"/>
  <c r="AO17" i="3" s="1"/>
  <c r="AJ16" i="3"/>
  <c r="AK16" i="3" s="1"/>
  <c r="AO16" i="3" s="1"/>
  <c r="E36" i="3"/>
  <c r="AJ15" i="3"/>
  <c r="AK15" i="3" s="1"/>
  <c r="AO15" i="3" s="1"/>
  <c r="H36" i="3"/>
  <c r="DE36" i="3"/>
  <c r="DM36" i="3" s="1"/>
  <c r="AJ14" i="3"/>
  <c r="AK14" i="3" s="1"/>
  <c r="AO14" i="3" s="1"/>
  <c r="DG36" i="3"/>
  <c r="AJ13" i="3"/>
  <c r="AK13" i="3" s="1"/>
  <c r="AO13" i="3" s="1"/>
  <c r="AI36" i="3"/>
  <c r="DM12" i="3"/>
  <c r="DN16" i="3"/>
  <c r="DN17" i="3"/>
  <c r="AJ35" i="2"/>
  <c r="AK35" i="2" s="1"/>
  <c r="AO35" i="2" s="1"/>
  <c r="AJ34" i="2"/>
  <c r="AK34" i="2" s="1"/>
  <c r="AO34" i="2" s="1"/>
  <c r="AJ33" i="2"/>
  <c r="AK33" i="2" s="1"/>
  <c r="AO33" i="2" s="1"/>
  <c r="AJ32" i="2"/>
  <c r="AK32" i="2" s="1"/>
  <c r="AO32" i="2" s="1"/>
  <c r="AJ31" i="2"/>
  <c r="AK31" i="2" s="1"/>
  <c r="AO31" i="2" s="1"/>
  <c r="AJ30" i="2"/>
  <c r="AK30" i="2" s="1"/>
  <c r="AO30" i="2" s="1"/>
  <c r="AJ29" i="2"/>
  <c r="AK29" i="2" s="1"/>
  <c r="AO29" i="2" s="1"/>
  <c r="AJ28" i="2"/>
  <c r="AK28" i="2" s="1"/>
  <c r="AO28" i="2" s="1"/>
  <c r="AJ27" i="2"/>
  <c r="AK27" i="2" s="1"/>
  <c r="AO27" i="2" s="1"/>
  <c r="AJ26" i="2"/>
  <c r="AK26" i="2" s="1"/>
  <c r="AO26" i="2" s="1"/>
  <c r="AJ25" i="2"/>
  <c r="AK25" i="2" s="1"/>
  <c r="AO25" i="2" s="1"/>
  <c r="AJ24" i="2"/>
  <c r="AK24" i="2" s="1"/>
  <c r="AO24" i="2" s="1"/>
  <c r="AJ23" i="2"/>
  <c r="AK23" i="2" s="1"/>
  <c r="AO23" i="2" s="1"/>
  <c r="AJ22" i="2"/>
  <c r="AK22" i="2" s="1"/>
  <c r="AO22" i="2" s="1"/>
  <c r="AJ21" i="2"/>
  <c r="AK21" i="2" s="1"/>
  <c r="AO21" i="2" s="1"/>
  <c r="AJ20" i="2"/>
  <c r="AK20" i="2" s="1"/>
  <c r="AO20" i="2" s="1"/>
  <c r="AJ19" i="2"/>
  <c r="AK19" i="2" s="1"/>
  <c r="AO19" i="2" s="1"/>
  <c r="AJ18" i="2"/>
  <c r="AK18" i="2" s="1"/>
  <c r="AO18" i="2" s="1"/>
  <c r="AJ17" i="2"/>
  <c r="AK17" i="2" s="1"/>
  <c r="AO17" i="2" s="1"/>
  <c r="AJ16" i="2"/>
  <c r="AK16" i="2" s="1"/>
  <c r="AO16" i="2" s="1"/>
  <c r="AJ15" i="2"/>
  <c r="AK15" i="2" s="1"/>
  <c r="AO15" i="2" s="1"/>
  <c r="E36" i="2"/>
  <c r="AJ14" i="2"/>
  <c r="AK14" i="2" s="1"/>
  <c r="AO14" i="2" s="1"/>
  <c r="H36" i="2"/>
  <c r="DE36" i="2"/>
  <c r="DM36" i="2" s="1"/>
  <c r="AJ13" i="2"/>
  <c r="AK13" i="2" s="1"/>
  <c r="AO13" i="2" s="1"/>
  <c r="AI36" i="2"/>
  <c r="DM12" i="2"/>
  <c r="DN13" i="31"/>
  <c r="DN14" i="31"/>
  <c r="AJ12" i="31"/>
  <c r="AJ12" i="30"/>
  <c r="DN12" i="30" s="1"/>
  <c r="DN13" i="29"/>
  <c r="DN14" i="29"/>
  <c r="DN15" i="29"/>
  <c r="DN17" i="29"/>
  <c r="DN18" i="29"/>
  <c r="DN19" i="29"/>
  <c r="DN20" i="29"/>
  <c r="DN21" i="29"/>
  <c r="DN22" i="29"/>
  <c r="DN23" i="29"/>
  <c r="DN25" i="29"/>
  <c r="DN26" i="29"/>
  <c r="DN27" i="29"/>
  <c r="DN28" i="29"/>
  <c r="DN29" i="29"/>
  <c r="DN30" i="29"/>
  <c r="DN31" i="29"/>
  <c r="AJ12" i="29"/>
  <c r="DN33" i="28"/>
  <c r="DN34" i="28"/>
  <c r="DN35" i="28"/>
  <c r="DN13" i="28"/>
  <c r="DN15" i="28"/>
  <c r="DN17" i="28"/>
  <c r="DN18" i="28"/>
  <c r="DN19" i="28"/>
  <c r="DN20" i="28"/>
  <c r="DN22" i="28"/>
  <c r="DN23" i="28"/>
  <c r="DN25" i="28"/>
  <c r="DN26" i="28"/>
  <c r="DN27" i="28"/>
  <c r="DN28" i="28"/>
  <c r="DN30" i="28"/>
  <c r="DN31" i="28"/>
  <c r="AJ12" i="28"/>
  <c r="DN12" i="28" s="1"/>
  <c r="DN34" i="27"/>
  <c r="DN13" i="27"/>
  <c r="DN14" i="27"/>
  <c r="DN15" i="27"/>
  <c r="DN16" i="27"/>
  <c r="DN17" i="27"/>
  <c r="DN18" i="27"/>
  <c r="DN19" i="27"/>
  <c r="DN20" i="27"/>
  <c r="DN21" i="27"/>
  <c r="DN22" i="27"/>
  <c r="DN23" i="27"/>
  <c r="DN24" i="27"/>
  <c r="DN25" i="27"/>
  <c r="DN26" i="27"/>
  <c r="DN27" i="27"/>
  <c r="DN28" i="27"/>
  <c r="DN29" i="27"/>
  <c r="DN30" i="27"/>
  <c r="DN31" i="27"/>
  <c r="DN32" i="27"/>
  <c r="AJ12" i="27"/>
  <c r="DN34" i="26"/>
  <c r="DN13" i="26"/>
  <c r="DN14" i="26"/>
  <c r="DN17" i="26"/>
  <c r="DN18" i="26"/>
  <c r="DN19" i="26"/>
  <c r="DN20" i="26"/>
  <c r="DN21" i="26"/>
  <c r="DN22" i="26"/>
  <c r="DN26" i="26"/>
  <c r="DN27" i="26"/>
  <c r="DN28" i="26"/>
  <c r="DN29" i="26"/>
  <c r="DN30" i="26"/>
  <c r="DN31" i="26"/>
  <c r="AJ12" i="26"/>
  <c r="DN12" i="26" s="1"/>
  <c r="DN34" i="25"/>
  <c r="DN13" i="25"/>
  <c r="DN14" i="25"/>
  <c r="DN15" i="25"/>
  <c r="DN16" i="25"/>
  <c r="DN17" i="25"/>
  <c r="DN18" i="25"/>
  <c r="DN19" i="25"/>
  <c r="DN22" i="25"/>
  <c r="DN23" i="25"/>
  <c r="DN24" i="25"/>
  <c r="DN25" i="25"/>
  <c r="DN26" i="25"/>
  <c r="DN27" i="25"/>
  <c r="DN29" i="25"/>
  <c r="DN30" i="25"/>
  <c r="DN31" i="25"/>
  <c r="DN32" i="25"/>
  <c r="AJ12" i="25"/>
  <c r="AJ12" i="24"/>
  <c r="DN34" i="23"/>
  <c r="DN14" i="23"/>
  <c r="DN15" i="23"/>
  <c r="DN16" i="23"/>
  <c r="DN17" i="23"/>
  <c r="DN18" i="23"/>
  <c r="DN19" i="23"/>
  <c r="DN20" i="23"/>
  <c r="DN22" i="23"/>
  <c r="DN23" i="23"/>
  <c r="DN24" i="23"/>
  <c r="DN25" i="23"/>
  <c r="DN26" i="23"/>
  <c r="DN27" i="23"/>
  <c r="DN28" i="23"/>
  <c r="DN30" i="23"/>
  <c r="DN31" i="23"/>
  <c r="DN32" i="23"/>
  <c r="AJ12" i="23"/>
  <c r="DN35" i="22"/>
  <c r="AJ12" i="22"/>
  <c r="DN34" i="21"/>
  <c r="DN13" i="21"/>
  <c r="DN14" i="21"/>
  <c r="DN16" i="21"/>
  <c r="DN17" i="21"/>
  <c r="DN18" i="21"/>
  <c r="DN19" i="21"/>
  <c r="DN20" i="21"/>
  <c r="DN21" i="21"/>
  <c r="DN22" i="21"/>
  <c r="DN24" i="21"/>
  <c r="DN25" i="21"/>
  <c r="DN26" i="21"/>
  <c r="DN27" i="21"/>
  <c r="DN28" i="21"/>
  <c r="DN29" i="21"/>
  <c r="DN30" i="21"/>
  <c r="DN32" i="21"/>
  <c r="AJ12" i="21"/>
  <c r="DN33" i="20"/>
  <c r="AJ12" i="20"/>
  <c r="AJ12" i="19"/>
  <c r="DN18" i="18"/>
  <c r="DN19" i="18"/>
  <c r="DN20" i="18"/>
  <c r="DN21" i="18"/>
  <c r="DN22" i="18"/>
  <c r="DN23" i="18"/>
  <c r="DN25" i="18"/>
  <c r="DN26" i="18"/>
  <c r="DN27" i="18"/>
  <c r="DN28" i="18"/>
  <c r="DN29" i="18"/>
  <c r="DN30" i="18"/>
  <c r="DN31" i="18"/>
  <c r="AJ12" i="18"/>
  <c r="DN34" i="17"/>
  <c r="DN13" i="17"/>
  <c r="DN14" i="17"/>
  <c r="DN16" i="17"/>
  <c r="DN17" i="17"/>
  <c r="DN21" i="17"/>
  <c r="DN22" i="17"/>
  <c r="DN23" i="17"/>
  <c r="DN24" i="17"/>
  <c r="DN25" i="17"/>
  <c r="DN26" i="17"/>
  <c r="DN27" i="17"/>
  <c r="DN28" i="17"/>
  <c r="DN29" i="17"/>
  <c r="DN30" i="17"/>
  <c r="DN31" i="17"/>
  <c r="DN32" i="17"/>
  <c r="AJ12" i="17"/>
  <c r="AJ12" i="16"/>
  <c r="DN12" i="16" s="1"/>
  <c r="AJ12" i="15"/>
  <c r="AJ12" i="14"/>
  <c r="DN12" i="14" s="1"/>
  <c r="DN33" i="13"/>
  <c r="AJ12" i="13"/>
  <c r="DN13" i="12"/>
  <c r="DN14" i="12"/>
  <c r="DN15" i="12"/>
  <c r="DN16" i="12"/>
  <c r="DN18" i="12"/>
  <c r="DN19" i="12"/>
  <c r="DN20" i="12"/>
  <c r="DN21" i="12"/>
  <c r="DN22" i="12"/>
  <c r="DN23" i="12"/>
  <c r="DN24" i="12"/>
  <c r="DN26" i="12"/>
  <c r="DN27" i="12"/>
  <c r="DN28" i="12"/>
  <c r="DN29" i="12"/>
  <c r="DN30" i="12"/>
  <c r="DN31" i="12"/>
  <c r="DN32" i="12"/>
  <c r="AJ12" i="12"/>
  <c r="DN12" i="12" s="1"/>
  <c r="AJ12" i="11"/>
  <c r="DN12" i="11" s="1"/>
  <c r="DN33" i="10"/>
  <c r="DN34" i="10"/>
  <c r="DN35" i="10"/>
  <c r="DN13" i="10"/>
  <c r="AJ12" i="10"/>
  <c r="DN13" i="9"/>
  <c r="DN15" i="9"/>
  <c r="DN16" i="9"/>
  <c r="DN17" i="9"/>
  <c r="DN18" i="9"/>
  <c r="DN19" i="9"/>
  <c r="DN21" i="9"/>
  <c r="DN23" i="9"/>
  <c r="DN24" i="9"/>
  <c r="DN25" i="9"/>
  <c r="DN26" i="9"/>
  <c r="DN27" i="9"/>
  <c r="DN29" i="9"/>
  <c r="DN30" i="9"/>
  <c r="DN31" i="9"/>
  <c r="DN32" i="9"/>
  <c r="AJ12" i="9"/>
  <c r="AJ12" i="8"/>
  <c r="DN12" i="8" s="1"/>
  <c r="AJ12" i="7"/>
  <c r="AJ12" i="6"/>
  <c r="DN33" i="5"/>
  <c r="AJ12" i="5"/>
  <c r="DN13" i="4"/>
  <c r="DN14" i="4"/>
  <c r="DN15" i="4"/>
  <c r="DN16" i="4"/>
  <c r="DN19" i="4"/>
  <c r="DN20" i="4"/>
  <c r="DN21" i="4"/>
  <c r="DN22" i="4"/>
  <c r="DN23" i="4"/>
  <c r="DN24" i="4"/>
  <c r="DN25" i="4"/>
  <c r="DN27" i="4"/>
  <c r="DN28" i="4"/>
  <c r="DN29" i="4"/>
  <c r="DN30" i="4"/>
  <c r="DN31" i="4"/>
  <c r="DN32" i="4"/>
  <c r="AJ12" i="4"/>
  <c r="DN12" i="4" s="1"/>
  <c r="AJ12" i="3"/>
  <c r="DN15" i="2"/>
  <c r="DN16" i="2"/>
  <c r="DN18" i="2"/>
  <c r="DN19" i="2"/>
  <c r="DN22" i="2"/>
  <c r="DN23" i="2"/>
  <c r="DN26" i="2"/>
  <c r="DN31" i="2"/>
  <c r="DN32" i="2"/>
  <c r="DN34" i="2"/>
  <c r="AJ12" i="2"/>
  <c r="DN12" i="2" s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12" i="1"/>
  <c r="DN16" i="28" l="1"/>
  <c r="DN24" i="28"/>
  <c r="DN32" i="28"/>
  <c r="DN15" i="26"/>
  <c r="DN23" i="26"/>
  <c r="DN13" i="18"/>
  <c r="DN33" i="15"/>
  <c r="DN13" i="11"/>
  <c r="DN14" i="10"/>
  <c r="DN22" i="9"/>
  <c r="DN17" i="4"/>
  <c r="DN20" i="2"/>
  <c r="DN28" i="2"/>
  <c r="DN15" i="31"/>
  <c r="DN15" i="17"/>
  <c r="DN14" i="28"/>
  <c r="DN21" i="2"/>
  <c r="DN28" i="25"/>
  <c r="DN24" i="26"/>
  <c r="DN16" i="26"/>
  <c r="DN13" i="23"/>
  <c r="DN18" i="4"/>
  <c r="DN29" i="23"/>
  <c r="DN21" i="23"/>
  <c r="DN32" i="26"/>
  <c r="DN29" i="2"/>
  <c r="DN32" i="18"/>
  <c r="DN24" i="18"/>
  <c r="DN12" i="29"/>
  <c r="DN13" i="7"/>
  <c r="DN18" i="17"/>
  <c r="DN32" i="29"/>
  <c r="DN24" i="29"/>
  <c r="DN16" i="29"/>
  <c r="DN34" i="4"/>
  <c r="DN25" i="12"/>
  <c r="DN17" i="12"/>
  <c r="DN27" i="20"/>
  <c r="DN31" i="20"/>
  <c r="DN31" i="16"/>
  <c r="DN26" i="4"/>
  <c r="DN28" i="9"/>
  <c r="DN20" i="9"/>
  <c r="DN31" i="21"/>
  <c r="DN23" i="21"/>
  <c r="DN15" i="21"/>
  <c r="DN20" i="25"/>
  <c r="DN29" i="28"/>
  <c r="DN21" i="28"/>
  <c r="DN14" i="20"/>
  <c r="DN35" i="31"/>
  <c r="DN34" i="31"/>
  <c r="DN33" i="31"/>
  <c r="DN32" i="31"/>
  <c r="DN31" i="31"/>
  <c r="DN30" i="31"/>
  <c r="DN29" i="31"/>
  <c r="DN28" i="31"/>
  <c r="DN27" i="31"/>
  <c r="DN26" i="31"/>
  <c r="DN25" i="31"/>
  <c r="DN24" i="31"/>
  <c r="DN23" i="31"/>
  <c r="DN22" i="31"/>
  <c r="DN21" i="31"/>
  <c r="DN20" i="31"/>
  <c r="DN19" i="31"/>
  <c r="DN18" i="31"/>
  <c r="DN17" i="31"/>
  <c r="DN16" i="31"/>
  <c r="DN35" i="30"/>
  <c r="DN34" i="30"/>
  <c r="DN33" i="30"/>
  <c r="DN32" i="30"/>
  <c r="DN31" i="30"/>
  <c r="DN30" i="30"/>
  <c r="DN29" i="30"/>
  <c r="DN28" i="30"/>
  <c r="DN27" i="30"/>
  <c r="DN26" i="30"/>
  <c r="DN25" i="30"/>
  <c r="DN24" i="30"/>
  <c r="DN23" i="30"/>
  <c r="DN22" i="30"/>
  <c r="DN21" i="30"/>
  <c r="DN20" i="30"/>
  <c r="DN19" i="30"/>
  <c r="DN18" i="30"/>
  <c r="DN17" i="30"/>
  <c r="DN16" i="30"/>
  <c r="DN15" i="30"/>
  <c r="DN14" i="30"/>
  <c r="DN13" i="30"/>
  <c r="DN35" i="29"/>
  <c r="DN34" i="29"/>
  <c r="DN33" i="29"/>
  <c r="DN35" i="27"/>
  <c r="DN33" i="27"/>
  <c r="DN35" i="26"/>
  <c r="DN33" i="26"/>
  <c r="DN25" i="26"/>
  <c r="DN35" i="25"/>
  <c r="DN33" i="25"/>
  <c r="DN21" i="25"/>
  <c r="DN35" i="24"/>
  <c r="DN34" i="24"/>
  <c r="DN33" i="24"/>
  <c r="DN32" i="24"/>
  <c r="DN31" i="24"/>
  <c r="DN30" i="24"/>
  <c r="DN29" i="24"/>
  <c r="DN28" i="24"/>
  <c r="DN27" i="24"/>
  <c r="DN26" i="24"/>
  <c r="DN25" i="24"/>
  <c r="DN24" i="24"/>
  <c r="DN23" i="24"/>
  <c r="DN22" i="24"/>
  <c r="DN21" i="24"/>
  <c r="DN20" i="24"/>
  <c r="DN19" i="24"/>
  <c r="DN18" i="24"/>
  <c r="DN17" i="24"/>
  <c r="DN16" i="24"/>
  <c r="DN15" i="24"/>
  <c r="DN14" i="24"/>
  <c r="DN13" i="24"/>
  <c r="DN35" i="23"/>
  <c r="DN33" i="22"/>
  <c r="DN34" i="22"/>
  <c r="DN12" i="23"/>
  <c r="DN33" i="23"/>
  <c r="DN32" i="22"/>
  <c r="DN31" i="22"/>
  <c r="DN30" i="22"/>
  <c r="DN29" i="22"/>
  <c r="DN28" i="22"/>
  <c r="DN27" i="22"/>
  <c r="DN26" i="22"/>
  <c r="DN25" i="22"/>
  <c r="DN24" i="22"/>
  <c r="DN23" i="22"/>
  <c r="DN22" i="22"/>
  <c r="DN21" i="22"/>
  <c r="DN20" i="22"/>
  <c r="DN19" i="22"/>
  <c r="DN18" i="22"/>
  <c r="DN17" i="22"/>
  <c r="DN16" i="22"/>
  <c r="DN15" i="22"/>
  <c r="DN14" i="22"/>
  <c r="DN13" i="22"/>
  <c r="DN35" i="21"/>
  <c r="DN33" i="21"/>
  <c r="DN12" i="21"/>
  <c r="DN35" i="20"/>
  <c r="DN34" i="20"/>
  <c r="DN32" i="20"/>
  <c r="DN29" i="20"/>
  <c r="DN26" i="20"/>
  <c r="DN24" i="20"/>
  <c r="DN22" i="20"/>
  <c r="DN20" i="20"/>
  <c r="DN18" i="20"/>
  <c r="DN16" i="20"/>
  <c r="DN28" i="20"/>
  <c r="DN25" i="20"/>
  <c r="DN21" i="20"/>
  <c r="DN17" i="20"/>
  <c r="DN23" i="20"/>
  <c r="DN19" i="20"/>
  <c r="DN30" i="20"/>
  <c r="DN15" i="20"/>
  <c r="DN13" i="20"/>
  <c r="DN35" i="19"/>
  <c r="DN34" i="19"/>
  <c r="DN33" i="19"/>
  <c r="DN32" i="19"/>
  <c r="DN31" i="19"/>
  <c r="DN30" i="19"/>
  <c r="DN29" i="19"/>
  <c r="DN28" i="19"/>
  <c r="DN27" i="19"/>
  <c r="DN26" i="19"/>
  <c r="DN25" i="19"/>
  <c r="DN24" i="19"/>
  <c r="DN23" i="19"/>
  <c r="DN22" i="19"/>
  <c r="DN21" i="19"/>
  <c r="DN20" i="19"/>
  <c r="DN19" i="19"/>
  <c r="DN18" i="19"/>
  <c r="DN17" i="19"/>
  <c r="DN16" i="19"/>
  <c r="DN15" i="19"/>
  <c r="DN14" i="19"/>
  <c r="DN13" i="19"/>
  <c r="DN35" i="18"/>
  <c r="DN34" i="18"/>
  <c r="DN33" i="18"/>
  <c r="DN17" i="18"/>
  <c r="DN16" i="18"/>
  <c r="DN15" i="18"/>
  <c r="DN14" i="18"/>
  <c r="DN35" i="17"/>
  <c r="DN33" i="17"/>
  <c r="AK19" i="17"/>
  <c r="AO19" i="17" s="1"/>
  <c r="DN19" i="17"/>
  <c r="AK20" i="17"/>
  <c r="AO20" i="17" s="1"/>
  <c r="DN20" i="17"/>
  <c r="DN35" i="16"/>
  <c r="DN34" i="16"/>
  <c r="DN33" i="16"/>
  <c r="DN32" i="16"/>
  <c r="DN30" i="16"/>
  <c r="DN29" i="16"/>
  <c r="DN28" i="16"/>
  <c r="DN27" i="16"/>
  <c r="DN26" i="16"/>
  <c r="DN25" i="16"/>
  <c r="DN24" i="16"/>
  <c r="DN23" i="16"/>
  <c r="DN22" i="16"/>
  <c r="DN21" i="16"/>
  <c r="DN20" i="16"/>
  <c r="DN19" i="16"/>
  <c r="DN18" i="16"/>
  <c r="DN35" i="15"/>
  <c r="DN21" i="15"/>
  <c r="DN20" i="15"/>
  <c r="DN19" i="15"/>
  <c r="DN18" i="15"/>
  <c r="DN17" i="15"/>
  <c r="DN16" i="15"/>
  <c r="DN15" i="15"/>
  <c r="DN14" i="15"/>
  <c r="DN13" i="15"/>
  <c r="DN35" i="14"/>
  <c r="DN34" i="14"/>
  <c r="DN33" i="14"/>
  <c r="DN32" i="14"/>
  <c r="DN31" i="14"/>
  <c r="DN30" i="14"/>
  <c r="DN29" i="14"/>
  <c r="DN28" i="14"/>
  <c r="DN27" i="14"/>
  <c r="DN26" i="14"/>
  <c r="DN25" i="14"/>
  <c r="DN24" i="14"/>
  <c r="DN23" i="14"/>
  <c r="DN22" i="14"/>
  <c r="DN21" i="14"/>
  <c r="DN20" i="14"/>
  <c r="DN19" i="14"/>
  <c r="DN18" i="14"/>
  <c r="DN17" i="14"/>
  <c r="DN16" i="14"/>
  <c r="DN15" i="14"/>
  <c r="DN14" i="14"/>
  <c r="DN13" i="14"/>
  <c r="DN35" i="13"/>
  <c r="DN34" i="13"/>
  <c r="DN32" i="13"/>
  <c r="DN31" i="13"/>
  <c r="DN30" i="13"/>
  <c r="DN29" i="13"/>
  <c r="DN28" i="13"/>
  <c r="DN27" i="13"/>
  <c r="DN26" i="13"/>
  <c r="DN25" i="13"/>
  <c r="DN24" i="13"/>
  <c r="DN23" i="13"/>
  <c r="DN22" i="13"/>
  <c r="DN21" i="13"/>
  <c r="DN20" i="13"/>
  <c r="DN19" i="13"/>
  <c r="DN18" i="13"/>
  <c r="DN17" i="13"/>
  <c r="DN16" i="13"/>
  <c r="DN15" i="13"/>
  <c r="DN14" i="13"/>
  <c r="DN13" i="13"/>
  <c r="DN35" i="12"/>
  <c r="DN34" i="12"/>
  <c r="DN33" i="12"/>
  <c r="DN35" i="11"/>
  <c r="DN34" i="11"/>
  <c r="DN33" i="11"/>
  <c r="DN32" i="11"/>
  <c r="DN31" i="11"/>
  <c r="DN30" i="11"/>
  <c r="DN29" i="11"/>
  <c r="DN28" i="11"/>
  <c r="DN27" i="11"/>
  <c r="DN26" i="11"/>
  <c r="DN25" i="11"/>
  <c r="DN24" i="11"/>
  <c r="DN23" i="11"/>
  <c r="DN22" i="11"/>
  <c r="DN21" i="11"/>
  <c r="DN20" i="11"/>
  <c r="DN19" i="11"/>
  <c r="DN18" i="11"/>
  <c r="DN17" i="11"/>
  <c r="DN16" i="11"/>
  <c r="DN15" i="11"/>
  <c r="DN14" i="11"/>
  <c r="DN16" i="10"/>
  <c r="DN15" i="10"/>
  <c r="DN35" i="9"/>
  <c r="DN34" i="9"/>
  <c r="DN33" i="9"/>
  <c r="DN14" i="9"/>
  <c r="DN35" i="8"/>
  <c r="DN34" i="8"/>
  <c r="DN33" i="8"/>
  <c r="DN32" i="8"/>
  <c r="DN31" i="8"/>
  <c r="DN30" i="8"/>
  <c r="DN29" i="8"/>
  <c r="DN28" i="8"/>
  <c r="DN27" i="8"/>
  <c r="DN26" i="8"/>
  <c r="DN25" i="8"/>
  <c r="DN24" i="8"/>
  <c r="DN23" i="8"/>
  <c r="DN32" i="7"/>
  <c r="DN22" i="8"/>
  <c r="DN21" i="8"/>
  <c r="DN20" i="8"/>
  <c r="DN19" i="8"/>
  <c r="DN18" i="8"/>
  <c r="DN17" i="8"/>
  <c r="DN16" i="8"/>
  <c r="DN15" i="8"/>
  <c r="DN14" i="8"/>
  <c r="DN13" i="8"/>
  <c r="DN35" i="7"/>
  <c r="DN34" i="7"/>
  <c r="DN33" i="7"/>
  <c r="DN31" i="7"/>
  <c r="DN30" i="7"/>
  <c r="DN29" i="7"/>
  <c r="DN28" i="7"/>
  <c r="DN27" i="7"/>
  <c r="DN26" i="7"/>
  <c r="DN25" i="7"/>
  <c r="DN24" i="7"/>
  <c r="DN23" i="7"/>
  <c r="DN22" i="7"/>
  <c r="DN21" i="7"/>
  <c r="DN20" i="7"/>
  <c r="DN19" i="7"/>
  <c r="DN18" i="7"/>
  <c r="DN17" i="7"/>
  <c r="DN16" i="7"/>
  <c r="DN15" i="7"/>
  <c r="DN14" i="7"/>
  <c r="DN35" i="6"/>
  <c r="DN34" i="6"/>
  <c r="DN33" i="6"/>
  <c r="DN32" i="6"/>
  <c r="DN31" i="6"/>
  <c r="DN30" i="6"/>
  <c r="DN29" i="6"/>
  <c r="DN28" i="6"/>
  <c r="DN27" i="6"/>
  <c r="DN26" i="6"/>
  <c r="DN25" i="6"/>
  <c r="DN24" i="6"/>
  <c r="DN23" i="6"/>
  <c r="DN22" i="6"/>
  <c r="DN21" i="6"/>
  <c r="DN20" i="6"/>
  <c r="DN19" i="6"/>
  <c r="DN18" i="6"/>
  <c r="DN17" i="6"/>
  <c r="DN15" i="6"/>
  <c r="DN14" i="6"/>
  <c r="DN13" i="6"/>
  <c r="DN35" i="5"/>
  <c r="DN34" i="5"/>
  <c r="DN32" i="5"/>
  <c r="DN31" i="5"/>
  <c r="DN30" i="5"/>
  <c r="DN29" i="5"/>
  <c r="DN28" i="5"/>
  <c r="DN27" i="5"/>
  <c r="DN26" i="5"/>
  <c r="DN25" i="5"/>
  <c r="DN24" i="5"/>
  <c r="DN23" i="5"/>
  <c r="DN22" i="5"/>
  <c r="DN21" i="5"/>
  <c r="DN20" i="5"/>
  <c r="DN19" i="5"/>
  <c r="DN18" i="5"/>
  <c r="DN17" i="5"/>
  <c r="DN16" i="5"/>
  <c r="DN15" i="5"/>
  <c r="DN14" i="5"/>
  <c r="DN35" i="4"/>
  <c r="DN33" i="4"/>
  <c r="DN35" i="3"/>
  <c r="DG36" i="1"/>
  <c r="DN29" i="3"/>
  <c r="DN34" i="3"/>
  <c r="DN33" i="3"/>
  <c r="DN28" i="3"/>
  <c r="DN32" i="3"/>
  <c r="DN30" i="3"/>
  <c r="DN27" i="3"/>
  <c r="DN26" i="3"/>
  <c r="DN25" i="3"/>
  <c r="DN24" i="3"/>
  <c r="DN23" i="3"/>
  <c r="DN22" i="3"/>
  <c r="DN21" i="3"/>
  <c r="DN20" i="3"/>
  <c r="DN19" i="3"/>
  <c r="DN18" i="3"/>
  <c r="DN15" i="3"/>
  <c r="DN14" i="3"/>
  <c r="DN13" i="3"/>
  <c r="DN35" i="2"/>
  <c r="DN33" i="2"/>
  <c r="DN30" i="2"/>
  <c r="DN27" i="2"/>
  <c r="DN24" i="2"/>
  <c r="DN25" i="2"/>
  <c r="DN17" i="2"/>
  <c r="DN14" i="2"/>
  <c r="DN13" i="2"/>
  <c r="AK12" i="31"/>
  <c r="AJ36" i="31"/>
  <c r="DN36" i="31" s="1"/>
  <c r="DN12" i="31"/>
  <c r="AK12" i="30"/>
  <c r="AJ36" i="30"/>
  <c r="DN36" i="30" s="1"/>
  <c r="AK12" i="29"/>
  <c r="AJ36" i="29"/>
  <c r="DN36" i="29" s="1"/>
  <c r="AJ36" i="28"/>
  <c r="DN36" i="28" s="1"/>
  <c r="AK12" i="28"/>
  <c r="AK12" i="27"/>
  <c r="AJ36" i="27"/>
  <c r="DN36" i="27" s="1"/>
  <c r="DN12" i="27"/>
  <c r="AK12" i="26"/>
  <c r="AJ36" i="26"/>
  <c r="DN36" i="26" s="1"/>
  <c r="AK12" i="25"/>
  <c r="AJ36" i="25"/>
  <c r="DN36" i="25" s="1"/>
  <c r="DN12" i="25"/>
  <c r="AK12" i="24"/>
  <c r="AJ36" i="24"/>
  <c r="DN36" i="24" s="1"/>
  <c r="DN12" i="24"/>
  <c r="AK12" i="23"/>
  <c r="AJ36" i="23"/>
  <c r="DN36" i="23" s="1"/>
  <c r="AK12" i="22"/>
  <c r="AJ36" i="22"/>
  <c r="DN36" i="22" s="1"/>
  <c r="DN12" i="22"/>
  <c r="AK12" i="21"/>
  <c r="AJ36" i="21"/>
  <c r="DN36" i="21" s="1"/>
  <c r="AK12" i="20"/>
  <c r="AJ36" i="20"/>
  <c r="DN36" i="20" s="1"/>
  <c r="DN12" i="20"/>
  <c r="AK12" i="19"/>
  <c r="AJ36" i="19"/>
  <c r="DN36" i="19" s="1"/>
  <c r="DN12" i="19"/>
  <c r="AJ36" i="18"/>
  <c r="DN36" i="18" s="1"/>
  <c r="AK12" i="18"/>
  <c r="DN12" i="18"/>
  <c r="AK12" i="17"/>
  <c r="AJ36" i="17"/>
  <c r="DN36" i="17" s="1"/>
  <c r="DN12" i="17"/>
  <c r="AK12" i="16"/>
  <c r="AJ36" i="16"/>
  <c r="DN36" i="16" s="1"/>
  <c r="AK12" i="15"/>
  <c r="AJ36" i="15"/>
  <c r="DN36" i="15" s="1"/>
  <c r="DN12" i="15"/>
  <c r="AJ36" i="14"/>
  <c r="DN36" i="14" s="1"/>
  <c r="AK12" i="14"/>
  <c r="AK12" i="13"/>
  <c r="AJ36" i="13"/>
  <c r="DN36" i="13" s="1"/>
  <c r="DN12" i="13"/>
  <c r="AJ36" i="12"/>
  <c r="DN36" i="12" s="1"/>
  <c r="AK12" i="12"/>
  <c r="AK12" i="11"/>
  <c r="AJ36" i="11"/>
  <c r="DN36" i="11" s="1"/>
  <c r="AK12" i="10"/>
  <c r="AJ36" i="10"/>
  <c r="DN36" i="10" s="1"/>
  <c r="DN12" i="10"/>
  <c r="AJ36" i="9"/>
  <c r="DN36" i="9" s="1"/>
  <c r="AK12" i="9"/>
  <c r="DN12" i="9"/>
  <c r="AK12" i="8"/>
  <c r="AJ36" i="8"/>
  <c r="DN36" i="8" s="1"/>
  <c r="AJ36" i="7"/>
  <c r="DN36" i="7" s="1"/>
  <c r="AK12" i="7"/>
  <c r="DN12" i="7"/>
  <c r="AK12" i="6"/>
  <c r="AJ36" i="6"/>
  <c r="DN36" i="6" s="1"/>
  <c r="DN12" i="6"/>
  <c r="AK12" i="5"/>
  <c r="AJ36" i="5"/>
  <c r="DN36" i="5" s="1"/>
  <c r="DN12" i="5"/>
  <c r="AK12" i="4"/>
  <c r="AJ36" i="4"/>
  <c r="DN36" i="4" s="1"/>
  <c r="AK12" i="3"/>
  <c r="AJ36" i="3"/>
  <c r="DN36" i="3" s="1"/>
  <c r="DN12" i="3"/>
  <c r="AK12" i="2"/>
  <c r="AJ36" i="2"/>
  <c r="DN36" i="2" s="1"/>
  <c r="E12" i="1"/>
  <c r="H12" i="1"/>
  <c r="AI12" i="1"/>
  <c r="CB12" i="1"/>
  <c r="CC12" i="1"/>
  <c r="CD12" i="1"/>
  <c r="CE12" i="1"/>
  <c r="CJ12" i="1"/>
  <c r="CK12" i="1"/>
  <c r="DE12" i="1"/>
  <c r="DM12" i="1" s="1"/>
  <c r="E13" i="1"/>
  <c r="H13" i="1"/>
  <c r="AI13" i="1"/>
  <c r="CB13" i="1"/>
  <c r="CC13" i="1"/>
  <c r="CD13" i="1"/>
  <c r="CE13" i="1"/>
  <c r="CJ13" i="1"/>
  <c r="CK13" i="1"/>
  <c r="DE13" i="1"/>
  <c r="DM13" i="1" s="1"/>
  <c r="E14" i="1"/>
  <c r="H14" i="1"/>
  <c r="AI14" i="1"/>
  <c r="CB14" i="1"/>
  <c r="CC14" i="1"/>
  <c r="CD14" i="1"/>
  <c r="CE14" i="1"/>
  <c r="CJ14" i="1"/>
  <c r="CK14" i="1"/>
  <c r="DE14" i="1"/>
  <c r="DM14" i="1" s="1"/>
  <c r="E15" i="1"/>
  <c r="H15" i="1"/>
  <c r="AI15" i="1"/>
  <c r="CB15" i="1"/>
  <c r="CC15" i="1"/>
  <c r="CD15" i="1"/>
  <c r="CE15" i="1"/>
  <c r="CJ15" i="1"/>
  <c r="CK15" i="1"/>
  <c r="DE15" i="1"/>
  <c r="DM15" i="1" s="1"/>
  <c r="E16" i="1"/>
  <c r="H16" i="1"/>
  <c r="AI16" i="1"/>
  <c r="CB16" i="1"/>
  <c r="CC16" i="1"/>
  <c r="CD16" i="1"/>
  <c r="CE16" i="1"/>
  <c r="CJ16" i="1"/>
  <c r="CK16" i="1"/>
  <c r="DE16" i="1"/>
  <c r="DM16" i="1" s="1"/>
  <c r="E17" i="1"/>
  <c r="H17" i="1"/>
  <c r="AI17" i="1"/>
  <c r="CB17" i="1"/>
  <c r="CC17" i="1"/>
  <c r="CD17" i="1"/>
  <c r="CE17" i="1"/>
  <c r="CJ17" i="1"/>
  <c r="CK17" i="1"/>
  <c r="DE17" i="1"/>
  <c r="DM17" i="1" s="1"/>
  <c r="E18" i="1"/>
  <c r="H18" i="1"/>
  <c r="AI18" i="1"/>
  <c r="CB18" i="1"/>
  <c r="CC18" i="1"/>
  <c r="CD18" i="1"/>
  <c r="CE18" i="1"/>
  <c r="CJ18" i="1"/>
  <c r="CK18" i="1"/>
  <c r="DE18" i="1"/>
  <c r="DM18" i="1" s="1"/>
  <c r="E19" i="1"/>
  <c r="H19" i="1"/>
  <c r="AI19" i="1"/>
  <c r="CB19" i="1"/>
  <c r="CC19" i="1"/>
  <c r="CD19" i="1"/>
  <c r="CE19" i="1"/>
  <c r="CJ19" i="1"/>
  <c r="CK19" i="1"/>
  <c r="DE19" i="1"/>
  <c r="DM19" i="1" s="1"/>
  <c r="E20" i="1"/>
  <c r="H20" i="1"/>
  <c r="AI20" i="1"/>
  <c r="CB20" i="1"/>
  <c r="CC20" i="1"/>
  <c r="CD20" i="1"/>
  <c r="CE20" i="1"/>
  <c r="CJ20" i="1"/>
  <c r="CK20" i="1"/>
  <c r="DE20" i="1"/>
  <c r="DM20" i="1" s="1"/>
  <c r="E21" i="1"/>
  <c r="H21" i="1"/>
  <c r="AI21" i="1"/>
  <c r="CB21" i="1"/>
  <c r="CC21" i="1"/>
  <c r="CD21" i="1"/>
  <c r="CE21" i="1"/>
  <c r="CJ21" i="1"/>
  <c r="CK21" i="1"/>
  <c r="DE21" i="1"/>
  <c r="DM21" i="1" s="1"/>
  <c r="E22" i="1"/>
  <c r="H22" i="1"/>
  <c r="AI22" i="1"/>
  <c r="CB22" i="1"/>
  <c r="CC22" i="1"/>
  <c r="CD22" i="1"/>
  <c r="CE22" i="1"/>
  <c r="CJ22" i="1"/>
  <c r="CK22" i="1"/>
  <c r="DE22" i="1"/>
  <c r="DM22" i="1" s="1"/>
  <c r="E23" i="1"/>
  <c r="H23" i="1"/>
  <c r="AI23" i="1"/>
  <c r="CB23" i="1"/>
  <c r="CC23" i="1"/>
  <c r="CD23" i="1"/>
  <c r="CE23" i="1"/>
  <c r="CJ23" i="1"/>
  <c r="CK23" i="1"/>
  <c r="DE23" i="1"/>
  <c r="DM23" i="1" s="1"/>
  <c r="E24" i="1"/>
  <c r="H24" i="1"/>
  <c r="AI24" i="1"/>
  <c r="CB24" i="1"/>
  <c r="CC24" i="1"/>
  <c r="CD24" i="1"/>
  <c r="CE24" i="1"/>
  <c r="CJ24" i="1"/>
  <c r="CK24" i="1"/>
  <c r="DE24" i="1"/>
  <c r="DM24" i="1" s="1"/>
  <c r="E25" i="1"/>
  <c r="H25" i="1"/>
  <c r="AI25" i="1"/>
  <c r="CB25" i="1"/>
  <c r="CC25" i="1"/>
  <c r="CD25" i="1"/>
  <c r="CE25" i="1"/>
  <c r="CJ25" i="1"/>
  <c r="CK25" i="1"/>
  <c r="DE25" i="1"/>
  <c r="DM25" i="1" s="1"/>
  <c r="E26" i="1"/>
  <c r="H26" i="1"/>
  <c r="AI26" i="1"/>
  <c r="CB26" i="1"/>
  <c r="CC26" i="1"/>
  <c r="CD26" i="1"/>
  <c r="CE26" i="1"/>
  <c r="CJ26" i="1"/>
  <c r="CK26" i="1"/>
  <c r="DE26" i="1"/>
  <c r="DM26" i="1" s="1"/>
  <c r="E27" i="1"/>
  <c r="H27" i="1"/>
  <c r="AI27" i="1"/>
  <c r="CB27" i="1"/>
  <c r="CC27" i="1"/>
  <c r="CD27" i="1"/>
  <c r="CE27" i="1"/>
  <c r="CJ27" i="1"/>
  <c r="CK27" i="1"/>
  <c r="DE27" i="1"/>
  <c r="DM27" i="1" s="1"/>
  <c r="E28" i="1"/>
  <c r="H28" i="1"/>
  <c r="AI28" i="1"/>
  <c r="CB28" i="1"/>
  <c r="CC28" i="1"/>
  <c r="CD28" i="1"/>
  <c r="CE28" i="1"/>
  <c r="CJ28" i="1"/>
  <c r="CK28" i="1"/>
  <c r="DE28" i="1"/>
  <c r="DM28" i="1" s="1"/>
  <c r="E29" i="1"/>
  <c r="H29" i="1"/>
  <c r="AI29" i="1"/>
  <c r="CB29" i="1"/>
  <c r="CC29" i="1"/>
  <c r="CD29" i="1"/>
  <c r="CE29" i="1"/>
  <c r="CJ29" i="1"/>
  <c r="CK29" i="1"/>
  <c r="DE29" i="1"/>
  <c r="DM29" i="1" s="1"/>
  <c r="E30" i="1"/>
  <c r="H30" i="1"/>
  <c r="AI30" i="1"/>
  <c r="CB30" i="1"/>
  <c r="CC30" i="1"/>
  <c r="CD30" i="1"/>
  <c r="CE30" i="1"/>
  <c r="CJ30" i="1"/>
  <c r="CK30" i="1"/>
  <c r="DE30" i="1"/>
  <c r="DM30" i="1" s="1"/>
  <c r="E31" i="1"/>
  <c r="H31" i="1"/>
  <c r="AI31" i="1"/>
  <c r="CB31" i="1"/>
  <c r="CC31" i="1"/>
  <c r="CD31" i="1"/>
  <c r="CE31" i="1"/>
  <c r="CJ31" i="1"/>
  <c r="CK31" i="1"/>
  <c r="DE31" i="1"/>
  <c r="DM31" i="1" s="1"/>
  <c r="E32" i="1"/>
  <c r="H32" i="1"/>
  <c r="AI32" i="1"/>
  <c r="CB32" i="1"/>
  <c r="CC32" i="1"/>
  <c r="CD32" i="1"/>
  <c r="CE32" i="1"/>
  <c r="CJ32" i="1"/>
  <c r="CK32" i="1"/>
  <c r="DE32" i="1"/>
  <c r="DM32" i="1" s="1"/>
  <c r="DU32" i="1"/>
  <c r="E33" i="1"/>
  <c r="H33" i="1"/>
  <c r="AI33" i="1"/>
  <c r="CB33" i="1"/>
  <c r="CC33" i="1"/>
  <c r="CD33" i="1"/>
  <c r="CE33" i="1"/>
  <c r="CJ33" i="1"/>
  <c r="CK33" i="1"/>
  <c r="DE33" i="1"/>
  <c r="DM33" i="1" s="1"/>
  <c r="E34" i="1"/>
  <c r="H34" i="1"/>
  <c r="AI34" i="1"/>
  <c r="CB34" i="1"/>
  <c r="CC34" i="1"/>
  <c r="CD34" i="1"/>
  <c r="CE34" i="1"/>
  <c r="CJ34" i="1"/>
  <c r="CK34" i="1"/>
  <c r="DE34" i="1"/>
  <c r="DM34" i="1" s="1"/>
  <c r="E35" i="1"/>
  <c r="H35" i="1"/>
  <c r="AI35" i="1"/>
  <c r="CB35" i="1"/>
  <c r="CC35" i="1"/>
  <c r="CD35" i="1"/>
  <c r="CE35" i="1"/>
  <c r="CJ35" i="1"/>
  <c r="CK35" i="1"/>
  <c r="DE35" i="1"/>
  <c r="DM35" i="1" s="1"/>
  <c r="D36" i="1"/>
  <c r="F36" i="1"/>
  <c r="G36" i="1"/>
  <c r="I36" i="1"/>
  <c r="Y36" i="1"/>
  <c r="AD36" i="1"/>
  <c r="AP36" i="1"/>
  <c r="AQ36" i="1"/>
  <c r="DB36" i="1"/>
  <c r="AJ35" i="1" l="1"/>
  <c r="AK35" i="1" s="1"/>
  <c r="AO35" i="1" s="1"/>
  <c r="AJ34" i="1"/>
  <c r="AK34" i="1" s="1"/>
  <c r="AO34" i="1" s="1"/>
  <c r="AJ33" i="1"/>
  <c r="AK33" i="1" s="1"/>
  <c r="AO33" i="1" s="1"/>
  <c r="AJ32" i="1"/>
  <c r="AK32" i="1" s="1"/>
  <c r="AO32" i="1" s="1"/>
  <c r="AJ31" i="1"/>
  <c r="DN31" i="1" s="1"/>
  <c r="AJ30" i="1"/>
  <c r="AK30" i="1" s="1"/>
  <c r="AO30" i="1" s="1"/>
  <c r="AJ29" i="1"/>
  <c r="AK29" i="1" s="1"/>
  <c r="AO29" i="1" s="1"/>
  <c r="AJ28" i="1"/>
  <c r="AK28" i="1" s="1"/>
  <c r="AO28" i="1" s="1"/>
  <c r="AJ27" i="1"/>
  <c r="DN27" i="1" s="1"/>
  <c r="AJ26" i="1"/>
  <c r="AK26" i="1" s="1"/>
  <c r="AO26" i="1" s="1"/>
  <c r="AJ25" i="1"/>
  <c r="AK25" i="1" s="1"/>
  <c r="AO25" i="1" s="1"/>
  <c r="AJ24" i="1"/>
  <c r="AK24" i="1" s="1"/>
  <c r="AO24" i="1" s="1"/>
  <c r="AJ23" i="1"/>
  <c r="AK23" i="1" s="1"/>
  <c r="AO23" i="1" s="1"/>
  <c r="AJ22" i="1"/>
  <c r="AK22" i="1" s="1"/>
  <c r="AO22" i="1" s="1"/>
  <c r="AJ21" i="1"/>
  <c r="AK21" i="1" s="1"/>
  <c r="AO21" i="1" s="1"/>
  <c r="AJ20" i="1"/>
  <c r="AK20" i="1" s="1"/>
  <c r="AO20" i="1" s="1"/>
  <c r="AJ19" i="1"/>
  <c r="AK19" i="1" s="1"/>
  <c r="AO19" i="1" s="1"/>
  <c r="AJ18" i="1"/>
  <c r="AK18" i="1" s="1"/>
  <c r="AO18" i="1" s="1"/>
  <c r="AJ17" i="1"/>
  <c r="AK17" i="1" s="1"/>
  <c r="AO17" i="1" s="1"/>
  <c r="AJ16" i="1"/>
  <c r="AK16" i="1" s="1"/>
  <c r="AO16" i="1" s="1"/>
  <c r="AJ15" i="1"/>
  <c r="AK15" i="1" s="1"/>
  <c r="AO15" i="1" s="1"/>
  <c r="AJ14" i="1"/>
  <c r="AK14" i="1" s="1"/>
  <c r="AO14" i="1" s="1"/>
  <c r="AJ13" i="1"/>
  <c r="AK13" i="1" s="1"/>
  <c r="AO13" i="1" s="1"/>
  <c r="AJ12" i="1"/>
  <c r="AK12" i="1" s="1"/>
  <c r="AO12" i="31"/>
  <c r="AK36" i="31"/>
  <c r="AO12" i="30"/>
  <c r="AK36" i="30"/>
  <c r="AO12" i="29"/>
  <c r="AK36" i="29"/>
  <c r="AO12" i="28"/>
  <c r="AK36" i="28"/>
  <c r="AO12" i="27"/>
  <c r="AK36" i="27"/>
  <c r="AO12" i="26"/>
  <c r="AK36" i="26"/>
  <c r="AO12" i="25"/>
  <c r="AK36" i="25"/>
  <c r="AO12" i="24"/>
  <c r="AK36" i="24"/>
  <c r="AO12" i="23"/>
  <c r="AK36" i="23"/>
  <c r="AO12" i="22"/>
  <c r="AK36" i="22"/>
  <c r="AO12" i="21"/>
  <c r="AK36" i="21"/>
  <c r="AO12" i="20"/>
  <c r="AK36" i="20"/>
  <c r="AO12" i="19"/>
  <c r="AK36" i="19"/>
  <c r="AO12" i="18"/>
  <c r="AK36" i="18"/>
  <c r="AO12" i="17"/>
  <c r="AK36" i="17"/>
  <c r="AO12" i="16"/>
  <c r="AK36" i="16"/>
  <c r="AO12" i="15"/>
  <c r="AK36" i="15"/>
  <c r="AO12" i="14"/>
  <c r="AK36" i="14"/>
  <c r="AO12" i="13"/>
  <c r="AK36" i="13"/>
  <c r="AO12" i="12"/>
  <c r="AK36" i="12"/>
  <c r="AO12" i="11"/>
  <c r="AK36" i="11"/>
  <c r="AO12" i="10"/>
  <c r="AK36" i="10"/>
  <c r="AO12" i="9"/>
  <c r="AK36" i="9"/>
  <c r="AO12" i="8"/>
  <c r="AK36" i="8"/>
  <c r="AO12" i="7"/>
  <c r="AK36" i="7"/>
  <c r="AO12" i="6"/>
  <c r="AK36" i="6"/>
  <c r="AO12" i="5"/>
  <c r="AK36" i="5"/>
  <c r="AO12" i="4"/>
  <c r="AK36" i="4"/>
  <c r="AO12" i="3"/>
  <c r="AK36" i="3"/>
  <c r="AO12" i="2"/>
  <c r="AK36" i="2"/>
  <c r="E36" i="1"/>
  <c r="AI36" i="1"/>
  <c r="H36" i="1"/>
  <c r="DE36" i="1"/>
  <c r="DM36" i="1" s="1"/>
  <c r="DN35" i="1" l="1"/>
  <c r="DN34" i="1"/>
  <c r="DN33" i="1"/>
  <c r="DN32" i="1"/>
  <c r="AK31" i="1"/>
  <c r="AO31" i="1" s="1"/>
  <c r="DN30" i="1"/>
  <c r="DN29" i="1"/>
  <c r="DN28" i="1"/>
  <c r="AK27" i="1"/>
  <c r="AO27" i="1" s="1"/>
  <c r="DN26" i="1"/>
  <c r="DN25" i="1"/>
  <c r="DN24" i="1"/>
  <c r="DN23" i="1"/>
  <c r="DN22" i="1"/>
  <c r="DN21" i="1"/>
  <c r="DN20" i="1"/>
  <c r="DN19" i="1"/>
  <c r="DN18" i="1"/>
  <c r="DN17" i="1"/>
  <c r="DN16" i="1"/>
  <c r="DN15" i="1"/>
  <c r="DN14" i="1"/>
  <c r="AK36" i="1"/>
  <c r="DN13" i="1"/>
  <c r="AJ36" i="1"/>
  <c r="DN36" i="1" s="1"/>
  <c r="DN12" i="1"/>
  <c r="AO12" i="1"/>
  <c r="AQ36" i="24" l="1"/>
</calcChain>
</file>

<file path=xl/sharedStrings.xml><?xml version="1.0" encoding="utf-8"?>
<sst xmlns="http://schemas.openxmlformats.org/spreadsheetml/2006/main" count="16550" uniqueCount="757">
  <si>
    <t>NOTABLE REMARKS FOR THE DAY :</t>
  </si>
  <si>
    <t>10pm - 6am</t>
  </si>
  <si>
    <t>2pm - 10pm</t>
  </si>
  <si>
    <t>6am - 2pm</t>
  </si>
  <si>
    <t>ENGINEER / OPERATOR ON DUTY</t>
  </si>
  <si>
    <t>Liter/sec</t>
  </si>
  <si>
    <r>
      <t>m</t>
    </r>
    <r>
      <rPr>
        <vertAlign val="superscript"/>
        <sz val="9"/>
        <color theme="1"/>
        <rFont val="Calibri"/>
        <family val="2"/>
        <scheme val="minor"/>
      </rPr>
      <t>3</t>
    </r>
    <r>
      <rPr>
        <sz val="9"/>
        <color theme="1"/>
        <rFont val="Calibri"/>
        <family val="2"/>
        <scheme val="minor"/>
      </rPr>
      <t>/hr</t>
    </r>
  </si>
  <si>
    <t>MLD</t>
  </si>
  <si>
    <t>Manual Operation</t>
  </si>
  <si>
    <t>FLOW</t>
  </si>
  <si>
    <t>psi</t>
  </si>
  <si>
    <t>m of H2O</t>
  </si>
  <si>
    <t>Convert Pressure (Enter Unit and Value)</t>
  </si>
  <si>
    <t>kPA</t>
  </si>
  <si>
    <t>atm</t>
  </si>
  <si>
    <t>bar</t>
  </si>
  <si>
    <t>Atmospheric Pressure</t>
  </si>
  <si>
    <t>PRESSURE</t>
  </si>
  <si>
    <t>UNITS</t>
  </si>
  <si>
    <t>EM</t>
  </si>
  <si>
    <t>Equipment Maintenance</t>
  </si>
  <si>
    <t>WI</t>
  </si>
  <si>
    <t>Water Interruption</t>
  </si>
  <si>
    <t>PI</t>
  </si>
  <si>
    <t>Power Interruption</t>
  </si>
  <si>
    <t>E</t>
  </si>
  <si>
    <t>Error - General</t>
  </si>
  <si>
    <t>SE</t>
  </si>
  <si>
    <t>Shutdown Error</t>
  </si>
  <si>
    <t>SU</t>
  </si>
  <si>
    <t>Start Up Error</t>
  </si>
  <si>
    <t>SS</t>
  </si>
  <si>
    <t>Scheduled Shutdown</t>
  </si>
  <si>
    <t>MO</t>
  </si>
  <si>
    <t>AP</t>
  </si>
  <si>
    <t>Automatic - Pressure Setting</t>
  </si>
  <si>
    <t>0.3-1.5</t>
  </si>
  <si>
    <t>0%-100%</t>
  </si>
  <si>
    <t>N/A</t>
  </si>
  <si>
    <t>&gt;0 to &lt;1185</t>
  </si>
  <si>
    <t>2.0m-13.8m</t>
  </si>
  <si>
    <t>Discharge 1400mm Line  (MLD)</t>
  </si>
  <si>
    <t>Discharge 700mm Line 2 (MLD)</t>
  </si>
  <si>
    <t>m3/hr</t>
  </si>
  <si>
    <t>(m)</t>
  </si>
  <si>
    <t>(psi)</t>
  </si>
  <si>
    <t>AI</t>
  </si>
  <si>
    <t>Automatic - i2O</t>
  </si>
  <si>
    <t>Hourly KWHr per Production
KWHr/ML</t>
  </si>
  <si>
    <t>Total Hourly Energry Consumption (KWHr)</t>
  </si>
  <si>
    <t>Hourly Power Consumption</t>
  </si>
  <si>
    <t>Hourly Energy Consumption (KWHr)</t>
  </si>
  <si>
    <t>Power Consumption MCC2 Reading</t>
  </si>
  <si>
    <t>Power Consumption MCC1 rdg (KWHr)</t>
  </si>
  <si>
    <t>Power Consumption ATS rdg (KWHr)</t>
  </si>
  <si>
    <t>Power Consumption MTS rdg (KWHr)</t>
  </si>
  <si>
    <t>Power Consumption Meralco rdg</t>
  </si>
  <si>
    <t>Discharge MOV</t>
  </si>
  <si>
    <t>Deepwell MOV</t>
  </si>
  <si>
    <t>Surface Water MOV</t>
  </si>
  <si>
    <t>RIV B</t>
  </si>
  <si>
    <t>RIV A</t>
  </si>
  <si>
    <t>MOV CELL #2</t>
  </si>
  <si>
    <t>MOV CELL #1</t>
  </si>
  <si>
    <t>MOV OLD RSV.</t>
  </si>
  <si>
    <t>Reservoir Inlet XCVI</t>
  </si>
  <si>
    <t>MOV8 SP8</t>
  </si>
  <si>
    <t>MOV7 SP7</t>
  </si>
  <si>
    <t>MOV6 SP6</t>
  </si>
  <si>
    <t>MOV5 SP5</t>
  </si>
  <si>
    <t>MOV4 SP4</t>
  </si>
  <si>
    <t>MOV3 SP3</t>
  </si>
  <si>
    <t>MOV2 SP2</t>
  </si>
  <si>
    <t>MOV1 SP1</t>
  </si>
  <si>
    <t>MOV8 BP8</t>
  </si>
  <si>
    <t>MOV7 BP7</t>
  </si>
  <si>
    <t>MOV6 BP6</t>
  </si>
  <si>
    <t>MOV5 BP5</t>
  </si>
  <si>
    <t>MOV4 BP4</t>
  </si>
  <si>
    <t>MOV3 BP3</t>
  </si>
  <si>
    <t>MOV2 BP2</t>
  </si>
  <si>
    <t>MOV1 BP1</t>
  </si>
  <si>
    <t>SP8</t>
  </si>
  <si>
    <t>SP7</t>
  </si>
  <si>
    <t>SP6</t>
  </si>
  <si>
    <t>SP5</t>
  </si>
  <si>
    <t>SP4</t>
  </si>
  <si>
    <t>SP3</t>
  </si>
  <si>
    <t>SP2</t>
  </si>
  <si>
    <t>SP1</t>
  </si>
  <si>
    <t>SP</t>
  </si>
  <si>
    <t>BP8</t>
  </si>
  <si>
    <t>BP7</t>
  </si>
  <si>
    <t>BP6</t>
  </si>
  <si>
    <t>BP5</t>
  </si>
  <si>
    <t>BP4</t>
  </si>
  <si>
    <t>BP3</t>
  </si>
  <si>
    <t>BP2</t>
  </si>
  <si>
    <t>BP1</t>
  </si>
  <si>
    <t>Cell #4 (m)</t>
  </si>
  <si>
    <t>Cell #3 (m)</t>
  </si>
  <si>
    <t>Old Reservoir (m)</t>
  </si>
  <si>
    <t>Chamber 2</t>
  </si>
  <si>
    <t>Chamber 1</t>
  </si>
  <si>
    <t>ML</t>
  </si>
  <si>
    <t>m3</t>
  </si>
  <si>
    <t>Max</t>
  </si>
  <si>
    <t>Actual</t>
  </si>
  <si>
    <t>Target</t>
  </si>
  <si>
    <t>Min</t>
  </si>
  <si>
    <t>Gauge Reading (psi)</t>
  </si>
  <si>
    <t xml:space="preserve">(m)  </t>
  </si>
  <si>
    <t xml:space="preserve">(m) </t>
  </si>
  <si>
    <t>To</t>
  </si>
  <si>
    <t>From</t>
  </si>
  <si>
    <t>CENTRAL B BOOSTER OPERATION OPERATORS</t>
  </si>
  <si>
    <t>Code</t>
  </si>
  <si>
    <t>Details</t>
  </si>
  <si>
    <t>Hourly Remarks</t>
  </si>
  <si>
    <t>Chlorine Residual (mg/l)</t>
  </si>
  <si>
    <t>Max KwHr/ML</t>
  </si>
  <si>
    <t>Max KwHr</t>
  </si>
  <si>
    <t>Totalizer KWHR</t>
  </si>
  <si>
    <t>MULTIPLIER (700)</t>
  </si>
  <si>
    <t>VALVE SETTING</t>
  </si>
  <si>
    <t>Motor Speed (%)</t>
  </si>
  <si>
    <t>Motor Speed  (RPM)</t>
  </si>
  <si>
    <t>No of units in operation</t>
  </si>
  <si>
    <t>Reservoir Level</t>
  </si>
  <si>
    <t>Total Hourly Production</t>
  </si>
  <si>
    <t>Hourly Production 1400mm</t>
  </si>
  <si>
    <t>Hourly Production 700mm2</t>
  </si>
  <si>
    <t xml:space="preserve">Hourly Production </t>
  </si>
  <si>
    <t>Hourly Production</t>
  </si>
  <si>
    <t>Totalizer 1400mm</t>
  </si>
  <si>
    <t>Totalizer 700mm2</t>
  </si>
  <si>
    <t>Totalizer 700mm1</t>
  </si>
  <si>
    <t>Totalizer</t>
  </si>
  <si>
    <t>refilling via 800mm</t>
  </si>
  <si>
    <t>refilling 900mm</t>
  </si>
  <si>
    <t>Discharge Flow</t>
  </si>
  <si>
    <t>Suction Flow</t>
  </si>
  <si>
    <t>Plant Status</t>
  </si>
  <si>
    <t>Pressure Requirement</t>
  </si>
  <si>
    <t>Discharge</t>
  </si>
  <si>
    <t>Suction</t>
  </si>
  <si>
    <t>Time</t>
  </si>
  <si>
    <t>DATE</t>
  </si>
  <si>
    <t>VILLAMOR PUMP STATION AND RESERVOIR</t>
  </si>
  <si>
    <t xml:space="preserve">LOCATION: </t>
  </si>
  <si>
    <t>WATER NETWORK</t>
  </si>
  <si>
    <t>BDOM DAILY OPERATION REPORT</t>
  </si>
  <si>
    <t>DEF</t>
  </si>
  <si>
    <t>3B</t>
  </si>
  <si>
    <t>Additional 3 psi to target discharge pressure from 12:01 AM to 5:01 AM as per request of Engr. Frances Morla (SPM-South), due to shifting of WSR Posadas Influence area.</t>
  </si>
  <si>
    <t xml:space="preserve">REY PROVIDENCIA / J. LLAGUNO </t>
  </si>
  <si>
    <t>SP1 - STARTED @ 6:00 AM TO MEET 83 PSI TARGET DISCHARGE PRESSURE</t>
  </si>
  <si>
    <t>TARGET DISCHARGE PRESSURE SET TO  83 PSI @ 6:01 AM TO 12:01 PM AS PER SCHEDULE</t>
  </si>
  <si>
    <t>3B+1S</t>
  </si>
  <si>
    <t>MR. JIMMY AND TEAM OF SOUTH MAINTENANCE ARRIVE @ 8:52 AM TO CONDUCT MONTHLY PREVENTIVE MAINTENANCE OF PUMP AND MOTOR.</t>
  </si>
  <si>
    <t>Additional 3 psi to target discharge pressure from 12:01 PM to 5:01 PM ( OCT. 1, 2018) as per request of Engr. Frances Morla (SPM-South), due to shifting of WSR and Posadas Influence area.</t>
  </si>
  <si>
    <t>TARGET DISCHARGE PRESSURE SET TO  81 PSI @ 12:01 PM TO 5:01 PM AS PER SCHEDULE</t>
  </si>
  <si>
    <t>P.LABIAN / D. E. CAPIÑA</t>
  </si>
  <si>
    <t>MR. NOEL NERPIO AND TEAM OF SOUTH MAINTENANCE ARRIVE @ 4:35 PM FOR QUARTERLY &amp; SEMI-ANNUAL PREVENTIVE MAINTENANCE.</t>
  </si>
  <si>
    <t>TARGET DISCHARGE PRESSURE SET TO  78 PSI @ 5:01 PM TO 7:01 PM AS PER SCHEDULE</t>
  </si>
  <si>
    <t>TARGET DISCHARGE PRESSURE SET TO  76 PSI @ 7:01 PM TO 8:01 PM AS PER SCHEDULE</t>
  </si>
  <si>
    <t>TARGET DISCHARGE PRESSURE SET TO  83 PSI @ 8:01 PM TO 10:01 PM AS PER SCHEDULE</t>
  </si>
  <si>
    <t>FIDEL RAMOS / GEORGE HERNANDEZ</t>
  </si>
  <si>
    <t>TARGET DISCHARGE PRESSURE SET TO 83PSI @ 10:01 PM TO 12:01 AM AS PER SCHEDULE</t>
  </si>
  <si>
    <t>XCV4 -OPENED @ 10:01 PM (15%)</t>
  </si>
  <si>
    <t>MR. ERNESTO MONZON AND SOUTH MAINTENANCE TEAM ARRIVE @ 11:26 PM TO CONDUCT PREVENTIVE MAINTENANCE OFFLINE</t>
  </si>
  <si>
    <t>XCV4- INCREASE OPENING  @ 12:01 AM (22%)</t>
  </si>
  <si>
    <t>XCV4 - CLOSED @ 4:24 AM WATER ELEVATION (9.5 M)</t>
  </si>
  <si>
    <t>REY PROVIDENCIA / A.RAYALA II</t>
  </si>
  <si>
    <t>Additional 3 psi to target discharge pressure from 12:01 PM to 5:01 PM ( OCT. 2, 2018) as per request of Engr. Frances Morla (SPM-South), due to shifting of WSR and Posadas Influence area.</t>
  </si>
  <si>
    <t>SP2 - STARTED @ 6:00 AM TO MEET 83 PSI TARGET DISCHARGE PRESSURE</t>
  </si>
  <si>
    <t>SP1 - STOPPED @ 10:00 PM DUE TO PARAMETER CAPACITY OF 2.1 ELEVATION LEVEL.</t>
  </si>
  <si>
    <t>SP2 - STOPPED @ 9:40 PM DUE TO PARAMETER CAPACITY OF 2.1 ELEVATION LEVEL.</t>
  </si>
  <si>
    <t>XCV4 -OPENED @ 10:01 PM (17%)</t>
  </si>
  <si>
    <t xml:space="preserve">A.RAYALA II / J. LLAGUNO </t>
  </si>
  <si>
    <t>REY PROVIDENCIA / D. E. CAPIÑA</t>
  </si>
  <si>
    <t>Target Discharge Pressure set to 75 psi @ 12:01 AM as per request of Engr. Frances Morla (SPM-South)</t>
  </si>
  <si>
    <t>TARGET DISCHARGE PRESSURE SET TO  75 PSI @ 12:01 AM TO 4:01 AM AS PER SCHEDULE</t>
  </si>
  <si>
    <t>TARGET DISCHARGE PRESSURE SET TO  75 PSI @ 3:01 AM TO 4:01 AM AS PER SCHEDULE</t>
  </si>
  <si>
    <t>TARGET DISCHARGE PRESSURE SET TO  83 PSI @ 4:01 PM TO 6:01 PM AS PER SCHEDULE</t>
  </si>
  <si>
    <t>XCV4- INCREASE OPENING  @ 12:01 AM (20%)</t>
  </si>
  <si>
    <t>XCV4 - CLOSED @ 3:50 AM WATER ELEVATION (9.5 M)</t>
  </si>
  <si>
    <t xml:space="preserve">Target Discharge Pressure set to 75 psi @ 12:01 AM </t>
  </si>
  <si>
    <t>SP2 - STOPPED @ 8:00 PM DUE TO PARAMETER CAPACITY OF 2.0 ELEVATION LEVEL.</t>
  </si>
  <si>
    <t xml:space="preserve">     * UNABLE TO MEET TARGET DISCHARGE PRESSURE  81 PSI @ 12:01 PM AS PER SCHEDULE / ACTUAL READING 73PSI</t>
  </si>
  <si>
    <t xml:space="preserve">     * UNABLE TO MEET TARGET DISCHARGE PRESSURE  81 PSI @ 1:01 PM AS PER SCHEDULE / ACTUAL READING 73PSI</t>
  </si>
  <si>
    <t xml:space="preserve">     * UNABLE TO MEET TARGET DISCHARGE PRESSURE  81 PSI @ 2:01 PM AS PER SCHEDULE / ACTUAL READING 74PSI</t>
  </si>
  <si>
    <t xml:space="preserve">     * UNABLE TO MEET TARGET DISCHARGE PRESSURE  81 PSI @ 3:01 PM AS PER SCHEDULE / ACTUAL READING 75PSI</t>
  </si>
  <si>
    <t xml:space="preserve">     * UNABLE TO MEET TARGET DISCHARGE PRESSURE  81 PSI @ 4:01 PM AS PER SCHEDULE / ACTUAL READING 74PSI</t>
  </si>
  <si>
    <t xml:space="preserve">     * UNABLE TO MEET TARGET DISCHARGE PRESSURE  78 PSI @ 5:01 PM AS PER SCHEDULE / ACTUAL READING 73PSI</t>
  </si>
  <si>
    <t xml:space="preserve">     * UNABLE TO MEET TARGET DISCHARGE PRESSURE  78 PSI @ 6:01 PM AS PER SCHEDULE / ACTUAL READING 72PSI</t>
  </si>
  <si>
    <t xml:space="preserve">     * UNABLE TO MEET TARGET DISCHARGE PRESSURE  76 PSI @ 7:01 PM AS PER SCHEDULE / ACTUAL READING 72PSI</t>
  </si>
  <si>
    <t xml:space="preserve">     * UNABLE TO MEET TARGET DISCHARGE PRESSURE  83 PSI @ 8:01 PM AS PER SCHEDULE / ACTUAL READING 71PSI</t>
  </si>
  <si>
    <t xml:space="preserve">     * UNABLE TO MEET TARGET DISCHARGE PRESSURE  83 PSI @ 9:01 PM AS PER SCHEDULE/ ACTUAL READING 71PSI</t>
  </si>
  <si>
    <t>XCV4 - CLOSED @ 3:12 AM WATER ELEVATION (9.6 M)</t>
  </si>
  <si>
    <t xml:space="preserve">     * UNABLE TO MEET TARGET DISCHARGE PRESSURE  83 PSI @ 10:01 PM AS PER SCHEDULE/ ACTUAL READING 73PSI</t>
  </si>
  <si>
    <t>TARGET DISCHARGE PRESSURE SET TO  76 PSI @ 8:01 PM TO 12:01 AM AS PER SCHEDULE</t>
  </si>
  <si>
    <t xml:space="preserve">     * UNABLE TO MEET TARGET DISCHARGE PRESSURE  83 PSI @ 11:01 PM AS PER SCHEDULE/ ACTUAL READING 68PSI</t>
  </si>
  <si>
    <t xml:space="preserve">     * UNABLE TO MEET TARGET DISCHARGE PRESSURE  83 PSI @ 12:01 AM AS PER SCHEDULE/ ACTUAL READING 70PSI</t>
  </si>
  <si>
    <t xml:space="preserve">     * UNABLE TO MEET TARGET DISCHARGE PRESSURE  83 PSI @ 1:01 AM AS PER SCHEDULE/ ACTUAL READING 71PSI</t>
  </si>
  <si>
    <t xml:space="preserve">     * UNABLE TO MEET TARGET DISCHARGE PRESSURE  83 PSI @ 2:01 AM AS PER SCHEDULE/ ACTUAL READING 73PSI</t>
  </si>
  <si>
    <t xml:space="preserve">     * UNABLE TO MEET TARGET DISCHARGE PRESSURE  83 PSI @ 3:01 AM AS PER SCHEDULE/ ACTUAL READING 70PSI</t>
  </si>
  <si>
    <t xml:space="preserve">     * UNABLE TO MEET TARGET DISCHARGE PRESSURE  83 PSI @ 4:01 AM AS PER SCHEDULE/ ACTUAL READING 81PSI</t>
  </si>
  <si>
    <t xml:space="preserve">     * UNABLE TO MEET TARGET DISCHARGE PRESSURE  83 PSI @ 5:01 AM AS PER SCHEDULE/ ACTUAL READING 77PSI</t>
  </si>
  <si>
    <t xml:space="preserve">     * UNABLE TO MEET TARGET DISCHARGE PRESSURE  83 PSI @ 6:01 AM AS PER SCHEDULE/ ACTUAL READING 78PSI</t>
  </si>
  <si>
    <t xml:space="preserve">     * UNABLE TO MEET TARGET DISCHARGE PRESSURE  83 PSI @ 7:01 AM AS PER SCHEDULE/ ACTUAL READING 77PSI</t>
  </si>
  <si>
    <t xml:space="preserve">     * UNABLE TO MEET TARGET DISCHARGE PRESSURE  83 PSI @ 8:01 AM AS PER SCHEDULE/ ACTUAL READING 75PSI</t>
  </si>
  <si>
    <t xml:space="preserve">     * UNABLE TO MEET TARGET DISCHARGE PRESSURE  83 PSI @ 9:01 AM AS PER SCHEDULE/ ACTUAL READING 75PSI</t>
  </si>
  <si>
    <t xml:space="preserve">     * UNABLE TO MEET TARGET DISCHARGE PRESSURE  83 PSI @ 10:01 AM AS PER SCHEDULE/ ACTUAL READING 75PSI</t>
  </si>
  <si>
    <t xml:space="preserve">     * UNABLE TO MEET TARGET DISCHARGE PRESSURE  83 PSI @ 11:01 AM AS PER SCHEDULE/ ACTUAL READING 75PSI</t>
  </si>
  <si>
    <t xml:space="preserve">     * UNABLE TO MEET TARGET DISCHARGE PRESSURE  83 PSI @ 12:01 PM AS PER SCHEDULE/ ACTUAL READING 75PSI</t>
  </si>
  <si>
    <t xml:space="preserve">     * UNABLE TO MEET TARGET DISCHARGE PRESSURE  81 PSI @ 1:01 PM AS PER SCHEDULE/ ACTUAL READING 74PSI</t>
  </si>
  <si>
    <t>PAUL LABIAN / REY PROVIDENCIA</t>
  </si>
  <si>
    <t xml:space="preserve">     * UNABLE TO MEET TARGET DISCHARGE PRESSURE  81 PSI @ 2:01 PM AS PER SCHEDULE / ACTUAL READING 75PSI</t>
  </si>
  <si>
    <t xml:space="preserve">     * UNABLE TO MEET TARGET DISCHARGE PRESSURE  81 PSI @ 4:01 PM AS PER SCHEDULE / ACTUAL READING 75PSI</t>
  </si>
  <si>
    <t xml:space="preserve">     * UNABLE TO MEET TARGET DISCHARGE PRESSURE  81 PSI @ 3:01 PM AS PER SCHEDULE / ACTUAL READING 74PSI</t>
  </si>
  <si>
    <t xml:space="preserve">     * UNABLE TO MEET TARGET DISCHARGE PRESSURE  81 PSI @ 5:01 PM AS PER SCHEDULE / ACTUAL READING 73PSI</t>
  </si>
  <si>
    <t xml:space="preserve">     * UNABLE TO MEET TARGET DISCHARGE PRESSURE  78 PSI @ 6:01 PM AS PER SCHEDULE / ACTUAL READING 73PSI</t>
  </si>
  <si>
    <t xml:space="preserve">     * UNABLE TO MEET TARGET DISCHARGE PRESSURE  78 PSI @ 7:01 PM AS PER SCHEDULE / ACTUAL READING 73PSI</t>
  </si>
  <si>
    <t xml:space="preserve">     * UNABLE TO MEET TARGET DISCHARGE PRESSURE  76 PSI @ 8:01 PM AS PER SCHEDULE / ACTUAL READING 73PSI</t>
  </si>
  <si>
    <t xml:space="preserve">     * UNABLE TO MEET TARGET DISCHARGE PRESSURE  83 PSI @ 9:01 PM AS PER SCHEDULE / ACTUAL READING 72PSI</t>
  </si>
  <si>
    <t>TARGET DISCHARGE PRESSURE SET TO  76 PSI @ 7:01 PM TO 8:01 AM AS PER SCHEDULE</t>
  </si>
  <si>
    <t>TARGET DISCHARGE PRESSURE SET TO 83PSI @ 8:01 PM TO 12:01 AM AS PER SCHEDULE</t>
  </si>
  <si>
    <t xml:space="preserve">     * UNABLE TO MEET TARGET DISCHARGE PRESSURE  83 PSI @ 12:01 AM AS PER SCHEDULE/ ACTUAL READING 71PSI</t>
  </si>
  <si>
    <t xml:space="preserve">     * UNABLE TO MEET TARGET DISCHARGE PRESSURE  83 PSI @ 3:01 AM AS PER SCHEDULE/ ACTUAL READING 73PSI</t>
  </si>
  <si>
    <t>XCV4 - CLOSED @ 3:50 AM WATER ELEVATION (9.8 M)</t>
  </si>
  <si>
    <t xml:space="preserve">     * UNABLE TO MEET TARGET DISCHARGE PRESSURE  83 PSI @ 6:01 AM AS PER SCHEDULE/ ACTUAL READING 80 PSI</t>
  </si>
  <si>
    <t>D.E. CAPIÑA / J. LLAGUNO</t>
  </si>
  <si>
    <t xml:space="preserve">     * UNABLE TO MEET TARGET DISCHARGE PRESSURE  83 PSI @ 7:01 AM AS PER SCHEDULE/ ACTUAL READING 77 PSI</t>
  </si>
  <si>
    <t xml:space="preserve">     * UNABLE TO MEET TARGET DISCHARGE PRESSURE  83 PSI @ 8:01 AM AS PER SCHEDULE/ ACTUAL READING 75 PSI</t>
  </si>
  <si>
    <t xml:space="preserve">     * UNABLE TO MEET TARGET DISCHARGE PRESSURE  83 PSI @ 9:01 AM AS PER SCHEDULE/ ACTUAL READING 75 PSI</t>
  </si>
  <si>
    <t xml:space="preserve">     * UNABLE TO MEET TARGET DISCHARGE PRESSURE  83 PSI @ 10:01 AM AS PER SCHEDULE/ ACTUAL READING 75 PSI</t>
  </si>
  <si>
    <t xml:space="preserve">     * UNABLE TO MEET TARGET DISCHARGE PRESSURE  83 PSI @ 11:01 AM AS PER SCHEDULE/ ACTUAL READING 75 PSI</t>
  </si>
  <si>
    <t xml:space="preserve">     * UNABLE TO MEET TARGET DISCHARGE PRESSURE  83 PSI @ 12:01 PM AS PER SCHEDULE/ ACTUAL READING 75 PSI</t>
  </si>
  <si>
    <t>P.LABIAN / A. RAYALA II</t>
  </si>
  <si>
    <t xml:space="preserve">     * UNABLE TO MEET TARGET DISCHARGE PRESSURE  81 PSI @ 2:01 PM AS PER SCHEDULE/ ACTUAL READING 74PSI</t>
  </si>
  <si>
    <t xml:space="preserve">     * UNABLE TO MEET TARGET DISCHARGE PRESSURE  81 PSI @ 3:01 PM AS PER SCHEDULE/ ACTUAL READING 74PSI</t>
  </si>
  <si>
    <t xml:space="preserve">     * UNABLE TO MEET TARGET DISCHARGE PRESSURE  81 PSI @ 4:01 PM AS PER SCHEDULE/ ACTUAL READING 74PSI</t>
  </si>
  <si>
    <t xml:space="preserve">     * UNABLE TO MEET TARGET DISCHARGE PRESSURE  81 PSI @ 5:01 PM AS PER SCHEDULE/ ACTUAL READING 73PSI</t>
  </si>
  <si>
    <t xml:space="preserve">     * UNABLE TO MEET TARGET DISCHARGE PRESSURE  78 PSI @ 7:01 PM AS PER SCHEDULE/ ACTUAL READING 73PSI</t>
  </si>
  <si>
    <t xml:space="preserve">     * UNABLE TO MEET TARGET DISCHARGE PRESSURE  78 PSI @ 6:01 PM AS PER SCHEDULE/ ACTUAL READING 74PSI</t>
  </si>
  <si>
    <t xml:space="preserve">     * UNABLE TO MEET TARGET DISCHARGE PRESSURE  76 PSI @ 8:01 PM AS PER SCHEDULE/ ACTUAL READING 73PSI</t>
  </si>
  <si>
    <t>TARGET DISCHARGE PRESSURE SET TO 83PSI @ 8:01 PM TO 10:01 AM AS PER SCHEDULE</t>
  </si>
  <si>
    <t xml:space="preserve">     * UNABLE TO MEET TARGET DISCHARGE PRESSURE  83 PSI @ 9:01 PM AS PER SCHEDULE/ ACTUAL READING 74PSI</t>
  </si>
  <si>
    <t>REY PROVIDENCIA/ GEORGE HERNANDEZ</t>
  </si>
  <si>
    <t>SP2 - STOPPED @ 10:00 PM DUE TO PARAMETER CAPACITY OF 2.1 ELEVATION LEVEL.</t>
  </si>
  <si>
    <t>2..6</t>
  </si>
  <si>
    <t xml:space="preserve">     * UNABLE TO MEET TARGET DISCHARGE PRESSURE  83 PSI @ 10:00 PM AS PER SCHEDULE/ ACTUAL READING 75PSI</t>
  </si>
  <si>
    <t xml:space="preserve">     * UNABLE TO MEET TARGET DISCHARGE PRESSURE  83 PSI @ 11:00 PM AS PER SCHEDULE/ ACTUAL READING 70PSI</t>
  </si>
  <si>
    <t xml:space="preserve">     * UNABLE TO MEET TARGET DISCHARGE PRESSURE  83 PSI @ 12:00 AM AS PER SCHEDULE/ ACTUAL READING 71PSI</t>
  </si>
  <si>
    <t xml:space="preserve">     * UNABLE TO MEET TARGET DISCHARGE PRESSURE  75 PSI @ 1:01 AM AS PER SCHEDULE/ ACTUAL READING 68PSI</t>
  </si>
  <si>
    <t xml:space="preserve">     * UNABLE TO MEET TARGET DISCHARGE PRESSURE  83 PSI @ 2:01 AM AS PER SCHEDULE/ ACTUAL READING 70PSI</t>
  </si>
  <si>
    <t>XCV4 - CLOSED @ 3:16 AM WATER ELEVATION (9.5 M)</t>
  </si>
  <si>
    <t xml:space="preserve">     * UNABLE TO MEET TARGET DISCHARGE PRESSURE  83 PSI @ 4:01 AM AS PER SCHEDULE/ ACTUAL READING 80PSI</t>
  </si>
  <si>
    <t>MEET TARGET DISCHARGE PRESSURE  83 PSI @ 5:01 AM AS PER SCHEDULE</t>
  </si>
  <si>
    <t xml:space="preserve">     * UNABLE TO MEET TARGET DISCHARGE PRESSURE  83 PSI @ 6:01 AM AS PER SCHEDULE/ ACTUAL READING 79 PSI</t>
  </si>
  <si>
    <t>D.E. CAPIÑA / A.RAYALA II</t>
  </si>
  <si>
    <t xml:space="preserve">     * UNABLE TO MEET TARGET DISCHARGE PRESSURE  83 PSI @ 7:01 AM AS PER SCHEDULE/ ACTUAL READING 78 PSI</t>
  </si>
  <si>
    <t>SP2 - STARTED @ 6:40 AM TO MEET 83 PSI TARGET DISCHARGE PRESSURE</t>
  </si>
  <si>
    <t xml:space="preserve">     * UNABLE TO MEET TARGET DISCHARGE PRESSURE  83 PSI @ 8:01 AM AS PER SCHEDULE/ ACTUAL READING 76 PSI</t>
  </si>
  <si>
    <t xml:space="preserve">     * UNABLE TO MEET TARGET DISCHARGE PRESSURE  83 PSI @10:01 AM AS PER SCHEDULE/ ACTUAL READING 75 PSI</t>
  </si>
  <si>
    <t xml:space="preserve">     * UNABLE TO MEET TARGET DISCHARGE PRESSURE  83 PSI @11:01 AM AS PER SCHEDULE/ ACTUAL READING 73 PSI</t>
  </si>
  <si>
    <t xml:space="preserve">     * UNABLE TO MEET TARGET DISCHARGE PRESSURE  83 PSI @12:01 PM AS PER SCHEDULE/ ACTUAL READING 73 PSI</t>
  </si>
  <si>
    <t xml:space="preserve">     * UNABLE TO MEET TARGET DISCHARGE PRESSURE  81 PSI @ 1:01 PM AS PER SCHEDULE/ ACTUAL READING 73PSI</t>
  </si>
  <si>
    <t>P. LABIAN / J. LLAGUNO</t>
  </si>
  <si>
    <t xml:space="preserve">     * UNABLE TO MEET TARGET DISCHARGE PRESSURE  81 PSI @ 3:01 PM AS PER SCHEDULE/ ACTUAL READING 73PSI</t>
  </si>
  <si>
    <t xml:space="preserve">     * UNABLE TO MEET TARGET DISCHARGE PRESSURE  81 PSI @ 4:01 PM AS PER SCHEDULE/ ACTUAL READING 73PSI</t>
  </si>
  <si>
    <t xml:space="preserve">     * UNABLE TO MEET TARGET DISCHARGE PRESSURE  78 PSI @ 6:01 PM AS PER SCHEDULE/ ACTUAL READING 73PSI</t>
  </si>
  <si>
    <t>SP2 - STOPPED @ 10:00 PM DUE TO PARAMETER CAPACITY OF 2.0 ELEVATION LEVEL.</t>
  </si>
  <si>
    <t xml:space="preserve">     * UNABLE TO MEET TARGET DISCHARGE PRESSURE  76 PSI @ 8:01 PM AS PER SCHEDULE/ ACTUAL READING 70PSI</t>
  </si>
  <si>
    <t>FIDEL RAMOS / REY PROVIDENCIA</t>
  </si>
  <si>
    <t>XCV4 -OPENED @ 10:01 PM (14%)</t>
  </si>
  <si>
    <t xml:space="preserve">     * UNABLE TO MEET TARGET DISCHARGE PRESSURE  83 PSI @ 11:01 PM AS PER SCHEDULE/ ACTUAL READING 69PSI</t>
  </si>
  <si>
    <t xml:space="preserve">     * UNABLE TO MEET TARGET DISCHARGE PRESSURE  83 PSI @ 3:01 AM AS PER SCHEDULE/ ACTUAL READING 71PSI</t>
  </si>
  <si>
    <t xml:space="preserve">     * UNABLE TO MEET TARGET DISCHARGE PRESSURE  83 PSI @ 4:01 AM AS PER SCHEDULE/ ACTUAL READING 71PSI</t>
  </si>
  <si>
    <t>XCV4 - CLOSED @ 4:38 AM WATER ELEVATION (9.5 M)</t>
  </si>
  <si>
    <t xml:space="preserve">     * UNABLE TO MEET TARGET DISCHARGE PRESSURE  83 PSI @ 5:01 AM AS PER SCHEDULE/ ACTUAL READING 81PSI</t>
  </si>
  <si>
    <t xml:space="preserve">     * UNABLE TO MEET TARGET DISCHARGE PRESSURE  83 PSI @ 6:01 AM AS PER SCHEDULE/ ACTUAL READING 81 PSI</t>
  </si>
  <si>
    <t>SP1 - STARTED @ 7:30 AM TO MEET 83 PSI TARGET DISCHARGE PRESSURE</t>
  </si>
  <si>
    <t xml:space="preserve">     * UNABLE TO MEET TARGET DISCHARGE PRESSURE  83 PSI @ 8:01 AM AS PER SCHEDULE/ ACTUAL READING 77 PSI</t>
  </si>
  <si>
    <t xml:space="preserve">     * UNABLE TO MEET TARGET DISCHARGE PRESSURE  83 PSI @ 10:01 AM AS PER SCHEDULE/ ACTUAL READING 74 PSI</t>
  </si>
  <si>
    <t xml:space="preserve">     * UNABLE TO MEET TARGET DISCHARGE PRESSURE  83 PSI @ 11:01 AM AS PER SCHEDULE/ ACTUAL READING 74 PSI</t>
  </si>
  <si>
    <t xml:space="preserve">     * UNABLE TO MEET TARGET DISCHARGE PRESSURE  83 PSI @ 12:01 PM AS PER SCHEDULE/ ACTUAL READING 73 PSI</t>
  </si>
  <si>
    <t xml:space="preserve">     * UNABLE TO MEET TARGET DISCHARGE PRESSURE  81 PSI @ 1:01 PM AS PER SCHEDULE/ ACTUAL READING 73 PSI</t>
  </si>
  <si>
    <t>P. LABIAN / D. E. CAPIÑA</t>
  </si>
  <si>
    <t xml:space="preserve">     * UNABLE TO MEET TARGET DISCHARGE PRESSURE  81 PSI @ 2:01 PM AS PER SCHEDULE/ ACTUAL READING 73 PSI</t>
  </si>
  <si>
    <t xml:space="preserve">     * UNABLE TO MEET TARGET DISCHARGE PRESSURE  81 PSI @ 3:01 PM AS PER SCHEDULE/ ACTUAL READING 73 PSI</t>
  </si>
  <si>
    <t xml:space="preserve">     * UNABLE TO MEET TARGET DISCHARGE PRESSURE  81 PSI @ 4:01 PM AS PER SCHEDULE/ ACTUAL READING 73 PSI</t>
  </si>
  <si>
    <t xml:space="preserve">     * UNABLE TO MEET TARGET DISCHARGE PRESSURE  81 PSI @ 5:01 PM AS PER SCHEDULE/ ACTUAL READING 73 PSI</t>
  </si>
  <si>
    <t>1.3m-10m</t>
  </si>
  <si>
    <t xml:space="preserve">     * UNABLE TO MEET TARGET DISCHARGE PRESSURE  83 PSI @ 10:01 PM AS PER SCHEDULE/ ACTUAL READING 76PSI</t>
  </si>
  <si>
    <t>XCV4 -OPENED @ 10:01 PM (16%)</t>
  </si>
  <si>
    <t xml:space="preserve">     * UNABLE TO MEET TARGET DISCHARGE PRESSURE  83 PSI @ 3:01 AM AS PER SCHEDULE/ ACTUAL READING 72PSI</t>
  </si>
  <si>
    <t xml:space="preserve">     * UNABLE TO MEET TARGET DISCHARGE PRESSURE  83 PSI @ 4:01 AM AS PER SCHEDULE/ ACTUAL READING 73PSI</t>
  </si>
  <si>
    <t>XCV4 - CLOSED @ 4:26 AM WATER ELEVATION (9.5 M)</t>
  </si>
  <si>
    <t xml:space="preserve">     * UNABLE TO MEET TARGET DISCHARGE PRESSURE  83 PSI @ 5:01 AM AS PER SCHEDULE/ ACTUAL READING 79PSI</t>
  </si>
  <si>
    <t xml:space="preserve">     * UNABLE TO MEET TARGET DISCHARGE PRESSURE  81 PSI @ 2:01 PM AS PER SCHEDULE/ ACTUAL READING 71 PSI</t>
  </si>
  <si>
    <t xml:space="preserve">     * UNABLE TO MEET TARGET DISCHARGE PRESSURE  81 PSI @ 3:01 PM AS PER SCHEDULE/ ACTUAL READING 71 PSI</t>
  </si>
  <si>
    <t xml:space="preserve">     * UNABLE TO MEET TARGET DISCHARGE PRESSURE  81 PSI @ 4:01 PM AS PER SCHEDULE/ ACTUAL READING 74 PSI</t>
  </si>
  <si>
    <t xml:space="preserve">     * UNABLE TO MEET TARGET DISCHARGE PRESSURE  78 PSI @ 6:01 PM AS PER SCHEDULE/ ACTUAL READING 72PSI</t>
  </si>
  <si>
    <t xml:space="preserve">     * UNABLE TO MEET TARGET DISCHARGE PRESSURE  78 PSI @ 7:01 PM AS PER SCHEDULE/ ACTUAL READING 72PSI</t>
  </si>
  <si>
    <t xml:space="preserve">     * UNABLE TO MEET TARGET DISCHARGE PRESSURE  76 PSI @ 8:01 PM AS PER SCHEDULE/ ACTUAL READING 72PSI</t>
  </si>
  <si>
    <t xml:space="preserve">     * UNABLE TO MEET TARGET DISCHARGE PRESSURE  76 PSI @ 9:01 PM AS PER SCHEDULE/ ACTUAL READING 72PSI</t>
  </si>
  <si>
    <t>GEORGE HERNANDEZ / FIDEL RAMOS</t>
  </si>
  <si>
    <t xml:space="preserve">     * UNABLE TO MEET TARGET DISCHARGE PRESSURE  83 PSI @ 10:01 PM AS PER SCHEDULE/ ACTUAL READING 75 PSI</t>
  </si>
  <si>
    <t xml:space="preserve">     * UNABLE TO MEET TARGET DISCHARGE PRESSURE  83 PSI @ 1:01 AM AS PER SCHEDULE/ ACTUAL READING 69 PSI</t>
  </si>
  <si>
    <t xml:space="preserve">     * UNABLE TO MEET TARGET DISCHARGE PRESSURE  83 PSI @ 2:01 AM AS PER SCHEDULE/ ACTUAL READING 70 PSI</t>
  </si>
  <si>
    <t xml:space="preserve">     * UNABLE TO MEET TARGET DISCHARGE PRESSURE  83 PSI @ 3:01 AM AS PER SCHEDULE/ ACTUAL READING 71 PSI</t>
  </si>
  <si>
    <t xml:space="preserve">     * UNABLE TO MEET TARGET DISCHARGE PRESSURE  83 PSI @ 4:01 AM AS PER SCHEDULE/ ACTUAL READING 70 PSI</t>
  </si>
  <si>
    <t>XCV4 - CLOSED @ 3:55 AM WATER ELEVATION (9.5 M)</t>
  </si>
  <si>
    <t xml:space="preserve">     * UNABLE TO MEET TARGET DISCHARGE PRESSURE  83 PSI @ 5:01 AM AS PER SCHEDULE/ ACTUAL READING 76 PSI</t>
  </si>
  <si>
    <t xml:space="preserve">     * UNABLE TO MEET TARGET DISCHARGE PRESSURE  83 PSI @ 6:01 AM AS PER SCHEDULE/ ACTUAL READING 77 PSI</t>
  </si>
  <si>
    <t xml:space="preserve">     * UNABLE TO MEET TARGET DISCHARGE PRESSURE  83 PSI @ 7:01 AM AS PER SCHEDULE/ ACTUAL READING 76 PSI</t>
  </si>
  <si>
    <t xml:space="preserve">     * UNABLE TO MEET TARGET DISCHARGE PRESSURE  81 PSI @ 1:01 PM AS PER SCHEDULE/ ACTUAL READING 74 PSI</t>
  </si>
  <si>
    <t xml:space="preserve">     * UNABLE TO MEET TARGET DISCHARGE PRESSURE  81 PSI @ 2:01 PM AS PER SCHEDULE/ ACTUAL READING 75 PSI</t>
  </si>
  <si>
    <t xml:space="preserve">     * UNABLE TO MEET TARGET DISCHARGE PRESSURE  81 PSI @ 3:01 PM AS PER SCHEDULE/ ACTUAL READING 75 PSI</t>
  </si>
  <si>
    <t xml:space="preserve">     * UNABLE TO MEET TARGET DISCHARGE PRESSURE  81 PSI @ 5:01 PM AS PER SCHEDULE/ ACTUAL READING 74 PSI</t>
  </si>
  <si>
    <t xml:space="preserve">     * UNABLE TO MEET TARGET DISCHARGE PRESSURE  78 PSI @ 6:01 PM AS PER SCHEDULE/ ACTUAL READING 73 PSI</t>
  </si>
  <si>
    <t xml:space="preserve">     * UNABLE TO MEET TARGET DISCHARGE PRESSURE  78 PSI @ 7:01 PM AS PER SCHEDULE/ ACTUAL READING 73 PSI</t>
  </si>
  <si>
    <t>XCV4 -OPENED @ 10:01 PM (11%)</t>
  </si>
  <si>
    <t>GEORGE HERNANNDEZ / FIDEL RAMOS</t>
  </si>
  <si>
    <t xml:space="preserve">     * UNABLE TO MEET TARGET DISCHARGE PRESSURE  83 PSI @ 11:01 PM AS PER SCHEDULE/ ACTUAL READING 64 PSI</t>
  </si>
  <si>
    <t xml:space="preserve">     * UNABLE TO MEET TARGET DISCHARGE PRESSURE  83 PSI @ 12:01 AM AS PER SCHEDULE/ ACTUAL READING 63 PSI</t>
  </si>
  <si>
    <t>XCV4- INCREASE OPENING  @ 12:01 AM (18%)</t>
  </si>
  <si>
    <t xml:space="preserve">     * UNABLE TO MEET TARGET DISCHARGE PRESSURE  83 PSI @ 5:01 AM AS PER SCHEDULE/ ACTUAL READING 77 PSI</t>
  </si>
  <si>
    <t xml:space="preserve">     * UNABLE TO MEET TARGET DISCHARGE PRESSURE  81 PSI @ 2:01 PM AS PER SCHEDULE/ ACTUAL READING 74 PSI</t>
  </si>
  <si>
    <t xml:space="preserve">     * UNABLE TO MEET TARGET DISCHARGE PRESSURE  81 PSI @ 4:01 PM AS PER SCHEDULE/ ACTUAL READING 75 PSI</t>
  </si>
  <si>
    <t xml:space="preserve">     * UNABLE TO MEET TARGET DISCHARGE PRESSURE  78 PSI @ 7:01 PM AS PER SCHEDULE/ ACTUAL READING 72 PSI</t>
  </si>
  <si>
    <t xml:space="preserve">     * UNABLE TO MEET TARGET DISCHARGE PRESSURE  75 PSI @ 1:01 AM AS PER SCHEDULE/ ACTUAL READING 70PSI</t>
  </si>
  <si>
    <t xml:space="preserve">     * UNABLE TO MEET TARGET DISCHARGE PRESSURE  75 PSI @ 2:01 AM AS PER SCHEDULE/ ACTUAL READING 71PSI</t>
  </si>
  <si>
    <t xml:space="preserve">     * UNABLE TO MEET TARGET DISCHARGE PRESSURE  75 PSI @ 3:01 AM AS PER SCHEDULE/ ACTUAL READING 73PSI</t>
  </si>
  <si>
    <t xml:space="preserve">     * UNABLE TO MEET TARGET DISCHARGE PRESSURE  75 PSI @ 1:01 AM AS PER SCHEDULE/ ACTUAL READING 69 PSI</t>
  </si>
  <si>
    <t xml:space="preserve">     * UNABLE TO MEET TARGET DISCHARGE PRESSURE  75 PSI @ 2:01 AM AS PER SCHEDULE/ ACTUAL READING 70 PSI</t>
  </si>
  <si>
    <t xml:space="preserve">     * UNABLE TO MEET TARGET DISCHARGE PRESSURE  75 PSI @ 3:01 AM AS PER SCHEDULE/ ACTUAL READING 71 PSI</t>
  </si>
  <si>
    <t xml:space="preserve">     * UNABLE TO MEET TARGET DISCHARGE PRESSURE  75 PSI @ 4:01 AM AS PER SCHEDULE/ ACTUAL READING 71 PSI</t>
  </si>
  <si>
    <t xml:space="preserve">     * UNABLE TO MEET TARGET DISCHARGE PRESSURE  75 PSI @ 4:01 AM AS PER SCHEDULE/ ACTUAL READING 81PSI</t>
  </si>
  <si>
    <t xml:space="preserve">     * UNABLE TO MEET TARGET DISCHARGE PRESSURE  76 PSI @ 8:01 PM AS PER SCHEDULE/ ACTUAL READING 73 PSI</t>
  </si>
  <si>
    <t>SP2 - STOPPED @ 10:00 PM DUE TO PARAMETER CAPACITY OF 1.8 ELEVATION LEVEL.</t>
  </si>
  <si>
    <t>XCV4 -OPENED @ 10:01 PM (12%)</t>
  </si>
  <si>
    <t xml:space="preserve">     * UNABLE TO MEET TARGET DISCHARGE PRESSURE  83 PSI @ 11:01 PM AS PER SCHEDULE/ ACTUAL READING 73 PSI</t>
  </si>
  <si>
    <t xml:space="preserve">     * UNABLE TO MEET TARGET DISCHARGE PRESSURE  83 PSI @ 12:01 AM AS PER SCHEDULE/ ACTUAL READING 69 PSI</t>
  </si>
  <si>
    <t xml:space="preserve">     * UNABLE TO MEET TARGET DISCHARGE PRESSURE  75 PSI @ 1:01 AM AS PER SCHEDULE / ACTUAL READING 67 PSI</t>
  </si>
  <si>
    <t xml:space="preserve">     * UNABLE TO MEET TARGET DISCHARGE PRESSURE  75 PSI @ 3:01 AM AS PER SCHEDULE/ ACTUAL READING 70 PSI</t>
  </si>
  <si>
    <t>XCV4 - CLOSED @ 3:40 AM WATER ELEVATION (9.5 M)</t>
  </si>
  <si>
    <t xml:space="preserve">     * NORMAL TARGET DISCHARGE PRESSURE  83 PSI @ 4:01 AM AS PER SCHEDULE/ ACTUAL READING 82 PSI</t>
  </si>
  <si>
    <t xml:space="preserve">     * UNABLE TO MEET TARGET DISCHARGE PRESSURE  83 PSI @ 6:01 AM AS PER SCHEDULE/ ACTUAL READING 73 PSI</t>
  </si>
  <si>
    <t>REY PROVIDENCIA / P. LABIAN</t>
  </si>
  <si>
    <t xml:space="preserve">     * UNABLE TO MEET TARGET DISCHARGE PRESSURE  81 PSI @ 4:01 PM AS PER SCHEDULE/ ACTUAL READING 76 PSI</t>
  </si>
  <si>
    <t xml:space="preserve">     * UNABLE TO MEET TARGET DISCHARGE PRESSURE  78 PSI @ 6:01 PM AS PER SCHEDULE/ ACTUAL READING 72 PSI</t>
  </si>
  <si>
    <t xml:space="preserve">     * UNABLE TO MEET TARGET DISCHARGE PRESSURE  76 PSI @ 8:01 PM AS PER SCHEDULE/ ACTUAL READING 74 PSI</t>
  </si>
  <si>
    <t xml:space="preserve">     * UNABLE TO MEET TARGET DISCHARGE PRESSURE  83 PSI @ 9:01 AM AS PER SCHEDULE/ ACTUAL READING 74 PSI</t>
  </si>
  <si>
    <t>SP1 - STOPPED @ 10:00 PM DUE TO PARAMETER CAPACITY OF 1.5 ELEVATION LEVEL.</t>
  </si>
  <si>
    <t xml:space="preserve">     * UNABLE TO MEET TARGET DISCHARGE PRESSURE  83 PSI @ 12:01 AM AS PER SCHEDULE/ ACTUAL READING 72 PSI</t>
  </si>
  <si>
    <t xml:space="preserve">     * UNABLE TO MEET TARGET DISCHARGE PRESSURE  75 PSI @ 1:01 AM AS PER SCHEDULE / ACTUAL READING 68 PSI</t>
  </si>
  <si>
    <t xml:space="preserve">     * UNABLE TO MEET TARGET DISCHARGE PRESSURE  83 PSI @ 5:01 AM AS PER SCHEDULE/ ACTUAL READING 78 PSI</t>
  </si>
  <si>
    <t xml:space="preserve">     * UNABLE TO MEET TARGET DISCHARGE PRESSURE  83 PSI @ 7:01 AM AS PER SCHEDULE/ ACTUAL READING 75 PSI</t>
  </si>
  <si>
    <t xml:space="preserve">     * UNABLE TO MEET TARGET DISCHARGE PRESSURE  76 PSI @ 8:01 PM AS PER SCHEDULE/ ACTUAL READING 72 PSI</t>
  </si>
  <si>
    <t xml:space="preserve">     * UNABLE TO MEET TARGET DISCHARGE PRESSURE  76 PSI @ 9:01 PM AS PER SCHEDULE/ ACTUAL READING 73 PSI</t>
  </si>
  <si>
    <t>SP1 - STOPPED @ 10:00 PM DUE TO PARAMETER CAPACITY OF 1.6 ELEVATION LEVEL.</t>
  </si>
  <si>
    <t>GEORGE HERNANDEZ / REY PROVIDENCIA</t>
  </si>
  <si>
    <t xml:space="preserve">     * UNABLE TO MEET TARGET DISCHARGE PRESSURE  83 PSI @ 11:01 PM AS PER SCHEDULE/ ACTUAL READING 70 PSI</t>
  </si>
  <si>
    <t xml:space="preserve">     * UNABLE TO MEET TARGET DISCHARGE PRESSURE  83 PSI @ 12:01 AM AS PER SCHEDULE/ ACTUAL READING 68 PSI</t>
  </si>
  <si>
    <t xml:space="preserve">     * UNABLE TO MEET TARGET DISCHARGE PRESSURE  75 PSI @ 1:01 AM AS PER SCHEDULE / ACTUAL READING 63 PSI</t>
  </si>
  <si>
    <t>XCV4 - INCREASE OPENING  @ 12:01 AM (20%)</t>
  </si>
  <si>
    <t>XCV4 - DECREASE OPENING FROM 20% TO 15% SETTING @ 3:01 AM DUE TO LOW DISCHARGE PRESSURE AS PER CONROL CENTER ADVICE</t>
  </si>
  <si>
    <t>XCV4 - CLOSED @ 4:30 AM WATER ELEVATION (9.5 M)</t>
  </si>
  <si>
    <t xml:space="preserve">     * UNABLE TO MEET TARGET DISCHARGE PRESSURE  75 PSI @ 2:01 AM AS PER SCHEDULE / ACTUAL READING 68 PSI</t>
  </si>
  <si>
    <t xml:space="preserve">     * UNABLE TO MEET TARGET DISCHARGE PRESSURE  75 PSI @ 3:01 AM AS PER SCHEDULE / ACTUAL READING 63 PSI</t>
  </si>
  <si>
    <t xml:space="preserve">     * UNABLE TO MEET TARGET DISCHARGE PRESSURE  75 PSI @ 4:01 AM AS PER SCHEDULE / ACTUAL READING 74 PSI</t>
  </si>
  <si>
    <t xml:space="preserve">     * UNABLE TO MEET TARGET DISCHARGE PRESSURE  83 PSI @ 5:01 AM AS PER SCHEDULE / ACTUAL READING 76 PSI</t>
  </si>
  <si>
    <t xml:space="preserve">     * UNABLE TO MEET TARGET DISCHARGE PRESSURE  83 PSI @ 6:01 AM AS PER SCHEDULE/ ACTUAL READING 75 PSI</t>
  </si>
  <si>
    <t xml:space="preserve">     * UNABLE TO MEET TARGET DISCHARGE PRESSURE  83 PSI @ 8:01 AM AS PER SCHEDULE/ ACTUAL READING 74 PSI</t>
  </si>
  <si>
    <t xml:space="preserve">     * UNABLE TO MEET TARGET DISCHARGE PRESSURE  81 PSI @ 1:01 PM AS PER SCHEDULE/ ACTUAL READING 72 PSI</t>
  </si>
  <si>
    <t xml:space="preserve">     * UNABLE TO MEET TARGET DISCHARGE PRESSURE  83 PSI @ 12:01 PM AS PER SCHEDULE/ ACTUAL READING 72 PSI</t>
  </si>
  <si>
    <t xml:space="preserve">     * UNABLE TO MEET TARGET DISCHARGE PRESSURE  81 PSI @ 2:01 PM AS PER SCHEDULE/ ACTUAL READING 72 PSI</t>
  </si>
  <si>
    <t>D.E. CAPIÑA / A. RAYALA II</t>
  </si>
  <si>
    <t xml:space="preserve">     * UNABLE TO MEET TARGET DISCHARGE PRESSURE  81 PSI @ 3:01 PM AS PER SCHEDULE/ ACTUAL READING 72 PSI</t>
  </si>
  <si>
    <t xml:space="preserve">     * UNABLE TO MEET TARGET DISCHARGE PRESSURE  81 PSI @ 4:01 PM AS PER SCHEDULE/ ACTUAL READING 71 PSI</t>
  </si>
  <si>
    <t xml:space="preserve">     * UNABLE TO MEET TARGET DISCHARGE PRESSURE  81 PSI @ 5:01 PM AS PER SCHEDULE/ ACTUAL READING 71 PSI</t>
  </si>
  <si>
    <t xml:space="preserve">     * UNABLE TO MEET TARGET DISCHARGE PRESSURE  78 PSI @ 6:01 PM AS PER SCHEDULE/ ACTUAL READING 71 PSI</t>
  </si>
  <si>
    <t xml:space="preserve">     * UNABLE TO MEET TARGET DISCHARGE PRESSURE  76 PSI @ 9:01 PM AS PER SCHEDULE/ ACTUAL READING 73PSI</t>
  </si>
  <si>
    <t>SP1 - STOPPED @ 9:15 PM DUE TO PARAMETER CAPACITY OF 1.3 ELEVATION LEVEL.</t>
  </si>
  <si>
    <t>REY PROVIDENCIA/ FIDEL RAMOS</t>
  </si>
  <si>
    <t>XCV4 -OPENED @ 10:01 PM (10%)</t>
  </si>
  <si>
    <t xml:space="preserve">     * UNABLE TO MEET TARGET DISCHARGE PRESSURE  83 PSI @ 12:01 AM AS PER SCHEDULE/ ACTUAL READING 74 PSI</t>
  </si>
  <si>
    <t xml:space="preserve">     * UNABLE TO MEET TARGET DISCHARGE PRESSURE  83 PSI @ 12:01 AM AS PER SCHEDULE/ ACTUAL READING 75 PSI</t>
  </si>
  <si>
    <t xml:space="preserve">     * UNABLE TO MEET TARGET DISCHARGE PRESSURE  75 PSI @ 1:01 AM AS PER SCHEDULE / ACTUAL READING 70 PSI</t>
  </si>
  <si>
    <t>XCV4 - INCREASE OPENING  @ 12:01 AM (18%)</t>
  </si>
  <si>
    <t xml:space="preserve">     * UNABLE TO MEET TARGET DISCHARGE PRESSURE  75 PSI @ 2:01 AM AS PER SCHEDULE / ACTUAL READING 71 PSI</t>
  </si>
  <si>
    <t xml:space="preserve">     * UNABLE TO MEET TARGET DISCHARGE PRESSURE  75 PSI @ 3:01 AM AS PER SCHEDULE / ACTUAL READING 71 PSI</t>
  </si>
  <si>
    <t xml:space="preserve">     * UNABLE TO MEET TARGET DISCHARGE PRESSURE  75 PSI @ 4:01 AM AS PER SCHEDULE / ACTUAL READING 67 PSI</t>
  </si>
  <si>
    <t xml:space="preserve">     * UNABLE TO MEET TARGET DISCHARGE PRESSURE  83 PSI @ 5:01 AM AS PER SCHEDULE/ ACTUAL READING 81 PSI</t>
  </si>
  <si>
    <t>ESTOCHE M.A./JONEL LLAGUNO</t>
  </si>
  <si>
    <t xml:space="preserve">     * UNABLE TO MEET TARGET DISCHARGE PRESSURE  83 PSI @ 9:01 AM AS PER SCHEDULE/ ACTUAL READING 76 PSI</t>
  </si>
  <si>
    <t>SP2 - STARTED @ 7:45 AM TO MEET 83 PSI TARGET DISCHARGE PRESSURE</t>
  </si>
  <si>
    <t xml:space="preserve">     * UNABLE TO MEET TARGET DISCHARGE PRESSURE  83 PSI @ 10:01 AM AS PER SCHEDULE/ ACTUAL READING 76 PSI</t>
  </si>
  <si>
    <t xml:space="preserve">     * UNABLE TO MEET TARGET DISCHARGE PRESSURE  83 PSI @11:01 AM AS PER SCHEDULE/ ACTUAL READING 75 PSI</t>
  </si>
  <si>
    <t xml:space="preserve">     * UNABLE TO MEET TARGET DISCHARGE PRESSURE  81 PSI @ 1:01 AM AS PER SCHEDULE/ ACTUAL READING 74 PSI</t>
  </si>
  <si>
    <t xml:space="preserve">     * UNABLE TO MEET TARGET DISCHARGE PRESSURE  81 PSI @ 2:01 AM AS PER SCHEDULE/ ACTUAL READING 75 PSI</t>
  </si>
  <si>
    <t>MR. NOEL NERPIO AND TEAM OF SOUTH MAINTENANCE ARRIVE @ 2:40 PM TO CONDUCT WARM UP GENSET 1&amp;2 FOR 5 MINS.</t>
  </si>
  <si>
    <t xml:space="preserve">     * UNABLE TO MEET TARGET DISCHARGE PRESSURE  81 PSI @ 3:01 AM AS PER SCHEDULE/ ACTUAL READING 75 PSI</t>
  </si>
  <si>
    <t xml:space="preserve">     * UNABLE TO MEET TARGET DISCHARGE PRESSURE  81 PSI @ 4:01 AM AS PER SCHEDULE/ ACTUAL READING 75 PSI</t>
  </si>
  <si>
    <t xml:space="preserve">     * UNABLE TO MEET TARGET DISCHARGE PRESSURE  81 PSI @ 5:01 AM AS PER SCHEDULE/ ACTUAL READING 75 PSI</t>
  </si>
  <si>
    <t xml:space="preserve">     * UNABLE TO MEET TARGET DISCHARGE PRESSURE  78 PSI @ 7:01 PM AS PER SCHEDULE/ ACTUAL READING 74 PSI</t>
  </si>
  <si>
    <t xml:space="preserve">     * UNABLE TO MEET TARGET DISCHARGE PRESSURE  83 PSI @ 9:01 PM AS PER SCHEDULE/ ACTUAL READING 75 PSI</t>
  </si>
  <si>
    <t>TARGET DISCHARGE PRESSURE SET TO 83 PSI @ 10:01 PM TO 12:01 AM AS PER SCHEDULE</t>
  </si>
  <si>
    <t>SP2 - STOPPED @ 10:00 PM DUE TO PARAMETER CAPACITY OF 2.5 ELEVATION LEVEL.</t>
  </si>
  <si>
    <t xml:space="preserve">     * UNABLE TO MEET TARGET DISCHARGE PRESSURE  83 PSI @ 11:01 PM AS PER SCHEDULE/ ACTUAL READING 71 PSI</t>
  </si>
  <si>
    <t xml:space="preserve">     * UNABLE TO MEET TARGET DISCHARGE PRESSURE  83 PSI @ 12:01 AM AS PER SCHEDULE/ ACTUAL READING 70 PSI</t>
  </si>
  <si>
    <t xml:space="preserve">     * UNABLE TO MEET TARGET DISCHARGE PRESSURE  75 PSI @ 3:01 AM AS PER SCHEDULE / ACTUAL READING 72 PSI</t>
  </si>
  <si>
    <t>XCV4 - CLOSED @ 2:42 AM WATER ELEVATION (9.5 M)</t>
  </si>
  <si>
    <t xml:space="preserve">     * NORMAL TARGET DISCHARGE PRESSURE  83 PSI @ 4:01 AM AS PER SCHEDULE / ACTUAL READING 80 PSI</t>
  </si>
  <si>
    <t xml:space="preserve">     * NORMAL TARGET DISCHARGE PRESSURE  83 PSI @ 5:01 AM AS PER SCHEDULE/ ACTUAL READING 80 PSI</t>
  </si>
  <si>
    <t xml:space="preserve">     * UNABLE TO MEET TARGET DISCHARGE PRESSURE  83 PSI @ 6:01 AM AS PER SCHEDULE/ ACTUAL READING 74 PSI</t>
  </si>
  <si>
    <t xml:space="preserve">     * UNABLE TO MEET TARGET DISCHARGE PRESSURE  81 PSI @ 2:01 AM AS PER SCHEDULE/ ACTUAL READING 73 PSI</t>
  </si>
  <si>
    <t xml:space="preserve">     * UNABLE TO MEET TARGET DISCHARGE PRESSURE  81 PSI @ 3:01 AM AS PER SCHEDULE/ ACTUAL READING 73 PSI</t>
  </si>
  <si>
    <t xml:space="preserve">     * UNABLE TO MEET TARGET DISCHARGE PRESSURE  81 PSI @ 4:01 AM AS PER SCHEDULE/ ACTUAL READING 73 PSI</t>
  </si>
  <si>
    <t xml:space="preserve">     * UNABLE TO MEET TARGET DISCHARGE PRESSURE  81 PSI @ 5:01 AM AS PER SCHEDULE/ ACTUAL READING 74 PSI</t>
  </si>
  <si>
    <t xml:space="preserve">     * UNABLE TO MEET TARGET DISCHARGE PRESSURE  83 PSI @ 9:01 PM AS PER SCHEDULE/ ACTUAL READING 74 PSI</t>
  </si>
  <si>
    <t>SP1 - STOPPED @ 10:00 PM DUE TO PARAMETER CAPACITY OF 2.0 ELEVATION LEVEL.</t>
  </si>
  <si>
    <t>M.A. ESTOCHE / D.E. CAPIÑA / R. PROVIDENCIA</t>
  </si>
  <si>
    <t xml:space="preserve">     * UNABLE TO MEET TARGET DISCHARGE PRESSURE  75 PSI @ 1:01 AM AS PER SCHEDULE / ACTUAL READING 69 PSI</t>
  </si>
  <si>
    <t xml:space="preserve">     * UNABLE TO MEET TARGET DISCHARGE PRESSURE  75 PSI @ 2:01 AM AS PER SCHEDULE / ACTUAL READING 69 PSI</t>
  </si>
  <si>
    <t xml:space="preserve">     * UNABLE TO MEET TARGET DISCHARGE PRESSURE  75 PSI @ 3:01 AM AS PER SCHEDULE / ACTUAL READING 70 PSI</t>
  </si>
  <si>
    <t>XCV4 - CLOSED @ 3:20 AM WATER ELEVATION (9.5 M)</t>
  </si>
  <si>
    <t xml:space="preserve">     * NORMAL TARGET DISCHARGE PRESSURE  83 PSI @ 5:01 AM AS PER SCHEDULE/ ACTUAL READING 79 PSI</t>
  </si>
  <si>
    <t xml:space="preserve">     * UNABLE TO MEET TARGET DISCHARGE PRESSURE  83 PSI @ 6:01 AM AS PER SCHEDULE/ ACTUAL READING 76 PSI</t>
  </si>
  <si>
    <t>MR. VALDEZ AND TEAM MIESCOR LOGISTIC ARRIVED @ 10:42 AM FOR REPAIR/REPLACE BRPKEN GLASS WINDOW AT SECURITY OFFICE.</t>
  </si>
  <si>
    <t xml:space="preserve">     * UNABLE TO MEET TARGET DISCHARGE PRESSURE  81 PSI @ 1:01 AM AS PER SCHEDULE/ ACTUAL READING 76 PSI</t>
  </si>
  <si>
    <t>FIDEL RAMOS / DYAN ELVIN CAPIÑA</t>
  </si>
  <si>
    <t xml:space="preserve">     * UNABLE TO MEET TARGET DISCHARGE PRESSURE  81 PSI @ 2:01 PM AS PER SCHEDULE / ACTUAL READING 76PSI</t>
  </si>
  <si>
    <t xml:space="preserve">     * UNABLE TO MEET TARGET DISCHARGE PRESSURE  81 PSI @ 3:01 PM AS PER SCHEDULE / ACTUAL READING 78PSI</t>
  </si>
  <si>
    <t xml:space="preserve">     * UNABLE TO MEET TARGET DISCHARGE PRESSURE  81 PSI @ 4:01 PM AS PER SCHEDULE / ACTUAL READING 76PSI</t>
  </si>
  <si>
    <t>MR.CHARLES FLORES OF RJEN INNOVATIVE FOR SITE INSPECTION OF STRUCTURED CABLING</t>
  </si>
  <si>
    <t xml:space="preserve">     * UNABLE TO MEET TARGET DISCHARGE PRESSURE  81 PSI @ 5:01 PM AS PER SCHEDULE / ACTUAL READING 74PSI</t>
  </si>
  <si>
    <t xml:space="preserve">     * UNABLE TO MEET TARGET DISCHARGE PRESSURE  78 PSI @ 6:01 PM AS PER SCHEDULE / ACTUAL READING 74PSI</t>
  </si>
  <si>
    <t xml:space="preserve">     * UNABLE TO MEET TARGET DISCHARGE PRESSURE  78 PSI @ 7:01 PM AS PER SCHEDULE / ACTUAL READING 74PSI</t>
  </si>
  <si>
    <t>SP2 - STOPPED @ 10:00 PM DUE TO PARAMETER CAPACITY OF 1.6 ELEVATION LEVEL.</t>
  </si>
  <si>
    <t xml:space="preserve">     * UNABLE TO MEET TARGET DISCHARGE PRESSURE  83 PSI @ 10:01 PM AS PER SCHEDULE/ ACTUAL READING 77PSI</t>
  </si>
  <si>
    <t xml:space="preserve">     * UNABLE TO MEET TARGET DISCHARGE PRESSURE  83 PSI @ 11:01 PM AS PER SCHEDULE/ ACTUAL READING 70PSI</t>
  </si>
  <si>
    <t xml:space="preserve">     * UNABLE TO MEET TARGET DISCHARGE PRESSURE  83 PSI @ 11:01 PM AS PER SCHEDULE/ ACTUAL READING 71PSI</t>
  </si>
  <si>
    <t xml:space="preserve">     * UNABLE TO MEET TARGET DISCHARGE PRESSURE  83 PSI @ 12:01 AM AS PER SCHEDULE/ ACTUAL READING 75PSI</t>
  </si>
  <si>
    <t xml:space="preserve">     * UNABLE TO MEET TARGET DISCHARGE PRESSURE  75 PSI @ 2:01 AM AS PER SCHEDULE/ ACTUAL READING 73PSI</t>
  </si>
  <si>
    <t xml:space="preserve">     * UNABLE TO MEET TARGET DISCHARGE PRESSURE  75 PSI @ 3:01 AM AS PER SCHEDULE/ ACTUAL READING 72PSI</t>
  </si>
  <si>
    <t xml:space="preserve">     * UNABLE TO MEET TARGET DISCHARGE PRESSURE  75 PSI @ 4:01 AM AS PER SCHEDULE/ ACTUAL READING 72PSI</t>
  </si>
  <si>
    <t>XCV4 - CLOSED @ 4:10 AM WATER ELEVATION (9.5 M)</t>
  </si>
  <si>
    <t xml:space="preserve">     * UNABLE TO MEET TARGET DISCHARGE PRESSURE  81 PSI @ 1:01 PM AS PER SCHEDULE/ ACTUAL READING 75 PSI</t>
  </si>
  <si>
    <t>SAFETY LEAD BY EMAN REYES ARRIVE @ 11:00AM FOR INSPECTION.</t>
  </si>
  <si>
    <t xml:space="preserve">     * UNABLE TO MEET TARGET DISCHARGE PRESSURE  81 PSI @ 3:01 PM AS PER SCHEDULE / ACTUAL READING 76PSI</t>
  </si>
  <si>
    <t>MR. VALDEZ AND TEAM MIESCOR LOGISTIC ARRIVED @ 4:27 PM FOR INSTALLATION OF BROPKEN GLASS WINDOW AT SECURITY OFFICE.</t>
  </si>
  <si>
    <t xml:space="preserve">     * UNABLE TO MEET TARGET DISCHARGE PRESSURE  83 PSI @ 9:01 PM AS PER SCHEDULE/ ACTUAL READING 73PSI</t>
  </si>
  <si>
    <t xml:space="preserve">     * UNABLE TO MEET TARGET DISCHARGE PRESSURE  83 PSI @ 10:01 PM AS PER SCHEDULE/ ACTUAL READING 75PSI</t>
  </si>
  <si>
    <t xml:space="preserve">     * UNABLE TO MEET TARGET DISCHARGE PRESSURE  83 PSI @ 12:01 AM AS PER SCHEDULE/ ACTUAL READING 74PSI</t>
  </si>
  <si>
    <t xml:space="preserve">     * UNABLE TO MEET TARGET DISCHARGE PRESSURE  75 PSI @ 1:01 AM AS PER SCHEDULE/ ACTUAL READING 71PSI</t>
  </si>
  <si>
    <t>XCV4 - CLOSED @ 3:42 AM WATER ELEVATION (9.5 M)</t>
  </si>
  <si>
    <t xml:space="preserve">     * UNABLE TO MEET TARGET DISCHARGE PRESSURE  75 PSI @ 4:01 AM AS PER SCHEDULE/ ACTUAL READING 83PSI</t>
  </si>
  <si>
    <t xml:space="preserve">     * UNABLE TO MEET TARGET DISCHARGE PRESSURE  83 PSI @ 5:01 AM AS PER SCHEDULE/ ACTUAL READING 78PSI</t>
  </si>
  <si>
    <t xml:space="preserve">       M.A. ESTOCHE / D. CAPIÑA</t>
  </si>
  <si>
    <t>M.A. ESTOCHE / J. LLAGUNO</t>
  </si>
  <si>
    <t xml:space="preserve">     * UNABLE TO MEET TARGET DISCHARGE PRESSURE  83 PSI @ 6:01 AM AS PER SCHEDULE/ ACTUAL READING 75PSI</t>
  </si>
  <si>
    <t>3B+IS</t>
  </si>
  <si>
    <t xml:space="preserve">     * UNABLE TO MEET TARGET DISCHARGE PRESSURE  81 PSI @ 5:01 PM AS PER SCHEDULE/ ACTUAL READING 75 PSI</t>
  </si>
  <si>
    <t xml:space="preserve">     * UNABLE TO MEET TARGET DISCHARGE PRESSURE  81 PSI @ 4:01 PM AS PER SCHEDULE/ ACTUAL READING 78 PSI</t>
  </si>
  <si>
    <t xml:space="preserve">     * UNABLE TO MEET TARGET DISCHARGE PRESSURE  81 PSI @ 3:01 PM AS PER SCHEDULE/ ACTUAL READING 77 PSI</t>
  </si>
  <si>
    <t xml:space="preserve">     * UNABLE TO MEET TARGET DISCHARGE PRESSURE  81 PSI @ 2:01 PM AS PER SCHEDULE/ ACTUAL READING 76 PSI</t>
  </si>
  <si>
    <t>SP2 - STOPPED @ 10:00 PM DUE TO PARAMETER CAPACITY OF 1.7 ELEVATION LEVEL.</t>
  </si>
  <si>
    <t xml:space="preserve">     * UNABLE TO MEET TARGET DISCHARGE PRESSURE  83 PSI @ 11:01 PM AS PER SCHEDULE / ACTUAL READING 73PSI</t>
  </si>
  <si>
    <t xml:space="preserve">     * UNABLE TO MEET TARGET DISCHARGE PRESSURE  83 PSI @ 10:01 PM AS PER SCHEDULE / ACTUAL READING 76PSI</t>
  </si>
  <si>
    <t xml:space="preserve">     * UNABLE TO MEET TARGET DISCHARGE PRESSURE  75 PSI @ 1:01 AM AS PER SCHEDULE / ACTUAL READING 71PSI</t>
  </si>
  <si>
    <t xml:space="preserve">     * UNABLE TO MEET TARGET DISCHARGE PRESSURE  75 PSI @ 2:01 AM AS PER SCHEDULE / ACTUAL READING 74PSI</t>
  </si>
  <si>
    <t xml:space="preserve">     * UNABLE TO MEET TARGET DISCHARGE PRESSURE  75 PSI @ 3:01 AM AS PER SCHEDULE / ACTUAL READING 74PSI</t>
  </si>
  <si>
    <t xml:space="preserve">     * UNABLE TO MEET TARGET DISCHARGE PRESSURE  75 PSI @ 4:01 AM AS PER SCHEDULE / ACTUAL READING 82PSI</t>
  </si>
  <si>
    <t xml:space="preserve">     * UNABLE TO MEET TARGET DISCHARGE PRESSURE  83 PSI @ 5:01 AM AS PER SCHEDULE / ACTUAL READING 79PSI</t>
  </si>
  <si>
    <t>SP1 - STARTED @ 7:00 AM TO MEET 83 PSI TARGET DISCHARGE PRESSURE</t>
  </si>
  <si>
    <t>SP1 - STARTED @ 6:17 AM TO MEET 83 PSI TARGET DISCHARGE PRESSURE</t>
  </si>
  <si>
    <t xml:space="preserve">     * UNABLE TO MEET TARGET DISCHARGE PRESSURE  83 PSI @ 11:01 AM AS PER SCHEDULE/ ACTUAL READING 76 PSI</t>
  </si>
  <si>
    <t xml:space="preserve">     * UNABLE TO MEET TARGET DISCHARGE PRESSURE  83 PSI @ 12:01 PM AS PER SCHEDULE/ ACTUAL READING 76 PSI</t>
  </si>
  <si>
    <t>GEORGE HERNANDEZ  / DYAN ELVIN CAPIÑA</t>
  </si>
  <si>
    <t xml:space="preserve">     * UNABLE TO MEET TARGET DISCHARGE PRESSURE  81 PSI @ 3:01 PM AS PER SCHEDULE/ ACTUAL READING 76 PSI</t>
  </si>
  <si>
    <t xml:space="preserve">     * UNABLE TO MEET TARGET DISCHARGE PRESSURE  83 PSI @ 9:01 PM AS PER SCHEDULE/ ACTUAL READING 75PSI</t>
  </si>
  <si>
    <t>MIESCOR LEAD BY ENGR, AUGUSTUS VALDEZ ARRIVE @ 9:12 AM FOR DELIVERY OF 10 PCS ROAD LIGHT AND 3 PCS ELECTRICAL TAPE</t>
  </si>
  <si>
    <t>SP2 - STOPPED @ 10:00 PM DUE TO PARAMETER CAPACITY OF 2.3 ELEVATION LEVEL.</t>
  </si>
  <si>
    <t xml:space="preserve">REY PROVIDENCIA / GEORGE HERNANDEZ </t>
  </si>
  <si>
    <t>SP1 - STOPPED @ 10:00 PM DUE TO PARAMETER CAPACITY OF 2.3 ELEVATION LEVEL.</t>
  </si>
  <si>
    <t xml:space="preserve">     * UNABLE TO MEET TARGET DISCHARGE PRESSURE  83 PSI @ 11:01 PM AS PER SCHEDULE / ACTUAL READING 72PSI</t>
  </si>
  <si>
    <t xml:space="preserve">     * UNABLE TO MEET TARGET DISCHARGE PRESSURE  75 PSI @ 3:01 AM AS PER SCHEDULE / ACTUAL READING 72PSI</t>
  </si>
  <si>
    <t xml:space="preserve">     * UNABLE TO MEET TARGET DISCHARGE PRESSURE  75 PSI @ 2:01 AM AS PER SCHEDULE / ACTUAL READING 73PSI</t>
  </si>
  <si>
    <t>XCV4 - CLOSED @ 3:57 AM WATER ELEVATION (9.5 M)</t>
  </si>
  <si>
    <t xml:space="preserve">     * UNABLE TO MEET TARGET DISCHARGE PRESSURE  75 PSI @ 4:01 AM AS PER SCHEDULE / ACTUAL READING 83PSI</t>
  </si>
  <si>
    <t xml:space="preserve"> MEET THE TARGET DISCHARGE PRESSURE  83 PSI @ 4:01 AM AS PER SCHEDULE. </t>
  </si>
  <si>
    <t xml:space="preserve">     * UNABLE TO MEET TARGET DISCHARGE PRESSURE  83 PSI @ 5:01 AM AS PER SCHEDULE / ACTUAL READING 82PSI</t>
  </si>
  <si>
    <t xml:space="preserve">       M.A. ESTOCHE / A. RAYALA II</t>
  </si>
  <si>
    <t>SP2 - STARTED @ 7:20 AM TO MEET 83 PSI TARGET DISCHARGE PRESSURE</t>
  </si>
  <si>
    <t xml:space="preserve">       J.LLAGUNO / D. CAPIÑA</t>
  </si>
  <si>
    <t xml:space="preserve">     * UNABLE TO MEET TARGET DISCHARGE PRESSURE  81 PSI @ 3:01 PM AS PER SCHEDULE/ ACTUAL READING 74 PSI</t>
  </si>
  <si>
    <t xml:space="preserve">     * UNABLE TO MEET TARGET DISCHARGE PRESSURE  76 PSI @ 8:01 PM AS PER SCHEDULE / ACTUAL READING 74PSI</t>
  </si>
  <si>
    <t xml:space="preserve">     * UNABLE TO MEET TARGET DISCHARGE PRESSURE  83 PSI @ 9:01 PM AS PER SCHEDULE / ACTUAL READING 74 PSI</t>
  </si>
  <si>
    <t xml:space="preserve">     * UNABLE TO MEET TARGET DISCHARGE PRESSURE  83 PSI @ 10:01 PM AS PER SCHEDULE / ACTUAL READING 74PSI</t>
  </si>
  <si>
    <t xml:space="preserve">     * UNABLE TO MEET TARGET DISCHARGE PRESSURE  83 PSI @ 11:01 PM AS PER SCHEDULE / ACTUAL READING 70PSI</t>
  </si>
  <si>
    <t xml:space="preserve">     * UNABLE TO MEET TARGET DISCHARGE PRESSURE  83 PSI @ 12:01 AM AS PER SCHEDULE / ACTUAL READING 73PSI</t>
  </si>
  <si>
    <t xml:space="preserve">     * UNABLE TO MEET TARGET DISCHARGE PRESSURE  75 PSI @ 1:01 AM AS PER SCHEDULE / ACTUAL READING 70PSI</t>
  </si>
  <si>
    <t xml:space="preserve">     * UNABLE TO MEET TARGET DISCHARGE PRESSURE  75 PSI @ 3:01 AM AS PER SCHEDULE / ACTUAL READING 73PSI</t>
  </si>
  <si>
    <t xml:space="preserve">     * UNABLE TO MEET TARGET DISCHARGE PRESSURE  75 PSI @ 5:01 AM AS PER SCHEDULE / ACTUAL READING 83PSI</t>
  </si>
  <si>
    <t xml:space="preserve">     * UNABLE TO MEET TARGET DISCHARGE PRESSURE  83 PSI @ 6:01 AM AS PER SCHEDULE/ ACTUAL READING 83 PSI</t>
  </si>
  <si>
    <t xml:space="preserve">     * UNABLE TO MEET TARGET DISCHARGE PRESSURE  83 PSI @ 7:01 AM AS PER SCHEDULE/ ACTUAL READING 83 PSI</t>
  </si>
  <si>
    <t xml:space="preserve">     * UNABLE TO MEET TARGET DISCHARGE PRESSURE  83 PSI @ 8:01 AM AS PER SCHEDULE/ ACTUAL READING 78 PSI</t>
  </si>
  <si>
    <t>SP1 - STARTED @ 8:12 AM TO MEET 83 PSI TARGET DISCHARGE PRESSURE</t>
  </si>
  <si>
    <t>A.RAYALA II/ D. CAPIÑA</t>
  </si>
  <si>
    <t>MR. NOEL NERPIO AND SOUTH MAINTENANCE TEAM ARRIVE @ 2:37 PM TO CONDUCT WARM UP EXSERCISE OF GENSET 1&amp;2 FOR 5 MINUTES.</t>
  </si>
  <si>
    <t xml:space="preserve">     * UNABLE TO MEET TARGET DISCHARGE PRESSURE  78 PSI @ 6:01 PM AS PER SCHEDULE / ACTUAL READING 75PSI</t>
  </si>
  <si>
    <t xml:space="preserve">     * UNABLE TO MEET TARGET DISCHARGE PRESSURE  83 PSI @ 12:01 PM AS PER SCHEDULE/ ACTUAL READING 74 PSI</t>
  </si>
  <si>
    <t xml:space="preserve">     * UNABLE TO MEET TARGET DISCHARGE PRESSURE  78 PSI @ 7:01 PM AS PER SCHEDULE / ACTUAL READING 75PSI</t>
  </si>
  <si>
    <t xml:space="preserve">     * UNABLE TO MEET TARGET DISCHARGE PRESSURE  76 PSI @ 8:01 PM AS PER SCHEDULE / ACTUAL READING 75PSI</t>
  </si>
  <si>
    <t xml:space="preserve">     * UNABLE TO MEET TARGET DISCHARGE PRESSURE  83 PSI @ 9:01 PM AS PER SCHEDULE / ACTUAL READING 75 PSI</t>
  </si>
  <si>
    <t>SP1 - STOPPED @ 10:00 PM DUE TO PARAMETER CAPACITY OF 2.2 ELEVATION LEVEL.</t>
  </si>
  <si>
    <t xml:space="preserve">     * UNABLE TO MEET TARGET DISCHARGE PRESSURE  83 PSI @ 10:01 PM AS PER SCHEDULE / ACTUAL READING 78PSI</t>
  </si>
  <si>
    <t xml:space="preserve">     * UNABLE TO MEET TARGET DISCHARGE PRESSURE  83 PSI @ 11:01 PM AS PER SCHEDULE / ACTUAL READING 71PSI</t>
  </si>
  <si>
    <t xml:space="preserve">     * UNABLE TO MEET TARGET DISCHARGE PRESSURE  83 PSI @ 12:01 AM AS PER SCHEDULE / ACTUAL READING 74PSI</t>
  </si>
  <si>
    <t xml:space="preserve">     * UNABLE TO MEET TARGET DISCHARGE PRESSURE  75 PSI @ 1:01 AM AS PER SCHEDULE / ACTUAL READING 72PSI</t>
  </si>
  <si>
    <t xml:space="preserve">     * UNABLE TO MEET TARGET DISCHARGE PRESSURE  75 PSI @ 1:01 AM AS PER SCHEDULE / ACTUAL READING 73PSI</t>
  </si>
  <si>
    <t>SP2 - STARTED @ 6:48 AM TO MEET 83 PSI TARGET DISCHARGE PRESSURE</t>
  </si>
  <si>
    <t xml:space="preserve">     * UNABLE TO MEET TARGET DISCHARGE PRESSURE  83 PSI @ 10:01 PM AS PER SCHEDULE / ACTUAL READING 77PSI</t>
  </si>
  <si>
    <t xml:space="preserve">     * UNABLE TO MEET TARGET DISCHARGE PRESSURE  83 PSI @ 12:01 AM AS PER SCHEDULE / ACTUAL READING 75PSI</t>
  </si>
  <si>
    <t>XCV4 - CLOSED @ 3:18 AM WATER ELEVATION (9.5 M)</t>
  </si>
  <si>
    <t xml:space="preserve">     * UNABLE TO MEET TARGET DISCHARGE PRESSURE  75 PSI @ 5:01 AM AS PER SCHEDULE / ACTUAL READING 80PSI</t>
  </si>
  <si>
    <t>R. PROVIDENCIA /M.A. ESTOCHE / A. RAYALA II</t>
  </si>
  <si>
    <t xml:space="preserve">     * UNABLE TO MEET TARGET DISCHARGE PRESSURE  83 PSI @ 12:01 AM AS PER SCHEDULE/ ACTUAL READING 76 PSI</t>
  </si>
  <si>
    <t xml:space="preserve">     * UNABLE TO MEET TARGET DISCHARGE PRESSURE  81 PSI @ 4:01 PM AS PER SCHEDULE/ ACTUAL READING 77 PSI</t>
  </si>
  <si>
    <t xml:space="preserve">     * UNABLE TO MEET TARGET DISCHARGE PRESSURE  76 PSI @ 8:01 PM AS PER SCHEDULE / ACTUAL READING 74 PSI</t>
  </si>
  <si>
    <t>SP1 - STOPPED @ 10:00 PM DUE TO PARAMETER CAPACITY OF 1.9 ELEVATION LEVEL.</t>
  </si>
  <si>
    <t xml:space="preserve">     * UNABLE TO MEET TARGET DISCHARGE PRESSURE  83 PSI @ 11:01 PM AS PER SCHEDULE / ACTUAL READING 70 PSI</t>
  </si>
  <si>
    <t xml:space="preserve">     * UNABLE TO MEET TARGET DISCHARGE PRESSURE  83 PSI @ 12:01 AM AS PER SCHEDULE / ACTUAL READING 70 PSI</t>
  </si>
  <si>
    <t xml:space="preserve">     * UNABLE TO MEET TARGET DISCHARGE PRESSURE  75 PSI @ 2:01 AM AS PER SCHEDULE / ACTUAL READING 73 PSI</t>
  </si>
  <si>
    <t xml:space="preserve">     * UNABLE TO MEET TARGET DISCHARGE PRESSURE  75 PSI @ 3:01 AM AS PER SCHEDULE / ACTUAL READING 73 PSI</t>
  </si>
  <si>
    <t>XCV4 - CLOSED @ 3:20 AM RESERVOIR WATER ELEVATION (9.5 M)</t>
  </si>
  <si>
    <t>SP1 - STARTED @ 6:30 AM TO MEET 83 PSI TARGET DISCHARGE PRESSURE</t>
  </si>
  <si>
    <t xml:space="preserve">     * UNABLE TO MEET TARGET DISCHARGE PRESSURE  83 PSI @11:01 AM AS PER SCHEDULE/ ACTUAL READING 76 PSI</t>
  </si>
  <si>
    <t xml:space="preserve">     * UNABLE TO MEET TARGET DISCHARGE PRESSURE  83 PSI @12:01 PM AS PER SCHEDULE/ ACTUAL READING 7 PSI</t>
  </si>
  <si>
    <t xml:space="preserve">     * UNABLE TO MEET TARGET DISCHARGE PRESSURE  78 PSI @ 6:01 PM AS PER SCHEDULE/ ACTUAL READING 74 PSI</t>
  </si>
  <si>
    <t xml:space="preserve">     * UNABLE TO MEET TARGET DISCHARGE PRESSURE  78 PSI @ 5:01 PM AS PER SCHEDULE/ ACTUAL READING 74 PSI</t>
  </si>
  <si>
    <t xml:space="preserve">     * UNABLE TO MEET TARGET DISCHARGE PRESSURE  76 PSI @ 8:01 PM AS PER SCHEDULE / ACTUAL READING 75 PSI</t>
  </si>
  <si>
    <t xml:space="preserve">     * UNABLE TO MEET TARGET DISCHARGE PRESSURE  83 PSI @ 9:01 PM AS PER SCHEDULE / ACTUAL READING 76 PSI</t>
  </si>
  <si>
    <t xml:space="preserve">     * UNABLE TO MEET TARGET DISCHARGE PRESSURE  83 PSI @ 11:01 PM AS PER SCHEDULE / ACTUAL READING 71 PSI</t>
  </si>
  <si>
    <t xml:space="preserve">     * UNABLE TO MEET TARGET DISCHARGE PRESSURE  75 PSI @ 2:01 AM AS PER SCHEDULE / ACTUAL READING 72 PSI</t>
  </si>
  <si>
    <t>XCV4 - CLOSED @ 2:45 AM RESERVOIR WATER ELEVATION (9.5 M)</t>
  </si>
  <si>
    <t xml:space="preserve">     * NORMAL TARGET DISCHARGE PRESSURE  83 PSI @ 3:01 AM AS PER SCHEDULE / ACTUAL READING 80 PSI</t>
  </si>
  <si>
    <t xml:space="preserve">     * NORMAL TARGET DISCHARGE PRESSURE  83 PSI @ 5:01 AM AS PER SCHEDULE / ACTUAL READING 80 PSI</t>
  </si>
  <si>
    <t xml:space="preserve">     * UNABLE TO MEET TARGET DISCHARGE PRESSURE  83 PSI @ 7:01 AM AS PER SCHEDULE/ ACTUAL READING 74 PSI</t>
  </si>
  <si>
    <t xml:space="preserve">     * UNABLE TO MEET TARGET DISCHARGE PRESSURE  83 PSI @ 10:01 AM AS PER SCHEDULE/ ACTUAL READING 77 PSI</t>
  </si>
  <si>
    <t xml:space="preserve">     * UNABLE TO MEET TARGET DISCHARGE PRESSURE  83 PSI @12:01 PM AS PER SCHEDULE/ ACTUAL READING 75 PSI</t>
  </si>
  <si>
    <t xml:space="preserve">     * UNABLE TO MEET TARGET DISCHARGE PRESSURE  83 PSI @1:01 PM AS PER SCHEDULE/ ACTUAL READING 75 PSI</t>
  </si>
  <si>
    <t xml:space="preserve">     * UNABLE TO MEET TARGET DISCHARGE PRESSURE  78 PSI @ 6:01 PM AS PER SCHEDULE/ ACTUAL READING 75 PSI</t>
  </si>
  <si>
    <t>PEST CONTROL LEAD BY JAYSON NIDUA ARRIVE @ 7:26 PM  PM FOR SPRAYING/MISTING/SPOT TREAT MENT FOR TERMITE (IF POSITIVE)</t>
  </si>
  <si>
    <t>SP1 - STOPPED @ 10:00 PM DUE TO PARAMETER CAPACITY OF 2.9 ELEVATION LEVEL.</t>
  </si>
  <si>
    <t xml:space="preserve">     * UNABLE TO MEET TARGET DISCHARGE PRESSURE  83 PSI @ 11:01 PM AS PER SCHEDULE / ACTUAL READING 69 PSI</t>
  </si>
  <si>
    <t>SP2 - STARTED @ 7:00 AM TO MEET 83 PSI TARGET DISCHARGE PRESSURE</t>
  </si>
  <si>
    <t xml:space="preserve">     * UNABLE TO MEET TARGET DISCHARGE PRESSURE  83 PSI @ 7:01 AM AS PER SCHEDULE/ ACTUAL READING 79 PSI</t>
  </si>
  <si>
    <t xml:space="preserve">     * UNABLE TO MEET TARGET DISCHARGE PRESSURE  81 PSI @1:01 PM AS PER SCHEDULE/ ACTUAL READING 76 PSI</t>
  </si>
  <si>
    <t xml:space="preserve">     * UNABLE TO MEET TARGET DISCHARGE PRESSURE  81 PSI @2:01 PM AS PER SCHEDULE/ ACTUAL READING 75 PSI</t>
  </si>
  <si>
    <t>R. DE LEON AND TEAM OF I.T. ARRIVE @ 1:40 PM FOR PULL OUT OF CPU SCADA.</t>
  </si>
  <si>
    <t xml:space="preserve">     * UNABLE TO MEET TARGET DISCHARGE PRESSURE  81 PSI @3:01 PM AS PER SCHEDULE/ ACTUAL READING 75 PSI</t>
  </si>
  <si>
    <t xml:space="preserve">     * UNABLE TO MEET TARGET DISCHARGE PRESSURE  83 PSI @ 12:01 AM AS PER SCHEDULE / ACTUAL READING 69 PSI</t>
  </si>
  <si>
    <t>XCV4 - CLOSED @ 2:30 AM RESERVOIR WATER ELEVATION (9.5 M)</t>
  </si>
  <si>
    <t>SP1 - STARTED @ 6:48 AM TO MEET 83 PSI TARGET DISCHARGE PRESSURE</t>
  </si>
  <si>
    <t xml:space="preserve">     * UNABLE TO MEET TARGET DISCHARGE PRESSURE  81 PSI @1:01 PM AS PER SCHEDULE/ ACTUAL READING 75 PSI</t>
  </si>
  <si>
    <t xml:space="preserve">     * UNABLE TO MEET TARGET DISCHARGE PRESSURE  81 PSI @2:01 PM AS PER SCHEDULE/ ACTUAL READING 74 PSI</t>
  </si>
  <si>
    <t>SP1 - STOPPED @ 10:00 PM DUE TO PARAMETER CAPACITY OF 2.5 ELEVATION LEVEL.</t>
  </si>
  <si>
    <t xml:space="preserve"> </t>
  </si>
  <si>
    <t xml:space="preserve">     * UNABLE TO MEET TARGET DISCHARGE PRESSURE  83 PSI @ 12:01 AM AS PER SCHEDULE / ACTUAL READING 75 PSI</t>
  </si>
  <si>
    <t>XCV4 - CLOSED @ 3:31 AM WATER ELEVATION (9.5 M)</t>
  </si>
  <si>
    <t xml:space="preserve"> MEET TARGET DISCHARGE PRESSURE  83 PSI @ 5:01 AM AS PER SCHEDULE / ACTUAL READING 83PSI</t>
  </si>
  <si>
    <t xml:space="preserve"> MEET TARGET DISCHARGE PRESSURE  75 PSI @ 4:01 AM AS PER SCHEDULE / ACTUAL READING 80PSI</t>
  </si>
  <si>
    <t xml:space="preserve">     * UNABLE TO MEET TARGET DISCHARGE PRESSURE  83 PSI @ 7:01 AM AS PER SCHEDULE/ ACTUAL READING 80 PSI</t>
  </si>
  <si>
    <t>SP1 - STARTED @ 8:11 AM TO MEET 83 PSI TARGET DISCHARGE PRESSURE</t>
  </si>
  <si>
    <t xml:space="preserve">     * UNABLE TO MEET TARGET DISCHARGE PRESSURE  83 PSI @ 9:01 AM AS PER SCHEDULE/ ACTUAL READING 77 PSI</t>
  </si>
  <si>
    <t>MR. NOEL NERPIO AND SOUTH MAINTENANCE TEAM ARRIVE @ 2:37 PM TO CONDUCT WARM UP EXERCISE OF GENSET 1&amp;2 FOR 5 MINUTES.</t>
  </si>
  <si>
    <t xml:space="preserve">     * UNABLE TO MEET TARGET DISCHARGE PRESSURE  78 PSI @ 5:01 PM AS PER SCHEDULE/ ACTUAL READING 75 PSI</t>
  </si>
  <si>
    <t xml:space="preserve">     * UNABLE TO MEET TARGET DISCHARGE PRESSURE  78 PSI @ 7:01 PM AS PER SCHEDULE/ ACTUAL READING 76 PSI</t>
  </si>
  <si>
    <t xml:space="preserve">     * UNABLE TO MEET TARGET DISCHARGE PRESSURE  76 PSI @ 8:01 PM AS PER SCHEDULE / ACTUAL READING 76 PSI</t>
  </si>
  <si>
    <t xml:space="preserve">     * UNABLE TO MEET TARGET DISCHARGE PRESSURE  83 PSI @ 9:01 PM AS PER SCHEDULE / ACTUAL READING 77 PSI</t>
  </si>
  <si>
    <t>G. HERNANDEZ / D. E. CAPIÑA</t>
  </si>
  <si>
    <t>A. RAYALA II/ D. E. CAPIÑA</t>
  </si>
  <si>
    <t xml:space="preserve">     * UNABLE TO MEET TARGET DISCHARGE PRESSURE  75 PSI @ 2:01 AM AS PER SCHEDULE / ACTUAL READING 72PSI</t>
  </si>
  <si>
    <t>XCV4 - CLOSED @ 2:15 AM RESERVOIR WATER ELEVATION (9.5 M)</t>
  </si>
  <si>
    <t xml:space="preserve">     * NORMAL TARGET DISCHARGE PRESSURE  83 PSI @ 6:01 AM AS PER SCHEDULE / ACTUAL READING 79 PSI</t>
  </si>
  <si>
    <t xml:space="preserve">     * NORMAL TARGET DISCHARGE PRESSURE  83 PSI @ 7:01 AM AS PER SCHEDULE / ACTUAL READING 76 PSI</t>
  </si>
  <si>
    <t xml:space="preserve">     * NORMAL TARGET DISCHARGE PRESSURE  83 PSI @ 8:01 AM AS PER SCHEDULE / ACTUAL READING 78 PSI</t>
  </si>
  <si>
    <t xml:space="preserve">     * NORMAL TARGET DISCHARGE PRESSURE  83 PSI @ 9:01 AM AS PER SCHEDULE / ACTUAL READING 77 PSI</t>
  </si>
  <si>
    <t xml:space="preserve">     * NORMAL TARGET DISCHARGE PRESSURE  83 PSI @ 10:01 AM AS PER SCHEDULE / ACTUAL READING 77 PSI</t>
  </si>
  <si>
    <t xml:space="preserve">     * NORMAL TARGET DISCHARGE PRESSURE  83 PSI @ 11:01 AM AS PER SCHEDULE / ACTUAL READING 76 PSI</t>
  </si>
  <si>
    <t xml:space="preserve">     * NORMAL TARGET DISCHARGE PRESSURE  83 PSI @ 12:01 AM AS PER SCHEDULE / ACTUAL READING 76 PSI</t>
  </si>
  <si>
    <t xml:space="preserve">     * UNABLE TO MEET TARGET DISCHARGE PRESSURE  81 PSI @ 1:01 PM AS PER SCHEDULE/ ACTUAL READING 76 PSI</t>
  </si>
  <si>
    <t xml:space="preserve">     * UNABLE TO MEET TARGET DISCHARGE PRESSURE  78 PSI @ 5:01 PM AS PER SCHEDULE/ ACTUAL READING 76 PSI</t>
  </si>
  <si>
    <t xml:space="preserve">     * UNABLE TO MEET TARGET DISCHARGE PRESSURE  78 PSI @ 7:01 PM AS PER SCHEDULE/ ACTUAL READING 75 PSI</t>
  </si>
  <si>
    <t>SP1 - STOPPED @ 10:00 PM DUE TO PARAMETER CAPACITY OF 2.8 ELEVATION LEVEL.</t>
  </si>
  <si>
    <t xml:space="preserve">     * UNABLE TO MEET TARGET DISCHARGE PRESSURE  75 PSI @ 1:01 AM AS PER SCHEDULE / ACTUAL READING 72 PSI</t>
  </si>
  <si>
    <t>XCV4 - CLOSED @ 2:50 AM RESERVOIR WATER ELEVATION (9.5 M)</t>
  </si>
  <si>
    <t>ESTOCHE M.A./PROVIDENCIA R.</t>
  </si>
  <si>
    <t xml:space="preserve">     * NORMAL TARGET DISCHARGE PRESSURE  83 PSI @ 6:01 AM AS PER SCHEDULE / ACTUAL READING 80 PSI</t>
  </si>
  <si>
    <t xml:space="preserve">     * NORMAL TARGET DISCHARGE PRESSURE  83 PSI @ 7:01 AM AS PER SCHEDULE / ACTUAL READING 77 PSI</t>
  </si>
  <si>
    <t>SP2 - STARTED @ 7:54 AM TO MEET 83 PSI TARGET DISCHARGE PRESSURE</t>
  </si>
  <si>
    <t xml:space="preserve">     * NORMAL TARGET DISCHARGE PRESSURE  83 PSI @ 9:01 AM AS PER SCHEDULE / ACTUAL READING 78 PSI</t>
  </si>
  <si>
    <t>ENGR. JOSSELLE REAMICO AND SOUTH MAINTENANCE TEAM TOGETHER WITH MS. MARITES PANGILINAN OF APSI AND TEAM ARRIVE @ 9:05 AM TO CONDUCT INSPECTION IN SUBSTATION PANEL/GENSET.</t>
  </si>
  <si>
    <t>ENGR. THOMAS AMPARO ARRIVE @ 9:08 AM TO CONDUCT GENSET INSPECTION AND PERFORM NO LOAD TESTING FOR 5 MINUTES AND EXTRACT OIL SAMPLE FOR LABORATORY ANALYSIS.</t>
  </si>
  <si>
    <t xml:space="preserve">     * NORMAL TARGET DISCHARGE PRESSURE  83 PSI @ 11:01 AM AS PER SCHEDULE / ACTUAL READING 77 PSI</t>
  </si>
  <si>
    <t xml:space="preserve">     * UNABLE TO MEET TARGET DISCHARGE PRESSURE  81 PSI @ 1:01 PM AS PER SCHEDULE/ ACTUAL READING 77 PSI</t>
  </si>
  <si>
    <t xml:space="preserve">     * NORMAL TARGET DISCHARGE PRESSURE  83 PSI @ 12:01 PM AS PER SCHEDULE / ACTUAL READING 77 PSI</t>
  </si>
  <si>
    <t xml:space="preserve">     * UNABLE TO MEET TARGET DISCHARGE PRESSURE  81 PSI @ 2:01 PM AS PER SCHEDULE/ ACTUAL READING 78 PSI</t>
  </si>
  <si>
    <t>D.E. CAPIÑA / F. RAMOS</t>
  </si>
  <si>
    <t xml:space="preserve">     * UNABLE TO MEET TARGET DISCHARGE PRESSURE  81 PSI @ 3:01 PM AS PER SCHEDULE/ ACTUAL READING 78 PSI</t>
  </si>
  <si>
    <t xml:space="preserve">     * UNABLE TO MEET TARGET DISCHARGE PRESSURE  81 PSI @ 4:01 PM AS PER SCHEDULE/ ACTUAL READING 80 PSI</t>
  </si>
  <si>
    <t xml:space="preserve">     * UNABLE TO MEET TARGET DISCHARGE PRESSURE  78 PSI @ 5:01 PM AS PER SCHEDULE/ ACTUAL READING 77 PSI</t>
  </si>
  <si>
    <t xml:space="preserve">     * UNABLE TO MEET TARGET DISCHARGE PRESSURE  78 PSI @ 6:01 PM AS PER SCHEDULE/ ACTUAL READING 77 PSI</t>
  </si>
  <si>
    <t xml:space="preserve">     * UNABLE TO MEET TARGET DISCHARGE PRESSURE  78 PSI @ 7:01 PM AS PER SCHEDULE/ ACTUAL READING 77 PSI</t>
  </si>
  <si>
    <t xml:space="preserve">     * UNABLE TO MEET TARGET DISCHARGE PRESSURE  76 PSI @ 8:01 PM AS PER SCHEDULE / ACTUAL READING 77 PSI</t>
  </si>
  <si>
    <t xml:space="preserve">     * UNABLE TO MEET TARGET DISCHARGE PRESSURE  83 PSI @ 9:01 PM AS PER SCHEDULE / ACTUAL READING 78 PSI</t>
  </si>
  <si>
    <t xml:space="preserve">     * NORMAL TARGET DISCHARGE PRESSURE  83 PSI @ 10:01 PM AS PER SCHEDULE / ACTUAL READING 80 PSI</t>
  </si>
  <si>
    <t>SP1 - STOPPED @ 10:00 PM DUE TO PARAMETER CAPACITY OF 3.0 ELEVATION LEVEL.</t>
  </si>
  <si>
    <t>SP2 - STOPPED @ 10:00 PM DUE TO PARAMETER CAPACITY OF 3.0 ELEVATION LEVEL.</t>
  </si>
  <si>
    <t xml:space="preserve">     * UNABLE TO MEET TARGET DISCHARGE PRESSURE  83 PSI @ 11:01 PM AS PER SCHEDULE / ACTUAL READING 75PSI</t>
  </si>
  <si>
    <t xml:space="preserve">     * UNABLE TO MEET TARGET DISCHARGE PRESSURE  83 PSI @ 12:01 AM AS PER SCHEDULE / ACTUAL READING 71 PSI</t>
  </si>
  <si>
    <t>XCV4 - CLOSED @ 2:25 AM RESERVOIR WATER ELEVATION (9.5 M)</t>
  </si>
  <si>
    <t xml:space="preserve">     * UNABLE TO MEET TARGET DISCHARGE PRESSURE  83 PSI @ 6:01 AM AS PER SCHEDULE/ ACTUAL READING 82 PSI</t>
  </si>
  <si>
    <t xml:space="preserve">     * UNABLE TO MEET TARGET DISCHARGE PRESSURE  83 PSI @ 8:01 AM AS PER SCHEDULE/ ACTUAL READING 79 PSI</t>
  </si>
  <si>
    <t>ROSENDO SANCHEZ AND TEAM OF RB SANCHEZ PME CONSULTANTS AND ASSOSCIATES INC. ARRIVE @ 8:50 AM FOR GENERAL WALKTHROUGH IN PUMP STATION IN PREPARATION FOR PUMP ASSESSMENT.</t>
  </si>
  <si>
    <t>CHARLES FLORES AND TEAM OF RJEN ARRIVE @ 11:35 AM FOR CABLE PULLING  AND TESTING. WITH ROBERT TOLENTINO AND TEAM.</t>
  </si>
  <si>
    <t xml:space="preserve">     * UNABLE TO MEET TARGET DISCHARGE PRESSURE  78 PSI @ 5:01 PM AS PER SCHEDULE/ ACTUAL READING 78 PSI</t>
  </si>
  <si>
    <t>INDRA LEAD BY JUAN PAOLO GALANG ARRIVE @ 6:50PM FOR CHECK/CLEANING I.T CABINET</t>
  </si>
  <si>
    <t xml:space="preserve">     * UNABLE TO MEET TARGET DISCHARGE PRESSURE  78 PSI @ 8:01 PM AS PER SCHEDULE/ ACTUAL READING 77 PSI</t>
  </si>
  <si>
    <t xml:space="preserve">     * UNABLE TO MEET TARGET DISCHARGE PRESSURE  78 PSI @ 9:01 PM AS PER SCHEDULE/ ACTUAL READING 75 PSI</t>
  </si>
  <si>
    <t xml:space="preserve">     * UNABLE TO MEET TARGET DISCHARGE PRESSURE  78 PSI @ 10:01 PM AS PER SCHEDULE/ ACTUAL READING 77 PSI</t>
  </si>
  <si>
    <t>G. HERNANDEZ / A. RAYALA II</t>
  </si>
  <si>
    <t>date</t>
  </si>
  <si>
    <t>from</t>
  </si>
  <si>
    <t>to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</si>
  <si>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</si>
  <si>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</si>
  <si>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</si>
  <si>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</si>
  <si>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</si>
  <si>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</si>
  <si>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</si>
  <si>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</si>
  <si>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</si>
  <si>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</si>
  <si>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</si>
  <si>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</si>
  <si>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</si>
  <si>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</si>
  <si>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</si>
  <si>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</si>
  <si>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</si>
  <si>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</si>
  <si>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</si>
  <si>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</si>
  <si>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</si>
  <si>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</si>
  <si>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</si>
  <si>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</si>
  <si>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</si>
  <si>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</si>
  <si>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</si>
  <si>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</si>
  <si>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</si>
  <si>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</si>
  <si>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</si>
  <si>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</si>
  <si>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</si>
  <si>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total_pro_hour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</si>
  <si>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</si>
  <si>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</si>
  <si>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</si>
  <si>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</si>
  <si>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</si>
  <si>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</si>
  <si>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</si>
  <si>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</si>
  <si>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</si>
  <si>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</si>
  <si>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</si>
  <si>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</si>
  <si>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</si>
  <si>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</si>
  <si>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</si>
  <si>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</si>
  <si>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</si>
  <si>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</si>
  <si>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</si>
  <si>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</si>
  <si>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</si>
  <si>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</si>
  <si>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</si>
  <si>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</si>
  <si>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</si>
  <si>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</si>
  <si>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</si>
  <si>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</si>
  <si>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</si>
  <si>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</si>
  <si>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</si>
  <si>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</si>
  <si>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</si>
  <si>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</si>
  <si>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</si>
  <si>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</si>
  <si>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</si>
  <si>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</si>
  <si>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</si>
  <si>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</si>
  <si>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</si>
  <si>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</si>
  <si>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</si>
  <si>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</si>
  <si>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</si>
  <si>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</si>
  <si>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</si>
  <si>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</si>
  <si>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</si>
  <si>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</si>
  <si>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</si>
  <si>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</si>
  <si>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</si>
  <si>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</si>
  <si>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</si>
  <si>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</si>
  <si>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</si>
  <si>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</si>
  <si>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</si>
  <si>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</si>
  <si>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</si>
  <si>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</si>
  <si>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</si>
  <si>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</si>
  <si>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</si>
  <si>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</si>
  <si>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</si>
  <si>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</si>
  <si>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</si>
  <si>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</si>
  <si>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</si>
  <si>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</si>
  <si>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</si>
  <si>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</si>
  <si>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</si>
  <si>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</si>
  <si>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</si>
  <si>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</si>
  <si>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</si>
  <si>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total_power_hour</t>
  </si>
  <si>
    <t>ratio</t>
  </si>
  <si>
    <t>a119</t>
  </si>
  <si>
    <t>a120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</si>
</sst>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\-mmm\-yy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i/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i/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i/>
      <sz val="9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/>
  </cellStyleXfs>
  <cellXfs count="289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2" fontId="5" fillId="2" borderId="2" xfId="0" applyNumberFormat="1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7" fillId="2" borderId="2" xfId="2" applyFont="1" applyFill="1" applyBorder="1" applyAlignment="1">
      <alignment horizontal="center"/>
    </xf>
    <xf numFmtId="2" fontId="7" fillId="2" borderId="2" xfId="2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left"/>
    </xf>
    <xf numFmtId="0" fontId="9" fillId="0" borderId="2" xfId="0" applyFont="1" applyFill="1" applyBorder="1" applyAlignment="1" applyProtection="1"/>
    <xf numFmtId="0" fontId="10" fillId="2" borderId="1" xfId="2" applyFont="1" applyFill="1" applyBorder="1" applyAlignment="1">
      <alignment horizontal="left"/>
    </xf>
    <xf numFmtId="2" fontId="8" fillId="2" borderId="2" xfId="0" applyNumberFormat="1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0" fontId="10" fillId="2" borderId="2" xfId="2" applyFont="1" applyFill="1" applyBorder="1" applyAlignment="1">
      <alignment horizontal="center"/>
    </xf>
    <xf numFmtId="2" fontId="10" fillId="2" borderId="2" xfId="2" applyNumberFormat="1" applyFont="1" applyFill="1" applyBorder="1" applyAlignment="1">
      <alignment horizontal="center"/>
    </xf>
    <xf numFmtId="0" fontId="10" fillId="2" borderId="2" xfId="2" applyFont="1" applyFill="1" applyBorder="1" applyAlignment="1">
      <alignment horizontal="left"/>
    </xf>
    <xf numFmtId="0" fontId="9" fillId="0" borderId="1" xfId="0" applyFont="1" applyFill="1" applyBorder="1" applyAlignment="1" applyProtection="1"/>
    <xf numFmtId="2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0" fontId="12" fillId="0" borderId="0" xfId="0" applyFont="1" applyBorder="1"/>
    <xf numFmtId="0" fontId="12" fillId="0" borderId="5" xfId="0" applyFont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1" fillId="0" borderId="0" xfId="0" applyFont="1"/>
    <xf numFmtId="0" fontId="12" fillId="0" borderId="0" xfId="0" applyFont="1" applyBorder="1" applyAlignment="1">
      <alignment horizontal="center"/>
    </xf>
    <xf numFmtId="0" fontId="11" fillId="3" borderId="5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2" fontId="0" fillId="4" borderId="5" xfId="0" applyNumberForma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5" xfId="0" applyFill="1" applyBorder="1"/>
    <xf numFmtId="0" fontId="0" fillId="5" borderId="5" xfId="0" applyFill="1" applyBorder="1" applyAlignment="1">
      <alignment horizontal="center"/>
    </xf>
    <xf numFmtId="9" fontId="0" fillId="5" borderId="5" xfId="0" applyNumberFormat="1" applyFill="1" applyBorder="1" applyAlignment="1">
      <alignment horizontal="center"/>
    </xf>
    <xf numFmtId="1" fontId="15" fillId="6" borderId="5" xfId="1" applyNumberFormat="1" applyFont="1" applyFill="1" applyBorder="1" applyAlignment="1">
      <alignment horizontal="center" vertical="center" wrapText="1"/>
    </xf>
    <xf numFmtId="0" fontId="15" fillId="7" borderId="5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8" borderId="5" xfId="0" applyNumberFormat="1" applyFill="1" applyBorder="1" applyAlignment="1">
      <alignment horizontal="center"/>
    </xf>
    <xf numFmtId="2" fontId="15" fillId="9" borderId="5" xfId="0" applyNumberFormat="1" applyFont="1" applyFill="1" applyBorder="1" applyAlignment="1">
      <alignment horizontal="center" vertical="center"/>
    </xf>
    <xf numFmtId="1" fontId="15" fillId="9" borderId="5" xfId="0" applyNumberFormat="1" applyFont="1" applyFill="1" applyBorder="1" applyAlignment="1">
      <alignment horizontal="center" vertical="center"/>
    </xf>
    <xf numFmtId="164" fontId="15" fillId="10" borderId="5" xfId="0" applyNumberFormat="1" applyFont="1" applyFill="1" applyBorder="1" applyAlignment="1" applyProtection="1">
      <alignment horizontal="center" vertical="center"/>
    </xf>
    <xf numFmtId="164" fontId="16" fillId="10" borderId="5" xfId="0" applyNumberFormat="1" applyFont="1" applyFill="1" applyBorder="1" applyAlignment="1" applyProtection="1">
      <alignment horizontal="center" vertical="center"/>
    </xf>
    <xf numFmtId="0" fontId="0" fillId="11" borderId="5" xfId="0" applyFill="1" applyBorder="1" applyAlignment="1">
      <alignment horizontal="center"/>
    </xf>
    <xf numFmtId="2" fontId="0" fillId="11" borderId="5" xfId="0" applyNumberFormat="1" applyFill="1" applyBorder="1" applyAlignment="1">
      <alignment horizontal="center"/>
    </xf>
    <xf numFmtId="18" fontId="11" fillId="12" borderId="5" xfId="0" applyNumberFormat="1" applyFont="1" applyFill="1" applyBorder="1" applyAlignment="1">
      <alignment horizontal="center" vertical="center"/>
    </xf>
    <xf numFmtId="0" fontId="11" fillId="4" borderId="5" xfId="0" applyFont="1" applyFill="1" applyBorder="1"/>
    <xf numFmtId="0" fontId="12" fillId="4" borderId="5" xfId="0" applyFont="1" applyFill="1" applyBorder="1"/>
    <xf numFmtId="0" fontId="0" fillId="3" borderId="5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1" fillId="3" borderId="5" xfId="0" applyFont="1" applyFill="1" applyBorder="1"/>
    <xf numFmtId="0" fontId="12" fillId="4" borderId="5" xfId="0" applyFont="1" applyFill="1" applyBorder="1" applyAlignment="1">
      <alignment horizontal="center" vertical="center"/>
    </xf>
    <xf numFmtId="0" fontId="12" fillId="0" borderId="0" xfId="0" applyFont="1"/>
    <xf numFmtId="0" fontId="12" fillId="3" borderId="5" xfId="0" applyFont="1" applyFill="1" applyBorder="1" applyAlignment="1" applyProtection="1">
      <alignment horizontal="center" vertical="center"/>
      <protection hidden="1"/>
    </xf>
    <xf numFmtId="0" fontId="13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12" fillId="4" borderId="5" xfId="0" applyNumberFormat="1" applyFont="1" applyFill="1" applyBorder="1" applyAlignment="1">
      <alignment horizontal="center" vertical="center" wrapText="1"/>
    </xf>
    <xf numFmtId="9" fontId="12" fillId="4" borderId="5" xfId="0" applyNumberFormat="1" applyFont="1" applyFill="1" applyBorder="1" applyAlignment="1">
      <alignment horizontal="center" vertical="center" wrapText="1"/>
    </xf>
    <xf numFmtId="2" fontId="12" fillId="4" borderId="5" xfId="0" applyNumberFormat="1" applyFont="1" applyFill="1" applyBorder="1" applyAlignment="1">
      <alignment horizontal="center" vertical="center" wrapText="1"/>
    </xf>
    <xf numFmtId="2" fontId="12" fillId="4" borderId="6" xfId="0" applyNumberFormat="1" applyFont="1" applyFill="1" applyBorder="1" applyAlignment="1">
      <alignment horizontal="center" vertical="center" wrapText="1"/>
    </xf>
    <xf numFmtId="2" fontId="19" fillId="4" borderId="5" xfId="0" applyNumberFormat="1" applyFont="1" applyFill="1" applyBorder="1" applyAlignment="1">
      <alignment horizontal="center" vertical="center" wrapText="1"/>
    </xf>
    <xf numFmtId="2" fontId="11" fillId="4" borderId="5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12" fillId="4" borderId="5" xfId="0" applyFont="1" applyFill="1" applyBorder="1" applyAlignment="1" applyProtection="1">
      <alignment horizontal="center" vertical="center"/>
      <protection hidden="1"/>
    </xf>
    <xf numFmtId="0" fontId="20" fillId="4" borderId="5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2" fillId="7" borderId="5" xfId="0" applyFont="1" applyFill="1" applyBorder="1" applyAlignment="1">
      <alignment horizontal="center" vertical="center" wrapText="1"/>
    </xf>
    <xf numFmtId="0" fontId="12" fillId="3" borderId="5" xfId="0" applyFont="1" applyFill="1" applyBorder="1" applyAlignment="1">
      <alignment horizontal="center" vertical="center" wrapText="1"/>
    </xf>
    <xf numFmtId="2" fontId="11" fillId="0" borderId="0" xfId="0" applyNumberFormat="1" applyFont="1" applyAlignment="1">
      <alignment horizontal="center"/>
    </xf>
    <xf numFmtId="2" fontId="11" fillId="0" borderId="0" xfId="0" applyNumberFormat="1" applyFont="1" applyBorder="1" applyAlignment="1">
      <alignment horizontal="center"/>
    </xf>
    <xf numFmtId="2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left"/>
    </xf>
    <xf numFmtId="0" fontId="23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center" vertical="center"/>
    </xf>
    <xf numFmtId="2" fontId="12" fillId="0" borderId="0" xfId="0" applyNumberFormat="1" applyFont="1" applyAlignment="1">
      <alignment horizontal="center"/>
    </xf>
    <xf numFmtId="0" fontId="24" fillId="0" borderId="0" xfId="0" applyFont="1" applyFill="1"/>
    <xf numFmtId="0" fontId="12" fillId="4" borderId="5" xfId="0" applyFont="1" applyFill="1" applyBorder="1" applyAlignment="1">
      <alignment horizontal="center" vertical="center" wrapText="1"/>
    </xf>
    <xf numFmtId="2" fontId="12" fillId="4" borderId="5" xfId="0" applyNumberFormat="1" applyFont="1" applyFill="1" applyBorder="1" applyAlignment="1">
      <alignment horizontal="center" vertical="center" wrapText="1"/>
    </xf>
    <xf numFmtId="0" fontId="12" fillId="4" borderId="5" xfId="0" applyNumberFormat="1" applyFont="1" applyFill="1" applyBorder="1" applyAlignment="1">
      <alignment horizontal="center" vertical="center" wrapText="1"/>
    </xf>
    <xf numFmtId="2" fontId="12" fillId="4" borderId="6" xfId="0" applyNumberFormat="1" applyFont="1" applyFill="1" applyBorder="1" applyAlignment="1">
      <alignment horizontal="center" vertical="center" wrapText="1"/>
    </xf>
    <xf numFmtId="2" fontId="0" fillId="13" borderId="5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0" fillId="2" borderId="1" xfId="2" applyFont="1" applyFill="1" applyBorder="1" applyAlignment="1">
      <alignment horizontal="center"/>
    </xf>
    <xf numFmtId="0" fontId="16" fillId="2" borderId="1" xfId="2" applyFont="1" applyFill="1" applyBorder="1" applyAlignment="1">
      <alignment horizontal="left"/>
    </xf>
    <xf numFmtId="0" fontId="10" fillId="2" borderId="1" xfId="0" applyFont="1" applyFill="1" applyBorder="1" applyAlignment="1"/>
    <xf numFmtId="0" fontId="10" fillId="2" borderId="1" xfId="2" applyFont="1" applyFill="1" applyBorder="1" applyAlignment="1"/>
    <xf numFmtId="0" fontId="10" fillId="0" borderId="1" xfId="0" applyFont="1" applyFill="1" applyBorder="1" applyAlignment="1" applyProtection="1"/>
    <xf numFmtId="0" fontId="26" fillId="0" borderId="1" xfId="0" applyFont="1" applyFill="1" applyBorder="1" applyAlignment="1" applyProtection="1"/>
    <xf numFmtId="0" fontId="0" fillId="0" borderId="1" xfId="0" applyBorder="1" applyAlignment="1">
      <alignment horizontal="center"/>
    </xf>
    <xf numFmtId="0" fontId="10" fillId="2" borderId="1" xfId="2" applyFont="1" applyFill="1" applyBorder="1" applyAlignment="1">
      <alignment horizontal="center"/>
    </xf>
    <xf numFmtId="0" fontId="16" fillId="0" borderId="0" xfId="0" applyFont="1" applyFill="1" applyBorder="1" applyAlignment="1" applyProtection="1"/>
    <xf numFmtId="0" fontId="16" fillId="0" borderId="1" xfId="0" applyFont="1" applyFill="1" applyBorder="1" applyAlignment="1" applyProtection="1"/>
    <xf numFmtId="0" fontId="11" fillId="0" borderId="0" xfId="0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2" fontId="8" fillId="2" borderId="1" xfId="0" applyNumberFormat="1" applyFont="1" applyFill="1" applyBorder="1" applyAlignment="1">
      <alignment horizontal="center"/>
    </xf>
    <xf numFmtId="0" fontId="16" fillId="2" borderId="0" xfId="2" applyFont="1" applyFill="1" applyBorder="1" applyAlignment="1">
      <alignment horizontal="left"/>
    </xf>
    <xf numFmtId="0" fontId="10" fillId="2" borderId="0" xfId="2" applyFont="1" applyFill="1" applyBorder="1" applyAlignment="1">
      <alignment horizontal="left"/>
    </xf>
    <xf numFmtId="0" fontId="10" fillId="2" borderId="0" xfId="2" applyFont="1" applyFill="1" applyBorder="1" applyAlignment="1"/>
    <xf numFmtId="0" fontId="10" fillId="2" borderId="0" xfId="2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2" fontId="8" fillId="2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0" fontId="7" fillId="2" borderId="1" xfId="2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2" fontId="10" fillId="2" borderId="1" xfId="2" applyNumberFormat="1" applyFont="1" applyFill="1" applyBorder="1" applyAlignment="1">
      <alignment horizontal="center"/>
    </xf>
    <xf numFmtId="2" fontId="10" fillId="2" borderId="0" xfId="2" applyNumberFormat="1" applyFont="1" applyFill="1" applyBorder="1" applyAlignment="1">
      <alignment horizontal="center"/>
    </xf>
    <xf numFmtId="2" fontId="7" fillId="2" borderId="1" xfId="2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28" fillId="0" borderId="1" xfId="0" applyFont="1" applyFill="1" applyBorder="1" applyAlignment="1" applyProtection="1"/>
    <xf numFmtId="0" fontId="0" fillId="0" borderId="1" xfId="0" applyBorder="1"/>
    <xf numFmtId="0" fontId="25" fillId="2" borderId="0" xfId="0" applyFont="1" applyFill="1" applyBorder="1" applyAlignment="1">
      <alignment horizontal="left"/>
    </xf>
    <xf numFmtId="0" fontId="10" fillId="2" borderId="0" xfId="0" applyFont="1" applyFill="1" applyBorder="1" applyAlignment="1"/>
    <xf numFmtId="0" fontId="7" fillId="2" borderId="0" xfId="2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15" fillId="0" borderId="0" xfId="0" applyFont="1" applyBorder="1" applyAlignment="1">
      <alignment vertical="top"/>
    </xf>
    <xf numFmtId="0" fontId="10" fillId="0" borderId="0" xfId="0" applyFont="1" applyFill="1" applyBorder="1" applyAlignment="1" applyProtection="1"/>
    <xf numFmtId="2" fontId="7" fillId="2" borderId="0" xfId="2" applyNumberFormat="1" applyFont="1" applyFill="1" applyBorder="1" applyAlignment="1">
      <alignment horizontal="center"/>
    </xf>
    <xf numFmtId="2" fontId="5" fillId="2" borderId="0" xfId="0" applyNumberFormat="1" applyFont="1" applyFill="1" applyBorder="1" applyAlignment="1">
      <alignment horizontal="center"/>
    </xf>
    <xf numFmtId="0" fontId="8" fillId="2" borderId="0" xfId="0" applyFont="1" applyFill="1" applyBorder="1" applyAlignment="1">
      <alignment horizontal="left"/>
    </xf>
    <xf numFmtId="2" fontId="5" fillId="2" borderId="0" xfId="2" applyNumberFormat="1" applyFont="1" applyFill="1" applyBorder="1" applyAlignment="1">
      <alignment horizontal="center"/>
    </xf>
    <xf numFmtId="0" fontId="5" fillId="2" borderId="0" xfId="2" applyFont="1" applyFill="1" applyBorder="1" applyAlignment="1">
      <alignment horizontal="center"/>
    </xf>
    <xf numFmtId="0" fontId="27" fillId="0" borderId="1" xfId="0" applyFont="1" applyFill="1" applyBorder="1" applyAlignment="1" applyProtection="1"/>
    <xf numFmtId="2" fontId="0" fillId="14" borderId="5" xfId="0" applyNumberForma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0" fontId="10" fillId="2" borderId="10" xfId="2" applyFont="1" applyFill="1" applyBorder="1" applyAlignment="1">
      <alignment horizontal="left"/>
    </xf>
    <xf numFmtId="0" fontId="10" fillId="2" borderId="10" xfId="0" applyFont="1" applyFill="1" applyBorder="1" applyAlignment="1"/>
    <xf numFmtId="0" fontId="7" fillId="2" borderId="10" xfId="2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2" fontId="8" fillId="2" borderId="10" xfId="0" applyNumberFormat="1" applyFont="1" applyFill="1" applyBorder="1" applyAlignment="1">
      <alignment horizontal="center"/>
    </xf>
    <xf numFmtId="2" fontId="4" fillId="0" borderId="10" xfId="0" applyNumberFormat="1" applyFont="1" applyFill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0" fontId="16" fillId="0" borderId="1" xfId="0" applyFont="1" applyFill="1" applyBorder="1" applyAlignment="1" applyProtection="1">
      <alignment vertical="top"/>
    </xf>
    <xf numFmtId="0" fontId="10" fillId="0" borderId="0" xfId="0" applyFont="1" applyFill="1" applyBorder="1" applyAlignment="1" applyProtection="1">
      <alignment vertical="top"/>
    </xf>
    <xf numFmtId="0" fontId="26" fillId="0" borderId="1" xfId="0" applyFont="1" applyFill="1" applyBorder="1" applyAlignment="1" applyProtection="1">
      <alignment vertical="top"/>
    </xf>
    <xf numFmtId="0" fontId="19" fillId="0" borderId="0" xfId="0" applyFont="1" applyFill="1" applyBorder="1" applyAlignment="1" applyProtection="1">
      <alignment vertical="top"/>
    </xf>
    <xf numFmtId="0" fontId="16" fillId="0" borderId="0" xfId="0" applyFont="1" applyFill="1" applyBorder="1" applyAlignment="1" applyProtection="1">
      <alignment vertical="top"/>
    </xf>
    <xf numFmtId="0" fontId="27" fillId="0" borderId="0" xfId="0" applyFont="1" applyFill="1" applyBorder="1" applyAlignment="1" applyProtection="1">
      <alignment vertical="top"/>
    </xf>
    <xf numFmtId="0" fontId="28" fillId="0" borderId="0" xfId="0" applyFont="1" applyFill="1" applyBorder="1" applyAlignment="1" applyProtection="1">
      <alignment vertical="top"/>
    </xf>
    <xf numFmtId="0" fontId="9" fillId="0" borderId="1" xfId="0" applyFont="1" applyFill="1" applyBorder="1" applyAlignment="1" applyProtection="1">
      <alignment vertical="top"/>
    </xf>
    <xf numFmtId="0" fontId="28" fillId="0" borderId="1" xfId="0" applyFont="1" applyFill="1" applyBorder="1" applyAlignment="1" applyProtection="1">
      <alignment vertical="top"/>
    </xf>
    <xf numFmtId="0" fontId="27" fillId="0" borderId="1" xfId="0" applyFont="1" applyFill="1" applyBorder="1" applyAlignment="1" applyProtection="1">
      <alignment vertical="top"/>
    </xf>
    <xf numFmtId="0" fontId="0" fillId="0" borderId="1" xfId="0" applyBorder="1" applyAlignment="1">
      <alignment vertical="top"/>
    </xf>
    <xf numFmtId="0" fontId="16" fillId="2" borderId="1" xfId="2" applyFont="1" applyFill="1" applyBorder="1" applyAlignment="1">
      <alignment vertical="top"/>
    </xf>
    <xf numFmtId="0" fontId="8" fillId="2" borderId="1" xfId="0" applyFont="1" applyFill="1" applyBorder="1" applyAlignment="1">
      <alignment vertical="top"/>
    </xf>
    <xf numFmtId="0" fontId="16" fillId="2" borderId="0" xfId="2" applyFont="1" applyFill="1" applyBorder="1" applyAlignment="1">
      <alignment vertical="top"/>
    </xf>
    <xf numFmtId="0" fontId="10" fillId="2" borderId="0" xfId="2" applyFont="1" applyFill="1" applyBorder="1" applyAlignment="1">
      <alignment vertical="top"/>
    </xf>
    <xf numFmtId="0" fontId="10" fillId="2" borderId="1" xfId="2" applyFont="1" applyFill="1" applyBorder="1" applyAlignment="1">
      <alignment vertical="top"/>
    </xf>
    <xf numFmtId="0" fontId="25" fillId="2" borderId="0" xfId="0" applyFont="1" applyFill="1" applyBorder="1" applyAlignment="1">
      <alignment vertical="top"/>
    </xf>
    <xf numFmtId="0" fontId="8" fillId="2" borderId="0" xfId="0" applyFont="1" applyFill="1" applyBorder="1" applyAlignment="1">
      <alignment vertical="top"/>
    </xf>
    <xf numFmtId="0" fontId="15" fillId="0" borderId="5" xfId="0" applyFont="1" applyBorder="1" applyAlignment="1">
      <alignment vertical="top"/>
    </xf>
    <xf numFmtId="0" fontId="7" fillId="2" borderId="1" xfId="0" applyFont="1" applyFill="1" applyBorder="1" applyAlignment="1">
      <alignment horizontal="center"/>
    </xf>
    <xf numFmtId="0" fontId="29" fillId="0" borderId="1" xfId="0" applyFont="1" applyFill="1" applyBorder="1" applyAlignment="1" applyProtection="1">
      <alignment vertical="top"/>
    </xf>
    <xf numFmtId="0" fontId="7" fillId="0" borderId="0" xfId="0" applyFont="1" applyFill="1" applyBorder="1" applyAlignment="1" applyProtection="1"/>
    <xf numFmtId="0" fontId="7" fillId="0" borderId="1" xfId="0" applyFont="1" applyFill="1" applyBorder="1" applyAlignment="1" applyProtection="1"/>
    <xf numFmtId="0" fontId="20" fillId="0" borderId="1" xfId="0" applyFont="1" applyBorder="1" applyAlignment="1">
      <alignment vertical="top"/>
    </xf>
    <xf numFmtId="0" fontId="29" fillId="2" borderId="0" xfId="0" applyFont="1" applyFill="1" applyBorder="1" applyAlignment="1">
      <alignment horizontal="left"/>
    </xf>
    <xf numFmtId="0" fontId="29" fillId="0" borderId="1" xfId="0" applyFont="1" applyFill="1" applyBorder="1" applyAlignment="1" applyProtection="1"/>
    <xf numFmtId="0" fontId="29" fillId="0" borderId="0" xfId="0" applyFont="1" applyFill="1" applyBorder="1" applyAlignment="1" applyProtection="1"/>
    <xf numFmtId="0" fontId="7" fillId="2" borderId="0" xfId="0" applyFont="1" applyFill="1" applyBorder="1" applyAlignment="1">
      <alignment horizontal="left"/>
    </xf>
    <xf numFmtId="0" fontId="5" fillId="0" borderId="1" xfId="0" applyFont="1" applyFill="1" applyBorder="1" applyAlignment="1" applyProtection="1"/>
    <xf numFmtId="0" fontId="30" fillId="0" borderId="1" xfId="0" applyFont="1" applyFill="1" applyBorder="1" applyAlignment="1" applyProtection="1"/>
    <xf numFmtId="0" fontId="29" fillId="2" borderId="1" xfId="2" applyFont="1" applyFill="1" applyBorder="1" applyAlignment="1">
      <alignment horizontal="left"/>
    </xf>
    <xf numFmtId="0" fontId="28" fillId="2" borderId="1" xfId="0" applyFont="1" applyFill="1" applyBorder="1" applyAlignment="1">
      <alignment horizontal="left"/>
    </xf>
    <xf numFmtId="2" fontId="30" fillId="2" borderId="1" xfId="2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2" borderId="1" xfId="2" applyFont="1" applyFill="1" applyBorder="1" applyAlignment="1">
      <alignment horizontal="center"/>
    </xf>
    <xf numFmtId="0" fontId="0" fillId="0" borderId="0" xfId="0" applyBorder="1"/>
    <xf numFmtId="0" fontId="16" fillId="0" borderId="10" xfId="0" applyFont="1" applyFill="1" applyBorder="1" applyAlignment="1" applyProtection="1"/>
    <xf numFmtId="0" fontId="28" fillId="2" borderId="0" xfId="0" applyFont="1" applyFill="1" applyBorder="1" applyAlignment="1">
      <alignment horizontal="left"/>
    </xf>
    <xf numFmtId="2" fontId="30" fillId="2" borderId="0" xfId="2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2" xfId="0" applyFont="1" applyFill="1" applyBorder="1" applyAlignment="1" applyProtection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9" fillId="0" borderId="0" xfId="0" applyFont="1" applyFill="1" applyBorder="1" applyAlignment="1" applyProtection="1"/>
    <xf numFmtId="0" fontId="8" fillId="2" borderId="10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164" fontId="0" fillId="3" borderId="5" xfId="0" applyNumberFormat="1" applyFill="1" applyBorder="1" applyAlignment="1">
      <alignment horizontal="center"/>
    </xf>
    <xf numFmtId="164" fontId="0" fillId="4" borderId="5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2" xfId="0" applyBorder="1"/>
    <xf numFmtId="0" fontId="7" fillId="2" borderId="1" xfId="2" applyFont="1" applyFill="1" applyBorder="1" applyAlignment="1">
      <alignment horizontal="left"/>
    </xf>
    <xf numFmtId="0" fontId="7" fillId="2" borderId="2" xfId="0" applyFont="1" applyFill="1" applyBorder="1" applyAlignment="1">
      <alignment horizontal="center"/>
    </xf>
    <xf numFmtId="0" fontId="12" fillId="0" borderId="1" xfId="0" applyFont="1" applyFill="1" applyBorder="1" applyAlignment="1" applyProtection="1"/>
    <xf numFmtId="0" fontId="0" fillId="0" borderId="1" xfId="0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2" borderId="1" xfId="2" applyFont="1" applyFill="1" applyBorder="1" applyAlignment="1">
      <alignment horizontal="center"/>
    </xf>
    <xf numFmtId="0" fontId="25" fillId="0" borderId="1" xfId="0" applyFont="1" applyFill="1" applyBorder="1" applyAlignment="1" applyProtection="1"/>
    <xf numFmtId="2" fontId="4" fillId="0" borderId="2" xfId="0" applyNumberFormat="1" applyFont="1" applyFill="1" applyBorder="1" applyAlignment="1">
      <alignment horizontal="center"/>
    </xf>
    <xf numFmtId="0" fontId="31" fillId="0" borderId="4" xfId="0" applyFont="1" applyBorder="1" applyAlignment="1"/>
    <xf numFmtId="0" fontId="0" fillId="0" borderId="1" xfId="0" applyFont="1" applyBorder="1" applyAlignment="1"/>
    <xf numFmtId="0" fontId="0" fillId="0" borderId="3" xfId="0" applyFont="1" applyBorder="1" applyAlignment="1"/>
    <xf numFmtId="2" fontId="0" fillId="0" borderId="0" xfId="0" applyNumberFormat="1" applyFont="1" applyAlignment="1">
      <alignment horizontal="center"/>
    </xf>
    <xf numFmtId="0" fontId="32" fillId="0" borderId="1" xfId="0" applyFont="1" applyFill="1" applyBorder="1" applyAlignment="1" applyProtection="1"/>
    <xf numFmtId="0" fontId="33" fillId="0" borderId="1" xfId="0" applyFont="1" applyFill="1" applyBorder="1" applyAlignment="1" applyProtection="1"/>
    <xf numFmtId="0" fontId="20" fillId="0" borderId="4" xfId="0" applyFont="1" applyBorder="1" applyAlignment="1"/>
    <xf numFmtId="0" fontId="20" fillId="0" borderId="1" xfId="0" applyFont="1" applyBorder="1" applyAlignment="1"/>
    <xf numFmtId="0" fontId="20" fillId="0" borderId="3" xfId="0" applyFont="1" applyBorder="1" applyAlignment="1"/>
    <xf numFmtId="2" fontId="0" fillId="2" borderId="5" xfId="0" applyNumberFormat="1" applyFill="1" applyBorder="1" applyAlignment="1">
      <alignment horizontal="center"/>
    </xf>
    <xf numFmtId="2" fontId="10" fillId="0" borderId="1" xfId="0" applyNumberFormat="1" applyFont="1" applyFill="1" applyBorder="1" applyAlignment="1"/>
    <xf numFmtId="0" fontId="29" fillId="2" borderId="1" xfId="0" applyFont="1" applyFill="1" applyBorder="1" applyAlignment="1">
      <alignment horizontal="left"/>
    </xf>
    <xf numFmtId="2" fontId="12" fillId="4" borderId="6" xfId="0" applyNumberFormat="1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 wrapText="1"/>
    </xf>
    <xf numFmtId="0" fontId="12" fillId="4" borderId="5" xfId="0" applyNumberFormat="1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2" fillId="4" borderId="6" xfId="0" quotePrefix="1" applyFont="1" applyFill="1" applyBorder="1" applyAlignment="1">
      <alignment horizontal="center" vertical="center" wrapText="1"/>
    </xf>
    <xf numFmtId="2" fontId="12" fillId="4" borderId="5" xfId="0" applyNumberFormat="1" applyFont="1" applyFill="1" applyBorder="1" applyAlignment="1">
      <alignment horizontal="center" vertical="center" wrapText="1"/>
    </xf>
    <xf numFmtId="2" fontId="12" fillId="4" borderId="4" xfId="0" applyNumberFormat="1" applyFont="1" applyFill="1" applyBorder="1" applyAlignment="1">
      <alignment horizontal="center" vertical="center" wrapText="1"/>
    </xf>
    <xf numFmtId="2" fontId="12" fillId="4" borderId="3" xfId="0" applyNumberFormat="1" applyFont="1" applyFill="1" applyBorder="1" applyAlignment="1">
      <alignment horizontal="center" vertical="center" wrapText="1"/>
    </xf>
    <xf numFmtId="0" fontId="19" fillId="0" borderId="2" xfId="0" applyFont="1" applyFill="1" applyBorder="1" applyAlignment="1" applyProtection="1"/>
    <xf numFmtId="0" fontId="16" fillId="0" borderId="1" xfId="0" applyFont="1" applyFill="1" applyBorder="1" applyAlignment="1" applyProtection="1">
      <alignment horizontal="left" vertical="top"/>
    </xf>
    <xf numFmtId="0" fontId="29" fillId="0" borderId="2" xfId="0" applyFont="1" applyFill="1" applyBorder="1" applyAlignment="1" applyProtection="1"/>
    <xf numFmtId="0" fontId="0" fillId="0" borderId="0" xfId="0" applyAlignment="1">
      <alignment horizontal="left"/>
    </xf>
    <xf numFmtId="2" fontId="4" fillId="0" borderId="1" xfId="0" applyNumberFormat="1" applyFont="1" applyFill="1" applyBorder="1" applyAlignment="1">
      <alignment horizontal="left"/>
    </xf>
    <xf numFmtId="2" fontId="7" fillId="0" borderId="1" xfId="0" applyNumberFormat="1" applyFont="1" applyFill="1" applyBorder="1" applyAlignment="1">
      <alignment horizontal="left"/>
    </xf>
    <xf numFmtId="165" fontId="0" fillId="0" borderId="0" xfId="0" applyNumberFormat="1"/>
    <xf numFmtId="165" fontId="0" fillId="0" borderId="12" xfId="0" applyNumberFormat="1" applyBorder="1"/>
    <xf numFmtId="0" fontId="3" fillId="3" borderId="5" xfId="0" applyFont="1" applyFill="1" applyBorder="1" applyAlignment="1">
      <alignment horizontal="center"/>
    </xf>
    <xf numFmtId="14" fontId="3" fillId="7" borderId="5" xfId="0" applyNumberFormat="1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12" fillId="4" borderId="5" xfId="0" applyFont="1" applyFill="1" applyBorder="1" applyAlignment="1">
      <alignment horizontal="center" vertical="center" wrapText="1"/>
    </xf>
    <xf numFmtId="2" fontId="12" fillId="4" borderId="5" xfId="0" applyNumberFormat="1" applyFont="1" applyFill="1" applyBorder="1" applyAlignment="1">
      <alignment horizontal="center" vertical="center" wrapText="1"/>
    </xf>
    <xf numFmtId="2" fontId="12" fillId="4" borderId="4" xfId="0" applyNumberFormat="1" applyFont="1" applyFill="1" applyBorder="1" applyAlignment="1">
      <alignment horizontal="center" vertical="center" wrapText="1"/>
    </xf>
    <xf numFmtId="2" fontId="12" fillId="4" borderId="1" xfId="0" applyNumberFormat="1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2" fillId="4" borderId="5" xfId="0" applyNumberFormat="1" applyFont="1" applyFill="1" applyBorder="1" applyAlignment="1">
      <alignment horizontal="center" vertical="center" wrapText="1"/>
    </xf>
    <xf numFmtId="0" fontId="12" fillId="4" borderId="8" xfId="0" quotePrefix="1" applyFont="1" applyFill="1" applyBorder="1" applyAlignment="1">
      <alignment horizontal="center" vertical="center" wrapText="1"/>
    </xf>
    <xf numFmtId="0" fontId="12" fillId="4" borderId="7" xfId="0" quotePrefix="1" applyFont="1" applyFill="1" applyBorder="1" applyAlignment="1">
      <alignment horizontal="center" vertical="center" wrapText="1"/>
    </xf>
    <xf numFmtId="0" fontId="12" fillId="4" borderId="6" xfId="0" quotePrefix="1" applyFont="1" applyFill="1" applyBorder="1" applyAlignment="1">
      <alignment horizontal="center" vertical="center" wrapText="1"/>
    </xf>
    <xf numFmtId="2" fontId="12" fillId="4" borderId="3" xfId="0" applyNumberFormat="1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2" fontId="12" fillId="4" borderId="8" xfId="0" applyNumberFormat="1" applyFont="1" applyFill="1" applyBorder="1" applyAlignment="1">
      <alignment horizontal="center" vertical="center" wrapText="1"/>
    </xf>
    <xf numFmtId="2" fontId="12" fillId="4" borderId="6" xfId="0" applyNumberFormat="1" applyFont="1" applyFill="1" applyBorder="1" applyAlignment="1">
      <alignment horizontal="center" vertical="center" wrapText="1"/>
    </xf>
    <xf numFmtId="2" fontId="12" fillId="4" borderId="11" xfId="0" applyNumberFormat="1" applyFont="1" applyFill="1" applyBorder="1" applyAlignment="1">
      <alignment horizontal="center" vertical="center" wrapText="1"/>
    </xf>
    <xf numFmtId="2" fontId="12" fillId="4" borderId="10" xfId="0" applyNumberFormat="1" applyFont="1" applyFill="1" applyBorder="1" applyAlignment="1">
      <alignment horizontal="center" vertical="center" wrapText="1"/>
    </xf>
    <xf numFmtId="2" fontId="12" fillId="4" borderId="9" xfId="0" applyNumberFormat="1" applyFont="1" applyFill="1" applyBorder="1" applyAlignment="1">
      <alignment horizontal="center" vertical="center" wrapText="1"/>
    </xf>
    <xf numFmtId="2" fontId="12" fillId="4" borderId="2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16" fillId="0" borderId="1" xfId="0" applyFont="1" applyFill="1" applyBorder="1" applyAlignment="1" applyProtection="1">
      <alignment horizontal="left" vertical="top"/>
    </xf>
    <xf numFmtId="0" fontId="12" fillId="4" borderId="5" xfId="0" applyFont="1" applyFill="1" applyBorder="1" applyAlignment="1">
      <alignment horizontal="left" vertical="center" wrapText="1"/>
    </xf>
    <xf numFmtId="2" fontId="12" fillId="4" borderId="5" xfId="0" applyNumberFormat="1" applyFont="1" applyFill="1" applyBorder="1" applyAlignment="1">
      <alignment horizontal="left" vertical="center" wrapText="1"/>
    </xf>
    <xf numFmtId="0" fontId="12" fillId="4" borderId="6" xfId="0" quotePrefix="1" applyFont="1" applyFill="1" applyBorder="1" applyAlignment="1">
      <alignment horizontal="left" vertical="center" wrapText="1"/>
    </xf>
    <xf numFmtId="2" fontId="11" fillId="4" borderId="5" xfId="0" applyNumberFormat="1" applyFont="1" applyFill="1" applyBorder="1" applyAlignment="1">
      <alignment horizontal="left" vertical="center"/>
    </xf>
    <xf numFmtId="2" fontId="19" fillId="4" borderId="5" xfId="0" applyNumberFormat="1" applyFont="1" applyFill="1" applyBorder="1" applyAlignment="1">
      <alignment horizontal="left" vertical="center" wrapText="1"/>
    </xf>
    <xf numFmtId="2" fontId="12" fillId="4" borderId="6" xfId="0" applyNumberFormat="1" applyFont="1" applyFill="1" applyBorder="1" applyAlignment="1">
      <alignment horizontal="left" vertical="center" wrapText="1"/>
    </xf>
    <xf numFmtId="2" fontId="12" fillId="4" borderId="4" xfId="0" applyNumberFormat="1" applyFont="1" applyFill="1" applyBorder="1" applyAlignment="1">
      <alignment horizontal="left" vertical="center" wrapText="1"/>
    </xf>
    <xf numFmtId="2" fontId="12" fillId="4" borderId="3" xfId="0" applyNumberFormat="1" applyFont="1" applyFill="1" applyBorder="1" applyAlignment="1">
      <alignment horizontal="left" vertical="center" wrapText="1"/>
    </xf>
    <xf numFmtId="0" fontId="12" fillId="4" borderId="5" xfId="0" applyNumberFormat="1" applyFont="1" applyFill="1" applyBorder="1" applyAlignment="1">
      <alignment horizontal="left" vertical="center" wrapText="1"/>
    </xf>
    <xf numFmtId="9" fontId="12" fillId="4" borderId="5" xfId="0" applyNumberFormat="1" applyFont="1" applyFill="1" applyBorder="1" applyAlignment="1">
      <alignment horizontal="left" vertical="center" wrapText="1"/>
    </xf>
    <xf numFmtId="0" fontId="19" fillId="4" borderId="5" xfId="0" applyFont="1" applyFill="1" applyBorder="1" applyAlignment="1">
      <alignment horizontal="left" vertical="center" wrapText="1"/>
    </xf>
    <xf numFmtId="0" fontId="19" fillId="4" borderId="6" xfId="0" applyFont="1" applyFill="1" applyBorder="1" applyAlignment="1">
      <alignment horizontal="left" vertical="center" wrapText="1"/>
    </xf>
    <xf numFmtId="0" fontId="12" fillId="3" borderId="5" xfId="0" applyFont="1" applyFill="1" applyBorder="1" applyAlignment="1" applyProtection="1">
      <alignment horizontal="left" vertical="center"/>
      <protection hidden="1"/>
    </xf>
    <xf numFmtId="0" fontId="11" fillId="0" borderId="0" xfId="0" applyFont="1" applyAlignment="1">
      <alignment horizontal="left"/>
    </xf>
    <xf numFmtId="0" fontId="18" fillId="3" borderId="5" xfId="0" applyFont="1" applyFill="1" applyBorder="1" applyAlignment="1">
      <alignment horizontal="left" vertical="center"/>
    </xf>
  </cellXfs>
  <cellStyles count="3">
    <cellStyle name="Normal" xfId="0" builtinId="0"/>
    <cellStyle name="Normal 3" xfId="2" xr:uid="{00000000-0005-0000-0000-000001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9.%20VILLAMOR%20DAILY%20DATA%20-%20SEPTEMBER%20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0.%20VILLAMOR%20DAILY%20DATA%20-%20NOVEMBER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21"/>
      <sheetName val="17"/>
      <sheetName val="18"/>
      <sheetName val="19"/>
      <sheetName val="20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</sheetNames>
    <sheetDataSet>
      <sheetData sheetId="0">
        <row r="11">
          <cell r="D11">
            <v>4</v>
          </cell>
        </row>
      </sheetData>
      <sheetData sheetId="1">
        <row r="11">
          <cell r="D11">
            <v>4</v>
          </cell>
        </row>
      </sheetData>
      <sheetData sheetId="2">
        <row r="11">
          <cell r="D11">
            <v>4</v>
          </cell>
        </row>
      </sheetData>
      <sheetData sheetId="3">
        <row r="11">
          <cell r="D11">
            <v>4</v>
          </cell>
        </row>
      </sheetData>
      <sheetData sheetId="4">
        <row r="11">
          <cell r="D11">
            <v>4</v>
          </cell>
        </row>
      </sheetData>
      <sheetData sheetId="5">
        <row r="11">
          <cell r="D11">
            <v>4</v>
          </cell>
        </row>
      </sheetData>
      <sheetData sheetId="6">
        <row r="11">
          <cell r="D11">
            <v>4</v>
          </cell>
        </row>
      </sheetData>
      <sheetData sheetId="7">
        <row r="11">
          <cell r="D11">
            <v>4</v>
          </cell>
        </row>
      </sheetData>
      <sheetData sheetId="8">
        <row r="11">
          <cell r="D11">
            <v>4</v>
          </cell>
        </row>
      </sheetData>
      <sheetData sheetId="9">
        <row r="11">
          <cell r="D11">
            <v>4</v>
          </cell>
        </row>
      </sheetData>
      <sheetData sheetId="10">
        <row r="11">
          <cell r="D11">
            <v>4</v>
          </cell>
        </row>
      </sheetData>
      <sheetData sheetId="11">
        <row r="11">
          <cell r="D11">
            <v>4</v>
          </cell>
        </row>
      </sheetData>
      <sheetData sheetId="12">
        <row r="11">
          <cell r="D11">
            <v>4</v>
          </cell>
        </row>
      </sheetData>
      <sheetData sheetId="13">
        <row r="11">
          <cell r="D11">
            <v>4</v>
          </cell>
        </row>
      </sheetData>
      <sheetData sheetId="14">
        <row r="11">
          <cell r="D11">
            <v>4</v>
          </cell>
        </row>
      </sheetData>
      <sheetData sheetId="15">
        <row r="11">
          <cell r="D11">
            <v>4</v>
          </cell>
        </row>
      </sheetData>
      <sheetData sheetId="16">
        <row r="11">
          <cell r="D11">
            <v>4</v>
          </cell>
        </row>
      </sheetData>
      <sheetData sheetId="17">
        <row r="11">
          <cell r="D11">
            <v>4</v>
          </cell>
        </row>
      </sheetData>
      <sheetData sheetId="18">
        <row r="11">
          <cell r="D11">
            <v>4</v>
          </cell>
        </row>
      </sheetData>
      <sheetData sheetId="19">
        <row r="11">
          <cell r="D11">
            <v>4</v>
          </cell>
        </row>
      </sheetData>
      <sheetData sheetId="20">
        <row r="11">
          <cell r="D11">
            <v>4</v>
          </cell>
        </row>
      </sheetData>
      <sheetData sheetId="21">
        <row r="11">
          <cell r="D11">
            <v>4</v>
          </cell>
        </row>
      </sheetData>
      <sheetData sheetId="22">
        <row r="11">
          <cell r="D11">
            <v>4</v>
          </cell>
        </row>
      </sheetData>
      <sheetData sheetId="23">
        <row r="11">
          <cell r="D11">
            <v>4</v>
          </cell>
        </row>
      </sheetData>
      <sheetData sheetId="24">
        <row r="11">
          <cell r="D11">
            <v>4</v>
          </cell>
        </row>
      </sheetData>
      <sheetData sheetId="25">
        <row r="11">
          <cell r="D11">
            <v>4</v>
          </cell>
        </row>
      </sheetData>
      <sheetData sheetId="26">
        <row r="11">
          <cell r="D11">
            <v>4</v>
          </cell>
        </row>
      </sheetData>
      <sheetData sheetId="27">
        <row r="11">
          <cell r="D11">
            <v>4</v>
          </cell>
        </row>
      </sheetData>
      <sheetData sheetId="28">
        <row r="11">
          <cell r="D11">
            <v>4</v>
          </cell>
        </row>
      </sheetData>
      <sheetData sheetId="29">
        <row r="11">
          <cell r="D11">
            <v>4</v>
          </cell>
        </row>
        <row r="34">
          <cell r="AE34">
            <v>6879083</v>
          </cell>
          <cell r="DC34">
            <v>1723169</v>
          </cell>
        </row>
      </sheetData>
      <sheetData sheetId="3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</sheetNames>
    <sheetDataSet>
      <sheetData sheetId="0">
        <row r="11">
          <cell r="D11"/>
        </row>
        <row r="34">
          <cell r="AE34"/>
        </row>
      </sheetData>
      <sheetData sheetId="1">
        <row r="34">
          <cell r="AE34">
            <v>7091096</v>
          </cell>
          <cell r="DC34">
            <v>1778236</v>
          </cell>
        </row>
      </sheetData>
      <sheetData sheetId="2">
        <row r="34">
          <cell r="AE34">
            <v>7195178</v>
          </cell>
          <cell r="DC34">
            <v>1805732</v>
          </cell>
        </row>
      </sheetData>
      <sheetData sheetId="3">
        <row r="34">
          <cell r="AE34">
            <v>7302510</v>
          </cell>
          <cell r="DC34">
            <v>1833286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1">
          <cell r="D11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DW64"/>
  <sheetViews>
    <sheetView tabSelected="1" zoomScale="55" zoomScaleNormal="55" workbookViewId="0">
      <selection activeCell="C9" sqref="C9:C10"/>
    </sheetView>
  </sheetViews>
  <sheetFormatPr defaultRowHeight="14.5" x14ac:dyDescent="0.35"/>
  <cols>
    <col min="1" max="1" width="8.90625" bestFit="1" customWidth="1"/>
    <col min="4" max="9" width="9.1796875" style="3"/>
    <col min="10" max="16" width="9.1796875" style="1" hidden="1" customWidth="1"/>
    <col min="17" max="18" width="9.1796875" style="1"/>
    <col min="19" max="19" width="8.7265625" style="1" customWidth="1"/>
    <col min="20" max="20" width="9.1796875" style="1"/>
    <col min="21" max="21" width="17.1796875" style="1" bestFit="1" customWidth="1"/>
    <col min="22" max="22" width="9.1796875" style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43374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63" t="s">
        <v>136</v>
      </c>
      <c r="AG8" s="63" t="s">
        <v>135</v>
      </c>
      <c r="AH8" s="63" t="s">
        <v>134</v>
      </c>
      <c r="AI8" s="239" t="s">
        <v>133</v>
      </c>
      <c r="AJ8" s="239"/>
      <c r="AK8" s="63" t="s">
        <v>132</v>
      </c>
      <c r="AL8" s="63" t="s">
        <v>131</v>
      </c>
      <c r="AM8" s="63" t="s">
        <v>131</v>
      </c>
      <c r="AN8" s="63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59" t="s">
        <v>109</v>
      </c>
      <c r="N9" s="59" t="s">
        <v>108</v>
      </c>
      <c r="O9" s="59" t="s">
        <v>107</v>
      </c>
      <c r="P9" s="59" t="s">
        <v>106</v>
      </c>
      <c r="Q9" s="59" t="s">
        <v>109</v>
      </c>
      <c r="R9" s="59" t="s">
        <v>108</v>
      </c>
      <c r="S9" s="59" t="s">
        <v>107</v>
      </c>
      <c r="T9" s="59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63" t="s">
        <v>7</v>
      </c>
      <c r="AM9" s="63" t="s">
        <v>7</v>
      </c>
      <c r="AN9" s="63" t="s">
        <v>7</v>
      </c>
      <c r="AO9" s="63" t="s">
        <v>7</v>
      </c>
      <c r="AP9" s="63" t="s">
        <v>103</v>
      </c>
      <c r="AQ9" s="63" t="s">
        <v>102</v>
      </c>
      <c r="AR9" s="59" t="s">
        <v>101</v>
      </c>
      <c r="AS9" s="59" t="s">
        <v>100</v>
      </c>
      <c r="AT9" s="59" t="s">
        <v>99</v>
      </c>
      <c r="AU9" s="238"/>
      <c r="AV9" s="61" t="s">
        <v>98</v>
      </c>
      <c r="AW9" s="61" t="s">
        <v>97</v>
      </c>
      <c r="AX9" s="61" t="s">
        <v>96</v>
      </c>
      <c r="AY9" s="61" t="s">
        <v>95</v>
      </c>
      <c r="AZ9" s="61" t="s">
        <v>94</v>
      </c>
      <c r="BA9" s="61" t="s">
        <v>93</v>
      </c>
      <c r="BB9" s="61" t="s">
        <v>92</v>
      </c>
      <c r="BC9" s="61" t="s">
        <v>91</v>
      </c>
      <c r="BD9" s="61" t="s">
        <v>98</v>
      </c>
      <c r="BE9" s="61" t="s">
        <v>97</v>
      </c>
      <c r="BF9" s="61" t="s">
        <v>96</v>
      </c>
      <c r="BG9" s="61" t="s">
        <v>95</v>
      </c>
      <c r="BH9" s="61" t="s">
        <v>94</v>
      </c>
      <c r="BI9" s="61" t="s">
        <v>93</v>
      </c>
      <c r="BJ9" s="61" t="s">
        <v>92</v>
      </c>
      <c r="BK9" s="61" t="s">
        <v>91</v>
      </c>
      <c r="BL9" s="61" t="s">
        <v>89</v>
      </c>
      <c r="BM9" s="61" t="s">
        <v>88</v>
      </c>
      <c r="BN9" s="61" t="s">
        <v>87</v>
      </c>
      <c r="BO9" s="61" t="s">
        <v>86</v>
      </c>
      <c r="BP9" s="61" t="s">
        <v>85</v>
      </c>
      <c r="BQ9" s="61" t="s">
        <v>84</v>
      </c>
      <c r="BR9" s="61" t="s">
        <v>83</v>
      </c>
      <c r="BS9" s="61" t="s">
        <v>90</v>
      </c>
      <c r="BT9" s="61" t="s">
        <v>89</v>
      </c>
      <c r="BU9" s="61" t="s">
        <v>88</v>
      </c>
      <c r="BV9" s="61" t="s">
        <v>87</v>
      </c>
      <c r="BW9" s="61" t="s">
        <v>86</v>
      </c>
      <c r="BX9" s="61" t="s">
        <v>85</v>
      </c>
      <c r="BY9" s="61" t="s">
        <v>84</v>
      </c>
      <c r="BZ9" s="61" t="s">
        <v>83</v>
      </c>
      <c r="CA9" s="61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59" t="s">
        <v>64</v>
      </c>
      <c r="CT9" s="59" t="s">
        <v>63</v>
      </c>
      <c r="CU9" s="59" t="s">
        <v>62</v>
      </c>
      <c r="CV9" s="59" t="s">
        <v>61</v>
      </c>
      <c r="CW9" s="59" t="s">
        <v>60</v>
      </c>
      <c r="CX9" s="59" t="s">
        <v>59</v>
      </c>
      <c r="CY9" s="59" t="s">
        <v>58</v>
      </c>
      <c r="CZ9" s="59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59" t="s">
        <v>45</v>
      </c>
      <c r="N10" s="59" t="s">
        <v>45</v>
      </c>
      <c r="O10" s="59" t="s">
        <v>45</v>
      </c>
      <c r="P10" s="59" t="s">
        <v>45</v>
      </c>
      <c r="Q10" s="59" t="s">
        <v>44</v>
      </c>
      <c r="R10" s="59" t="s">
        <v>44</v>
      </c>
      <c r="S10" s="59" t="s">
        <v>44</v>
      </c>
      <c r="T10" s="59" t="s">
        <v>44</v>
      </c>
      <c r="U10" s="255"/>
      <c r="V10" s="59" t="s">
        <v>43</v>
      </c>
      <c r="W10" s="63" t="s">
        <v>7</v>
      </c>
      <c r="X10" s="63" t="s">
        <v>43</v>
      </c>
      <c r="Y10" s="63" t="s">
        <v>7</v>
      </c>
      <c r="Z10" s="63" t="s">
        <v>42</v>
      </c>
      <c r="AA10" s="63" t="s">
        <v>41</v>
      </c>
      <c r="AB10" s="239"/>
      <c r="AC10" s="239"/>
      <c r="AD10" s="66">
        <v>409882</v>
      </c>
      <c r="AE10" s="66">
        <f>'[1]30'!AE34</f>
        <v>6879083</v>
      </c>
      <c r="AF10" s="65"/>
      <c r="AG10" s="65"/>
      <c r="AH10" s="65"/>
      <c r="AI10" s="259"/>
      <c r="AJ10" s="259"/>
      <c r="AK10" s="259"/>
      <c r="AL10" s="64"/>
      <c r="AM10" s="63"/>
      <c r="AN10" s="63"/>
      <c r="AO10" s="63"/>
      <c r="AP10" s="240" t="s">
        <v>40</v>
      </c>
      <c r="AQ10" s="256"/>
      <c r="AR10" s="59"/>
      <c r="AS10" s="59"/>
      <c r="AT10" s="59"/>
      <c r="AU10" s="59"/>
      <c r="AV10" s="61">
        <v>0</v>
      </c>
      <c r="AW10" s="61">
        <v>0</v>
      </c>
      <c r="AX10" s="61" t="s">
        <v>39</v>
      </c>
      <c r="AY10" s="61" t="s">
        <v>39</v>
      </c>
      <c r="AZ10" s="61" t="s">
        <v>39</v>
      </c>
      <c r="BA10" s="61" t="s">
        <v>38</v>
      </c>
      <c r="BB10" s="61" t="s">
        <v>38</v>
      </c>
      <c r="BC10" s="61" t="s">
        <v>38</v>
      </c>
      <c r="BD10" s="61" t="s">
        <v>37</v>
      </c>
      <c r="BE10" s="61" t="s">
        <v>37</v>
      </c>
      <c r="BF10" s="61" t="s">
        <v>37</v>
      </c>
      <c r="BG10" s="61" t="s">
        <v>37</v>
      </c>
      <c r="BH10" s="61" t="s">
        <v>37</v>
      </c>
      <c r="BI10" s="61" t="s">
        <v>37</v>
      </c>
      <c r="BJ10" s="61" t="s">
        <v>37</v>
      </c>
      <c r="BK10" s="61" t="s">
        <v>37</v>
      </c>
      <c r="BL10" s="61">
        <v>0</v>
      </c>
      <c r="BM10" s="61">
        <v>0</v>
      </c>
      <c r="BN10" s="61" t="s">
        <v>39</v>
      </c>
      <c r="BO10" s="61" t="s">
        <v>39</v>
      </c>
      <c r="BP10" s="61" t="s">
        <v>39</v>
      </c>
      <c r="BQ10" s="61" t="s">
        <v>38</v>
      </c>
      <c r="BR10" s="61" t="s">
        <v>38</v>
      </c>
      <c r="BS10" s="61" t="s">
        <v>38</v>
      </c>
      <c r="BT10" s="61" t="s">
        <v>37</v>
      </c>
      <c r="BU10" s="61" t="s">
        <v>37</v>
      </c>
      <c r="BV10" s="61" t="s">
        <v>37</v>
      </c>
      <c r="BW10" s="61" t="s">
        <v>37</v>
      </c>
      <c r="BX10" s="61" t="s">
        <v>37</v>
      </c>
      <c r="BY10" s="61" t="s">
        <v>37</v>
      </c>
      <c r="BZ10" s="61" t="s">
        <v>37</v>
      </c>
      <c r="CA10" s="61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61" t="s">
        <v>37</v>
      </c>
      <c r="CT10" s="61" t="s">
        <v>37</v>
      </c>
      <c r="CU10" s="61" t="s">
        <v>37</v>
      </c>
      <c r="CV10" s="61" t="s">
        <v>37</v>
      </c>
      <c r="CW10" s="61" t="s">
        <v>37</v>
      </c>
      <c r="CX10" s="61" t="s">
        <v>37</v>
      </c>
      <c r="CY10" s="61" t="s">
        <v>37</v>
      </c>
      <c r="CZ10" s="61" t="s">
        <v>37</v>
      </c>
      <c r="DA10" s="60"/>
      <c r="DB10" s="60"/>
      <c r="DC10" s="60">
        <f>'[1]30'!DC34</f>
        <v>1723169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59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s="229" customFormat="1" ht="34.5" customHeight="1" x14ac:dyDescent="0.35">
      <c r="A11" s="229" t="s">
        <v>637</v>
      </c>
      <c r="B11" s="274" t="s">
        <v>638</v>
      </c>
      <c r="C11" s="274" t="s">
        <v>639</v>
      </c>
      <c r="D11" s="275" t="s">
        <v>640</v>
      </c>
      <c r="E11" s="275" t="s">
        <v>641</v>
      </c>
      <c r="F11" s="275" t="s">
        <v>642</v>
      </c>
      <c r="G11" s="275" t="s">
        <v>643</v>
      </c>
      <c r="H11" s="275" t="s">
        <v>644</v>
      </c>
      <c r="I11" s="275" t="s">
        <v>645</v>
      </c>
      <c r="J11" s="274" t="s">
        <v>646</v>
      </c>
      <c r="K11" s="274" t="s">
        <v>647</v>
      </c>
      <c r="L11" s="274" t="s">
        <v>648</v>
      </c>
      <c r="M11" s="274" t="s">
        <v>649</v>
      </c>
      <c r="N11" s="274" t="s">
        <v>650</v>
      </c>
      <c r="O11" s="274" t="s">
        <v>651</v>
      </c>
      <c r="P11" s="274" t="s">
        <v>652</v>
      </c>
      <c r="Q11" s="274" t="s">
        <v>653</v>
      </c>
      <c r="R11" s="274" t="s">
        <v>654</v>
      </c>
      <c r="S11" s="274" t="s">
        <v>655</v>
      </c>
      <c r="T11" s="274" t="s">
        <v>656</v>
      </c>
      <c r="U11" s="276" t="s">
        <v>657</v>
      </c>
      <c r="V11" s="274" t="s">
        <v>658</v>
      </c>
      <c r="W11" s="275" t="s">
        <v>659</v>
      </c>
      <c r="X11" s="275" t="s">
        <v>660</v>
      </c>
      <c r="Y11" s="275" t="s">
        <v>661</v>
      </c>
      <c r="Z11" s="275" t="s">
        <v>662</v>
      </c>
      <c r="AA11" s="275" t="s">
        <v>663</v>
      </c>
      <c r="AB11" s="275" t="s">
        <v>664</v>
      </c>
      <c r="AC11" s="275" t="s">
        <v>665</v>
      </c>
      <c r="AD11" s="277" t="s">
        <v>666</v>
      </c>
      <c r="AE11" s="277" t="s">
        <v>667</v>
      </c>
      <c r="AF11" s="278" t="s">
        <v>668</v>
      </c>
      <c r="AG11" s="278" t="s">
        <v>669</v>
      </c>
      <c r="AH11" s="278" t="s">
        <v>670</v>
      </c>
      <c r="AI11" s="279" t="s">
        <v>671</v>
      </c>
      <c r="AJ11" s="279" t="s">
        <v>672</v>
      </c>
      <c r="AK11" s="279" t="s">
        <v>673</v>
      </c>
      <c r="AL11" s="279" t="s">
        <v>674</v>
      </c>
      <c r="AM11" s="275" t="s">
        <v>675</v>
      </c>
      <c r="AN11" s="275" t="s">
        <v>676</v>
      </c>
      <c r="AO11" s="275" t="s">
        <v>677</v>
      </c>
      <c r="AP11" s="280" t="s">
        <v>678</v>
      </c>
      <c r="AQ11" s="281" t="s">
        <v>679</v>
      </c>
      <c r="AR11" s="274" t="s">
        <v>680</v>
      </c>
      <c r="AS11" s="274" t="s">
        <v>681</v>
      </c>
      <c r="AT11" s="274" t="s">
        <v>682</v>
      </c>
      <c r="AU11" s="274" t="s">
        <v>683</v>
      </c>
      <c r="AV11" s="282" t="s">
        <v>684</v>
      </c>
      <c r="AW11" s="282" t="s">
        <v>685</v>
      </c>
      <c r="AX11" s="282" t="s">
        <v>686</v>
      </c>
      <c r="AY11" s="282" t="s">
        <v>687</v>
      </c>
      <c r="AZ11" s="282" t="s">
        <v>688</v>
      </c>
      <c r="BA11" s="282" t="s">
        <v>689</v>
      </c>
      <c r="BB11" s="282" t="s">
        <v>690</v>
      </c>
      <c r="BC11" s="282" t="s">
        <v>691</v>
      </c>
      <c r="BD11" s="282" t="s">
        <v>692</v>
      </c>
      <c r="BE11" s="282" t="s">
        <v>693</v>
      </c>
      <c r="BF11" s="282" t="s">
        <v>694</v>
      </c>
      <c r="BG11" s="282" t="s">
        <v>695</v>
      </c>
      <c r="BH11" s="282" t="s">
        <v>696</v>
      </c>
      <c r="BI11" s="282" t="s">
        <v>697</v>
      </c>
      <c r="BJ11" s="282" t="s">
        <v>698</v>
      </c>
      <c r="BK11" s="282" t="s">
        <v>699</v>
      </c>
      <c r="BL11" s="282" t="s">
        <v>700</v>
      </c>
      <c r="BM11" s="282" t="s">
        <v>701</v>
      </c>
      <c r="BN11" s="282" t="s">
        <v>702</v>
      </c>
      <c r="BO11" s="282" t="s">
        <v>703</v>
      </c>
      <c r="BP11" s="282" t="s">
        <v>704</v>
      </c>
      <c r="BQ11" s="282" t="s">
        <v>705</v>
      </c>
      <c r="BR11" s="282" t="s">
        <v>706</v>
      </c>
      <c r="BS11" s="282" t="s">
        <v>707</v>
      </c>
      <c r="BT11" s="282" t="s">
        <v>708</v>
      </c>
      <c r="BU11" s="282" t="s">
        <v>709</v>
      </c>
      <c r="BV11" s="282" t="s">
        <v>710</v>
      </c>
      <c r="BW11" s="282" t="s">
        <v>711</v>
      </c>
      <c r="BX11" s="282" t="s">
        <v>712</v>
      </c>
      <c r="BY11" s="282" t="s">
        <v>713</v>
      </c>
      <c r="BZ11" s="282" t="s">
        <v>714</v>
      </c>
      <c r="CA11" s="282" t="s">
        <v>715</v>
      </c>
      <c r="CB11" s="283" t="s">
        <v>716</v>
      </c>
      <c r="CC11" s="283" t="s">
        <v>717</v>
      </c>
      <c r="CD11" s="283" t="s">
        <v>718</v>
      </c>
      <c r="CE11" s="283" t="s">
        <v>719</v>
      </c>
      <c r="CF11" s="283" t="s">
        <v>720</v>
      </c>
      <c r="CG11" s="283" t="s">
        <v>721</v>
      </c>
      <c r="CH11" s="283" t="s">
        <v>722</v>
      </c>
      <c r="CI11" s="283" t="s">
        <v>723</v>
      </c>
      <c r="CJ11" s="283" t="s">
        <v>724</v>
      </c>
      <c r="CK11" s="283" t="s">
        <v>725</v>
      </c>
      <c r="CL11" s="283" t="s">
        <v>726</v>
      </c>
      <c r="CM11" s="283" t="s">
        <v>727</v>
      </c>
      <c r="CN11" s="283" t="s">
        <v>728</v>
      </c>
      <c r="CO11" s="283" t="s">
        <v>729</v>
      </c>
      <c r="CP11" s="283" t="s">
        <v>730</v>
      </c>
      <c r="CQ11" s="283" t="s">
        <v>731</v>
      </c>
      <c r="CR11" s="283" t="s">
        <v>732</v>
      </c>
      <c r="CS11" s="282" t="s">
        <v>733</v>
      </c>
      <c r="CT11" s="282" t="s">
        <v>734</v>
      </c>
      <c r="CU11" s="282" t="s">
        <v>735</v>
      </c>
      <c r="CV11" s="282" t="s">
        <v>736</v>
      </c>
      <c r="CW11" s="282" t="s">
        <v>737</v>
      </c>
      <c r="CX11" s="282" t="s">
        <v>738</v>
      </c>
      <c r="CY11" s="282" t="s">
        <v>739</v>
      </c>
      <c r="CZ11" s="282" t="s">
        <v>740</v>
      </c>
      <c r="DA11" s="284" t="s">
        <v>741</v>
      </c>
      <c r="DB11" s="284" t="s">
        <v>742</v>
      </c>
      <c r="DC11" s="284" t="s">
        <v>743</v>
      </c>
      <c r="DD11" s="284" t="s">
        <v>744</v>
      </c>
      <c r="DE11" s="284" t="s">
        <v>745</v>
      </c>
      <c r="DF11" s="284" t="s">
        <v>746</v>
      </c>
      <c r="DG11" s="285" t="s">
        <v>747</v>
      </c>
      <c r="DH11" s="284" t="s">
        <v>748</v>
      </c>
      <c r="DI11" s="284" t="s">
        <v>749</v>
      </c>
      <c r="DJ11" s="284" t="s">
        <v>750</v>
      </c>
      <c r="DK11" s="284" t="s">
        <v>751</v>
      </c>
      <c r="DL11" s="284" t="s">
        <v>752</v>
      </c>
      <c r="DM11" s="284" t="s">
        <v>753</v>
      </c>
      <c r="DN11" s="285" t="s">
        <v>754</v>
      </c>
      <c r="DO11" s="274" t="s">
        <v>755</v>
      </c>
      <c r="DP11" s="285" t="s">
        <v>756</v>
      </c>
      <c r="DT11" s="286"/>
      <c r="DU11" s="286"/>
      <c r="DV11" s="287"/>
      <c r="DW11" s="288"/>
    </row>
    <row r="12" spans="1:127" x14ac:dyDescent="0.35">
      <c r="A12" s="232">
        <v>43374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68</v>
      </c>
      <c r="H12" s="44">
        <f t="shared" ref="H12:H35" si="1">G12/1.42</f>
        <v>47.887323943661976</v>
      </c>
      <c r="I12" s="44">
        <v>66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6882855</v>
      </c>
      <c r="AF12" s="39"/>
      <c r="AG12" s="39"/>
      <c r="AH12" s="39"/>
      <c r="AI12" s="38">
        <f>IF(ISBLANK(AE12),"-",AE12-AE10)</f>
        <v>3772</v>
      </c>
      <c r="AJ12" s="38">
        <f t="shared" ref="AJ12:AJ35" si="2">AI12/1000</f>
        <v>3.7719999999999998</v>
      </c>
      <c r="AK12" s="38">
        <f t="shared" ref="AK12:AK35" si="3">AJ12*24</f>
        <v>90.527999999999992</v>
      </c>
      <c r="AL12" s="38"/>
      <c r="AM12" s="38"/>
      <c r="AN12" s="38"/>
      <c r="AO12" s="38">
        <f t="shared" ref="AO12:AO35" si="4">AK12</f>
        <v>90.527999999999992</v>
      </c>
      <c r="AP12" s="37">
        <v>5.6</v>
      </c>
      <c r="AQ12" s="37">
        <f>AP12</f>
        <v>5.6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B35" si="5">AV12/1190</f>
        <v>0.99747899159663866</v>
      </c>
      <c r="CC12" s="33">
        <f t="shared" ref="CC12:CC35" si="6">AW12/1190</f>
        <v>0.99579831932773111</v>
      </c>
      <c r="CD12" s="33">
        <f t="shared" ref="CD12:CD35" si="7">AX12/1190</f>
        <v>0</v>
      </c>
      <c r="CE12" s="33">
        <f t="shared" ref="CE12:CE35" si="8">AY12/1190</f>
        <v>0.99579831932773111</v>
      </c>
      <c r="CF12" s="33"/>
      <c r="CG12" s="33"/>
      <c r="CH12" s="33"/>
      <c r="CI12" s="33"/>
      <c r="CJ12" s="33">
        <f t="shared" ref="CJ12:CJ35" si="9">BL12/1190</f>
        <v>0</v>
      </c>
      <c r="CK12" s="33">
        <f t="shared" ref="CK12:CK35" si="10">BM12/1190</f>
        <v>0</v>
      </c>
      <c r="CL12" s="33"/>
      <c r="CM12" s="33"/>
      <c r="CN12" s="33"/>
      <c r="CO12" s="33"/>
      <c r="CP12" s="33"/>
      <c r="CQ12" s="33"/>
      <c r="CR12" s="34" t="s">
        <v>152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1724263</v>
      </c>
      <c r="DD12" s="32"/>
      <c r="DE12" s="32">
        <f>IF(ISBLANK(DC12),"-",DC12-DC10)</f>
        <v>1094</v>
      </c>
      <c r="DF12" s="32"/>
      <c r="DG12" s="32">
        <f>DC12-DC10</f>
        <v>1094</v>
      </c>
      <c r="DH12" s="32"/>
      <c r="DI12" s="32"/>
      <c r="DJ12" s="32"/>
      <c r="DK12" s="32"/>
      <c r="DL12" s="32"/>
      <c r="DM12" s="32">
        <f t="shared" ref="DM12:DM36" si="11">DE12</f>
        <v>1094</v>
      </c>
      <c r="DN12" s="32">
        <f>DM12/AJ12</f>
        <v>290.03181336161191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43374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3</v>
      </c>
      <c r="G13" s="89">
        <v>71</v>
      </c>
      <c r="H13" s="44">
        <f t="shared" si="1"/>
        <v>50</v>
      </c>
      <c r="I13" s="44">
        <v>69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6887085</v>
      </c>
      <c r="AF13" s="39"/>
      <c r="AG13" s="39"/>
      <c r="AH13" s="39"/>
      <c r="AI13" s="38">
        <f t="shared" ref="AI13:AI35" si="12">IF(ISBLANK(AE13),"-",AE13-AE12)</f>
        <v>4230</v>
      </c>
      <c r="AJ13" s="38">
        <f t="shared" si="2"/>
        <v>4.2300000000000004</v>
      </c>
      <c r="AK13" s="38">
        <f t="shared" si="3"/>
        <v>101.52000000000001</v>
      </c>
      <c r="AL13" s="38"/>
      <c r="AM13" s="38"/>
      <c r="AN13" s="38"/>
      <c r="AO13" s="38">
        <f t="shared" si="4"/>
        <v>101.52000000000001</v>
      </c>
      <c r="AP13" s="37">
        <v>7</v>
      </c>
      <c r="AQ13" s="37">
        <f t="shared" ref="AQ13:AQ35" si="13">AP13</f>
        <v>7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6"/>
        <v>0.99579831932773111</v>
      </c>
      <c r="CD13" s="33">
        <f t="shared" si="7"/>
        <v>0</v>
      </c>
      <c r="CE13" s="33">
        <f t="shared" si="8"/>
        <v>0.99579831932773111</v>
      </c>
      <c r="CF13" s="33"/>
      <c r="CG13" s="33"/>
      <c r="CH13" s="33"/>
      <c r="CI13" s="33"/>
      <c r="CJ13" s="33">
        <f t="shared" si="9"/>
        <v>0</v>
      </c>
      <c r="CK13" s="33">
        <f t="shared" si="10"/>
        <v>0</v>
      </c>
      <c r="CL13" s="33"/>
      <c r="CM13" s="33"/>
      <c r="CN13" s="33"/>
      <c r="CO13" s="33"/>
      <c r="CP13" s="33"/>
      <c r="CQ13" s="33"/>
      <c r="CR13" s="34" t="s">
        <v>152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1725376</v>
      </c>
      <c r="DD13" s="32"/>
      <c r="DE13" s="32">
        <f t="shared" ref="DE13:DE35" si="14">IF(ISBLANK(DC13),"-",DC13-DC12)</f>
        <v>1113</v>
      </c>
      <c r="DF13" s="32"/>
      <c r="DG13" s="32">
        <f t="shared" ref="DG13:DG35" si="15">DC13-DC12</f>
        <v>1113</v>
      </c>
      <c r="DH13" s="32"/>
      <c r="DI13" s="32"/>
      <c r="DJ13" s="32"/>
      <c r="DK13" s="32"/>
      <c r="DL13" s="32"/>
      <c r="DM13" s="32">
        <f t="shared" si="11"/>
        <v>1113</v>
      </c>
      <c r="DN13" s="32">
        <f t="shared" ref="DN13:DN36" si="16">DM13/AJ13</f>
        <v>263.12056737588648</v>
      </c>
      <c r="DO13" s="91">
        <v>1.05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43374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72</v>
      </c>
      <c r="H14" s="44">
        <f t="shared" si="1"/>
        <v>50.70422535211268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6891360</v>
      </c>
      <c r="AF14" s="39"/>
      <c r="AG14" s="39"/>
      <c r="AH14" s="39"/>
      <c r="AI14" s="38">
        <f t="shared" si="12"/>
        <v>4275</v>
      </c>
      <c r="AJ14" s="38">
        <f t="shared" si="2"/>
        <v>4.2750000000000004</v>
      </c>
      <c r="AK14" s="38">
        <f t="shared" si="3"/>
        <v>102.60000000000001</v>
      </c>
      <c r="AL14" s="38"/>
      <c r="AM14" s="38"/>
      <c r="AN14" s="38"/>
      <c r="AO14" s="38">
        <f t="shared" si="4"/>
        <v>102.60000000000001</v>
      </c>
      <c r="AP14" s="37">
        <v>8.4</v>
      </c>
      <c r="AQ14" s="37">
        <f t="shared" si="13"/>
        <v>8.4</v>
      </c>
      <c r="AR14" s="36"/>
      <c r="AS14" s="36"/>
      <c r="AT14" s="36"/>
      <c r="AU14" s="35" t="s">
        <v>153</v>
      </c>
      <c r="AV14" s="34">
        <v>1188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0.99831932773109244</v>
      </c>
      <c r="CC14" s="33">
        <f t="shared" si="6"/>
        <v>0.99579831932773111</v>
      </c>
      <c r="CD14" s="33">
        <f t="shared" si="7"/>
        <v>0</v>
      </c>
      <c r="CE14" s="33">
        <f t="shared" si="8"/>
        <v>0.99579831932773111</v>
      </c>
      <c r="CF14" s="33"/>
      <c r="CG14" s="33"/>
      <c r="CH14" s="33"/>
      <c r="CI14" s="33"/>
      <c r="CJ14" s="33">
        <f t="shared" si="9"/>
        <v>0</v>
      </c>
      <c r="CK14" s="33">
        <f t="shared" si="10"/>
        <v>0</v>
      </c>
      <c r="CL14" s="33"/>
      <c r="CM14" s="33"/>
      <c r="CN14" s="33"/>
      <c r="CO14" s="33"/>
      <c r="CP14" s="33"/>
      <c r="CQ14" s="33"/>
      <c r="CR14" s="34" t="s">
        <v>152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1726477</v>
      </c>
      <c r="DD14" s="32"/>
      <c r="DE14" s="32">
        <f t="shared" si="14"/>
        <v>1101</v>
      </c>
      <c r="DF14" s="32"/>
      <c r="DG14" s="32">
        <f t="shared" si="15"/>
        <v>1101</v>
      </c>
      <c r="DH14" s="32"/>
      <c r="DI14" s="32"/>
      <c r="DJ14" s="32"/>
      <c r="DK14" s="32"/>
      <c r="DL14" s="32"/>
      <c r="DM14" s="32">
        <f t="shared" si="11"/>
        <v>1101</v>
      </c>
      <c r="DN14" s="32">
        <f t="shared" si="16"/>
        <v>257.54385964912279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43374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6</v>
      </c>
      <c r="G15" s="89">
        <v>73</v>
      </c>
      <c r="H15" s="44">
        <f t="shared" si="1"/>
        <v>51.408450704225352</v>
      </c>
      <c r="I15" s="44">
        <v>71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6896129</v>
      </c>
      <c r="AF15" s="39"/>
      <c r="AG15" s="39"/>
      <c r="AH15" s="39"/>
      <c r="AI15" s="38">
        <f t="shared" si="12"/>
        <v>4769</v>
      </c>
      <c r="AJ15" s="38">
        <f t="shared" si="2"/>
        <v>4.7690000000000001</v>
      </c>
      <c r="AK15" s="38">
        <f t="shared" si="3"/>
        <v>114.456</v>
      </c>
      <c r="AL15" s="38"/>
      <c r="AM15" s="38"/>
      <c r="AN15" s="38"/>
      <c r="AO15" s="38">
        <f t="shared" si="4"/>
        <v>114.456</v>
      </c>
      <c r="AP15" s="37">
        <v>9.5</v>
      </c>
      <c r="AQ15" s="37">
        <f t="shared" si="13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6"/>
        <v>0.99579831932773111</v>
      </c>
      <c r="CD15" s="33">
        <f t="shared" si="7"/>
        <v>0</v>
      </c>
      <c r="CE15" s="33">
        <f t="shared" si="8"/>
        <v>0.99579831932773111</v>
      </c>
      <c r="CF15" s="33"/>
      <c r="CG15" s="33"/>
      <c r="CH15" s="33"/>
      <c r="CI15" s="33"/>
      <c r="CJ15" s="33">
        <f t="shared" si="9"/>
        <v>0</v>
      </c>
      <c r="CK15" s="33">
        <f t="shared" si="10"/>
        <v>0</v>
      </c>
      <c r="CL15" s="33"/>
      <c r="CM15" s="33"/>
      <c r="CN15" s="33"/>
      <c r="CO15" s="33"/>
      <c r="CP15" s="33"/>
      <c r="CQ15" s="33"/>
      <c r="CR15" s="34" t="s">
        <v>152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1727539</v>
      </c>
      <c r="DD15" s="32"/>
      <c r="DE15" s="32">
        <f t="shared" si="14"/>
        <v>1062</v>
      </c>
      <c r="DF15" s="32"/>
      <c r="DG15" s="32">
        <f t="shared" si="15"/>
        <v>1062</v>
      </c>
      <c r="DH15" s="32"/>
      <c r="DI15" s="32"/>
      <c r="DJ15" s="32"/>
      <c r="DK15" s="32"/>
      <c r="DL15" s="32"/>
      <c r="DM15" s="32">
        <f t="shared" si="11"/>
        <v>1062</v>
      </c>
      <c r="DN15" s="32">
        <f t="shared" si="16"/>
        <v>222.68819459006082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43374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7</v>
      </c>
      <c r="G16" s="89">
        <v>76</v>
      </c>
      <c r="H16" s="44">
        <f t="shared" si="1"/>
        <v>53.521126760563384</v>
      </c>
      <c r="I16" s="44">
        <v>74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6900905</v>
      </c>
      <c r="AF16" s="39"/>
      <c r="AG16" s="39"/>
      <c r="AH16" s="39"/>
      <c r="AI16" s="38">
        <f t="shared" si="12"/>
        <v>4776</v>
      </c>
      <c r="AJ16" s="38">
        <f t="shared" si="2"/>
        <v>4.7759999999999998</v>
      </c>
      <c r="AK16" s="38">
        <f t="shared" si="3"/>
        <v>114.624</v>
      </c>
      <c r="AL16" s="38"/>
      <c r="AM16" s="38"/>
      <c r="AN16" s="38"/>
      <c r="AO16" s="38">
        <f t="shared" si="4"/>
        <v>114.624</v>
      </c>
      <c r="AP16" s="37">
        <v>9.5</v>
      </c>
      <c r="AQ16" s="37">
        <f t="shared" si="13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6"/>
        <v>0.99579831932773111</v>
      </c>
      <c r="CD16" s="33">
        <f t="shared" si="7"/>
        <v>0</v>
      </c>
      <c r="CE16" s="33">
        <f t="shared" si="8"/>
        <v>0.99579831932773111</v>
      </c>
      <c r="CF16" s="33"/>
      <c r="CG16" s="33"/>
      <c r="CH16" s="33"/>
      <c r="CI16" s="33"/>
      <c r="CJ16" s="33">
        <f t="shared" si="9"/>
        <v>0</v>
      </c>
      <c r="CK16" s="33">
        <f t="shared" si="10"/>
        <v>0</v>
      </c>
      <c r="CL16" s="33"/>
      <c r="CM16" s="33"/>
      <c r="CN16" s="33"/>
      <c r="CO16" s="33"/>
      <c r="CP16" s="33"/>
      <c r="CQ16" s="33"/>
      <c r="CR16" s="34" t="s">
        <v>152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1728690</v>
      </c>
      <c r="DD16" s="32"/>
      <c r="DE16" s="32">
        <f t="shared" si="14"/>
        <v>1151</v>
      </c>
      <c r="DF16" s="32"/>
      <c r="DG16" s="32">
        <f t="shared" si="15"/>
        <v>1151</v>
      </c>
      <c r="DH16" s="32"/>
      <c r="DI16" s="32"/>
      <c r="DJ16" s="32"/>
      <c r="DK16" s="32"/>
      <c r="DL16" s="32"/>
      <c r="DM16" s="32">
        <f t="shared" si="11"/>
        <v>1151</v>
      </c>
      <c r="DN16" s="32">
        <f t="shared" si="16"/>
        <v>240.99664991624792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43374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78</v>
      </c>
      <c r="H17" s="44">
        <f t="shared" si="1"/>
        <v>54.929577464788736</v>
      </c>
      <c r="I17" s="44">
        <v>76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6905488</v>
      </c>
      <c r="AF17" s="39"/>
      <c r="AG17" s="39"/>
      <c r="AH17" s="39"/>
      <c r="AI17" s="38">
        <f t="shared" si="12"/>
        <v>4583</v>
      </c>
      <c r="AJ17" s="38">
        <f t="shared" si="2"/>
        <v>4.5830000000000002</v>
      </c>
      <c r="AK17" s="38">
        <f t="shared" si="3"/>
        <v>109.992</v>
      </c>
      <c r="AL17" s="38"/>
      <c r="AM17" s="38"/>
      <c r="AN17" s="38"/>
      <c r="AO17" s="38">
        <f t="shared" si="4"/>
        <v>109.992</v>
      </c>
      <c r="AP17" s="37">
        <v>9.5</v>
      </c>
      <c r="AQ17" s="37">
        <f t="shared" si="13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6"/>
        <v>0.99579831932773111</v>
      </c>
      <c r="CD17" s="33">
        <f t="shared" si="7"/>
        <v>0</v>
      </c>
      <c r="CE17" s="33">
        <f t="shared" si="8"/>
        <v>0.99579831932773111</v>
      </c>
      <c r="CF17" s="33"/>
      <c r="CG17" s="33"/>
      <c r="CH17" s="33"/>
      <c r="CI17" s="33"/>
      <c r="CJ17" s="33">
        <f t="shared" si="9"/>
        <v>0</v>
      </c>
      <c r="CK17" s="33">
        <f t="shared" si="10"/>
        <v>0</v>
      </c>
      <c r="CL17" s="33"/>
      <c r="CM17" s="33"/>
      <c r="CN17" s="33"/>
      <c r="CO17" s="33"/>
      <c r="CP17" s="33"/>
      <c r="CQ17" s="33"/>
      <c r="CR17" s="34" t="s">
        <v>152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1729817</v>
      </c>
      <c r="DD17" s="32"/>
      <c r="DE17" s="32">
        <f t="shared" si="14"/>
        <v>1127</v>
      </c>
      <c r="DF17" s="32"/>
      <c r="DG17" s="32">
        <f t="shared" si="15"/>
        <v>1127</v>
      </c>
      <c r="DH17" s="32"/>
      <c r="DI17" s="32"/>
      <c r="DJ17" s="32"/>
      <c r="DK17" s="32"/>
      <c r="DL17" s="32"/>
      <c r="DM17" s="32">
        <f t="shared" si="11"/>
        <v>1127</v>
      </c>
      <c r="DN17" s="32">
        <f t="shared" si="16"/>
        <v>245.90879336679029</v>
      </c>
      <c r="DO17" s="91">
        <v>0.96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43374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76</v>
      </c>
      <c r="H18" s="44">
        <f t="shared" si="1"/>
        <v>53.521126760563384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6910364</v>
      </c>
      <c r="AF18" s="39"/>
      <c r="AG18" s="39"/>
      <c r="AH18" s="39"/>
      <c r="AI18" s="38">
        <f t="shared" si="12"/>
        <v>4876</v>
      </c>
      <c r="AJ18" s="38">
        <f t="shared" si="2"/>
        <v>4.8760000000000003</v>
      </c>
      <c r="AK18" s="38">
        <f t="shared" si="3"/>
        <v>117.024</v>
      </c>
      <c r="AL18" s="38"/>
      <c r="AM18" s="38"/>
      <c r="AN18" s="38"/>
      <c r="AO18" s="38">
        <f t="shared" si="4"/>
        <v>117.024</v>
      </c>
      <c r="AP18" s="37">
        <v>8.9</v>
      </c>
      <c r="AQ18" s="37">
        <f t="shared" si="13"/>
        <v>8.9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1016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6"/>
        <v>0.99579831932773111</v>
      </c>
      <c r="CD18" s="33">
        <f t="shared" si="7"/>
        <v>0</v>
      </c>
      <c r="CE18" s="33">
        <f t="shared" si="8"/>
        <v>0.99579831932773111</v>
      </c>
      <c r="CF18" s="33"/>
      <c r="CG18" s="33"/>
      <c r="CH18" s="33"/>
      <c r="CI18" s="33"/>
      <c r="CJ18" s="33">
        <f t="shared" si="9"/>
        <v>0.85378151260504198</v>
      </c>
      <c r="CK18" s="33">
        <f t="shared" si="10"/>
        <v>0</v>
      </c>
      <c r="CL18" s="33"/>
      <c r="CM18" s="33"/>
      <c r="CN18" s="33"/>
      <c r="CO18" s="33"/>
      <c r="CP18" s="33"/>
      <c r="CQ18" s="33"/>
      <c r="CR18" s="34" t="s">
        <v>152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1730959</v>
      </c>
      <c r="DD18" s="32"/>
      <c r="DE18" s="32">
        <f t="shared" si="14"/>
        <v>1142</v>
      </c>
      <c r="DF18" s="32"/>
      <c r="DG18" s="32">
        <f t="shared" si="15"/>
        <v>1142</v>
      </c>
      <c r="DH18" s="32"/>
      <c r="DI18" s="32"/>
      <c r="DJ18" s="32"/>
      <c r="DK18" s="32"/>
      <c r="DL18" s="32"/>
      <c r="DM18" s="32">
        <f t="shared" si="11"/>
        <v>1142</v>
      </c>
      <c r="DN18" s="32">
        <f t="shared" si="16"/>
        <v>234.20836751435601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43374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6915140</v>
      </c>
      <c r="AF19" s="39"/>
      <c r="AG19" s="39"/>
      <c r="AH19" s="39"/>
      <c r="AI19" s="38">
        <f t="shared" si="12"/>
        <v>4776</v>
      </c>
      <c r="AJ19" s="38">
        <f t="shared" si="2"/>
        <v>4.7759999999999998</v>
      </c>
      <c r="AK19" s="38">
        <f t="shared" si="3"/>
        <v>114.624</v>
      </c>
      <c r="AL19" s="38"/>
      <c r="AM19" s="38"/>
      <c r="AN19" s="38"/>
      <c r="AO19" s="38">
        <f t="shared" si="4"/>
        <v>114.624</v>
      </c>
      <c r="AP19" s="37">
        <v>8.3000000000000007</v>
      </c>
      <c r="AQ19" s="37">
        <f t="shared" si="13"/>
        <v>8.3000000000000007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1016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6"/>
        <v>0.99579831932773111</v>
      </c>
      <c r="CD19" s="33">
        <f t="shared" si="7"/>
        <v>0</v>
      </c>
      <c r="CE19" s="33">
        <f t="shared" si="8"/>
        <v>0.99579831932773111</v>
      </c>
      <c r="CF19" s="33"/>
      <c r="CG19" s="33"/>
      <c r="CH19" s="33"/>
      <c r="CI19" s="33"/>
      <c r="CJ19" s="33">
        <f t="shared" si="9"/>
        <v>0.85378151260504198</v>
      </c>
      <c r="CK19" s="33">
        <f t="shared" si="10"/>
        <v>0</v>
      </c>
      <c r="CL19" s="33"/>
      <c r="CM19" s="33"/>
      <c r="CN19" s="33"/>
      <c r="CO19" s="33"/>
      <c r="CP19" s="33"/>
      <c r="CQ19" s="33"/>
      <c r="CR19" s="34" t="s">
        <v>152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1732165</v>
      </c>
      <c r="DD19" s="32"/>
      <c r="DE19" s="32">
        <f t="shared" si="14"/>
        <v>1206</v>
      </c>
      <c r="DF19" s="32"/>
      <c r="DG19" s="32">
        <f t="shared" si="15"/>
        <v>1206</v>
      </c>
      <c r="DH19" s="32"/>
      <c r="DI19" s="32"/>
      <c r="DJ19" s="32"/>
      <c r="DK19" s="32"/>
      <c r="DL19" s="32"/>
      <c r="DM19" s="32">
        <f t="shared" si="11"/>
        <v>1206</v>
      </c>
      <c r="DN19" s="32">
        <f t="shared" si="16"/>
        <v>252.51256281407035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43374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6919468</v>
      </c>
      <c r="AF20" s="39"/>
      <c r="AG20" s="39"/>
      <c r="AH20" s="39"/>
      <c r="AI20" s="38">
        <f t="shared" si="12"/>
        <v>4328</v>
      </c>
      <c r="AJ20" s="38">
        <f t="shared" si="2"/>
        <v>4.3280000000000003</v>
      </c>
      <c r="AK20" s="38">
        <f t="shared" si="3"/>
        <v>103.87200000000001</v>
      </c>
      <c r="AL20" s="38"/>
      <c r="AM20" s="38"/>
      <c r="AN20" s="38"/>
      <c r="AO20" s="38">
        <f t="shared" si="4"/>
        <v>103.87200000000001</v>
      </c>
      <c r="AP20" s="37">
        <v>7.7</v>
      </c>
      <c r="AQ20" s="37">
        <f t="shared" si="13"/>
        <v>7.7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1037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6"/>
        <v>0.99579831932773111</v>
      </c>
      <c r="CD20" s="33">
        <f t="shared" si="7"/>
        <v>0</v>
      </c>
      <c r="CE20" s="33">
        <f t="shared" si="8"/>
        <v>0.99579831932773111</v>
      </c>
      <c r="CF20" s="33"/>
      <c r="CG20" s="33"/>
      <c r="CH20" s="33"/>
      <c r="CI20" s="33"/>
      <c r="CJ20" s="33">
        <f t="shared" si="9"/>
        <v>0.87142857142857144</v>
      </c>
      <c r="CK20" s="33">
        <f t="shared" si="10"/>
        <v>0</v>
      </c>
      <c r="CL20" s="33"/>
      <c r="CM20" s="33"/>
      <c r="CN20" s="33"/>
      <c r="CO20" s="33"/>
      <c r="CP20" s="33"/>
      <c r="CQ20" s="33"/>
      <c r="CR20" s="34" t="s">
        <v>152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1733342</v>
      </c>
      <c r="DD20" s="32"/>
      <c r="DE20" s="32">
        <f t="shared" si="14"/>
        <v>1177</v>
      </c>
      <c r="DF20" s="32"/>
      <c r="DG20" s="32">
        <f t="shared" si="15"/>
        <v>1177</v>
      </c>
      <c r="DH20" s="32"/>
      <c r="DI20" s="32"/>
      <c r="DJ20" s="32"/>
      <c r="DK20" s="32"/>
      <c r="DL20" s="32"/>
      <c r="DM20" s="32">
        <f t="shared" si="11"/>
        <v>1177</v>
      </c>
      <c r="DN20" s="32">
        <f t="shared" si="16"/>
        <v>271.95009242144175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43374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75</v>
      </c>
      <c r="H21" s="44">
        <f t="shared" si="1"/>
        <v>52.816901408450704</v>
      </c>
      <c r="I21" s="44">
        <v>74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6923914</v>
      </c>
      <c r="AF21" s="39"/>
      <c r="AG21" s="39"/>
      <c r="AH21" s="39"/>
      <c r="AI21" s="38">
        <f t="shared" si="12"/>
        <v>4446</v>
      </c>
      <c r="AJ21" s="38">
        <f t="shared" si="2"/>
        <v>4.4459999999999997</v>
      </c>
      <c r="AK21" s="38">
        <f t="shared" si="3"/>
        <v>106.70399999999999</v>
      </c>
      <c r="AL21" s="38"/>
      <c r="AM21" s="38"/>
      <c r="AN21" s="38"/>
      <c r="AO21" s="38">
        <f t="shared" si="4"/>
        <v>106.70399999999999</v>
      </c>
      <c r="AP21" s="37">
        <v>7</v>
      </c>
      <c r="AQ21" s="37">
        <f t="shared" si="13"/>
        <v>7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1026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6"/>
        <v>0.99579831932773111</v>
      </c>
      <c r="CD21" s="33">
        <f t="shared" si="7"/>
        <v>0</v>
      </c>
      <c r="CE21" s="33">
        <f t="shared" si="8"/>
        <v>0.99579831932773111</v>
      </c>
      <c r="CF21" s="33"/>
      <c r="CG21" s="33"/>
      <c r="CH21" s="33"/>
      <c r="CI21" s="33"/>
      <c r="CJ21" s="33">
        <f t="shared" si="9"/>
        <v>0.86218487394957988</v>
      </c>
      <c r="CK21" s="33">
        <f t="shared" si="10"/>
        <v>0</v>
      </c>
      <c r="CL21" s="33"/>
      <c r="CM21" s="33"/>
      <c r="CN21" s="33"/>
      <c r="CO21" s="33"/>
      <c r="CP21" s="33"/>
      <c r="CQ21" s="33"/>
      <c r="CR21" s="34" t="s">
        <v>152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1734536</v>
      </c>
      <c r="DD21" s="32"/>
      <c r="DE21" s="32">
        <f t="shared" si="14"/>
        <v>1194</v>
      </c>
      <c r="DF21" s="32"/>
      <c r="DG21" s="32">
        <f t="shared" si="15"/>
        <v>1194</v>
      </c>
      <c r="DH21" s="32"/>
      <c r="DI21" s="32"/>
      <c r="DJ21" s="32"/>
      <c r="DK21" s="32"/>
      <c r="DL21" s="32"/>
      <c r="DM21" s="32">
        <f t="shared" si="11"/>
        <v>1194</v>
      </c>
      <c r="DN21" s="32">
        <f t="shared" si="16"/>
        <v>268.5560053981107</v>
      </c>
      <c r="DO21" s="91">
        <v>1.08</v>
      </c>
      <c r="DP21" s="31"/>
      <c r="DT21" s="24"/>
      <c r="DU21" s="24"/>
      <c r="DV21" s="24"/>
      <c r="DW21" s="23"/>
    </row>
    <row r="22" spans="1:127" x14ac:dyDescent="0.35">
      <c r="A22" s="232">
        <v>43374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75</v>
      </c>
      <c r="H22" s="44">
        <f t="shared" si="1"/>
        <v>52.816901408450704</v>
      </c>
      <c r="I22" s="44">
        <v>74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6928440</v>
      </c>
      <c r="AF22" s="39"/>
      <c r="AG22" s="39"/>
      <c r="AH22" s="39"/>
      <c r="AI22" s="38">
        <f t="shared" si="12"/>
        <v>4526</v>
      </c>
      <c r="AJ22" s="38">
        <f t="shared" si="2"/>
        <v>4.5259999999999998</v>
      </c>
      <c r="AK22" s="38">
        <f t="shared" si="3"/>
        <v>108.624</v>
      </c>
      <c r="AL22" s="38"/>
      <c r="AM22" s="38"/>
      <c r="AN22" s="38"/>
      <c r="AO22" s="38">
        <f t="shared" si="4"/>
        <v>108.624</v>
      </c>
      <c r="AP22" s="37">
        <v>6.5</v>
      </c>
      <c r="AQ22" s="37">
        <f t="shared" si="13"/>
        <v>6.5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1026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6"/>
        <v>0.99579831932773111</v>
      </c>
      <c r="CD22" s="33">
        <f t="shared" si="7"/>
        <v>0</v>
      </c>
      <c r="CE22" s="33">
        <f t="shared" si="8"/>
        <v>0.99579831932773111</v>
      </c>
      <c r="CF22" s="33"/>
      <c r="CG22" s="33"/>
      <c r="CH22" s="33"/>
      <c r="CI22" s="33"/>
      <c r="CJ22" s="33">
        <f t="shared" si="9"/>
        <v>0.86218487394957988</v>
      </c>
      <c r="CK22" s="33">
        <f t="shared" si="10"/>
        <v>0</v>
      </c>
      <c r="CL22" s="33"/>
      <c r="CM22" s="33"/>
      <c r="CN22" s="33"/>
      <c r="CO22" s="33"/>
      <c r="CP22" s="33"/>
      <c r="CQ22" s="33"/>
      <c r="CR22" s="34" t="s">
        <v>152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1735741</v>
      </c>
      <c r="DD22" s="32"/>
      <c r="DE22" s="32">
        <f t="shared" si="14"/>
        <v>1205</v>
      </c>
      <c r="DF22" s="32"/>
      <c r="DG22" s="32">
        <f t="shared" si="15"/>
        <v>1205</v>
      </c>
      <c r="DH22" s="32"/>
      <c r="DI22" s="32"/>
      <c r="DJ22" s="32"/>
      <c r="DK22" s="32"/>
      <c r="DL22" s="32"/>
      <c r="DM22" s="32">
        <f t="shared" si="11"/>
        <v>1205</v>
      </c>
      <c r="DN22" s="32">
        <f t="shared" si="16"/>
        <v>266.23950508174988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43374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74</v>
      </c>
      <c r="H23" s="44">
        <f t="shared" si="1"/>
        <v>52.112676056338032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6932625</v>
      </c>
      <c r="AF23" s="39"/>
      <c r="AG23" s="39"/>
      <c r="AH23" s="39"/>
      <c r="AI23" s="38">
        <f t="shared" si="12"/>
        <v>4185</v>
      </c>
      <c r="AJ23" s="38">
        <f t="shared" si="2"/>
        <v>4.1849999999999996</v>
      </c>
      <c r="AK23" s="38">
        <f t="shared" si="3"/>
        <v>100.44</v>
      </c>
      <c r="AL23" s="38"/>
      <c r="AM23" s="38"/>
      <c r="AN23" s="38"/>
      <c r="AO23" s="38">
        <f t="shared" si="4"/>
        <v>100.44</v>
      </c>
      <c r="AP23" s="37">
        <v>5.9</v>
      </c>
      <c r="AQ23" s="37">
        <f t="shared" si="13"/>
        <v>5.9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1026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6"/>
        <v>0.99579831932773111</v>
      </c>
      <c r="CD23" s="33">
        <f t="shared" si="7"/>
        <v>0</v>
      </c>
      <c r="CE23" s="33">
        <f t="shared" si="8"/>
        <v>0.99579831932773111</v>
      </c>
      <c r="CF23" s="33"/>
      <c r="CG23" s="33"/>
      <c r="CH23" s="33"/>
      <c r="CI23" s="33"/>
      <c r="CJ23" s="33">
        <f t="shared" si="9"/>
        <v>0.86218487394957988</v>
      </c>
      <c r="CK23" s="33">
        <f t="shared" si="10"/>
        <v>0</v>
      </c>
      <c r="CL23" s="33"/>
      <c r="CM23" s="33"/>
      <c r="CN23" s="33"/>
      <c r="CO23" s="33"/>
      <c r="CP23" s="33"/>
      <c r="CQ23" s="33"/>
      <c r="CR23" s="34" t="s">
        <v>152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1736918</v>
      </c>
      <c r="DD23" s="32"/>
      <c r="DE23" s="32">
        <f t="shared" si="14"/>
        <v>1177</v>
      </c>
      <c r="DF23" s="32"/>
      <c r="DG23" s="32">
        <f t="shared" si="15"/>
        <v>1177</v>
      </c>
      <c r="DH23" s="32"/>
      <c r="DI23" s="32"/>
      <c r="DJ23" s="32"/>
      <c r="DK23" s="32"/>
      <c r="DL23" s="32"/>
      <c r="DM23" s="32">
        <f t="shared" si="11"/>
        <v>1177</v>
      </c>
      <c r="DN23" s="32">
        <f t="shared" si="16"/>
        <v>281.24253285543608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43374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74</v>
      </c>
      <c r="H24" s="44">
        <f t="shared" si="1"/>
        <v>52.112676056338032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6936876</v>
      </c>
      <c r="AF24" s="39"/>
      <c r="AG24" s="39"/>
      <c r="AH24" s="39"/>
      <c r="AI24" s="38">
        <f t="shared" si="12"/>
        <v>4251</v>
      </c>
      <c r="AJ24" s="38">
        <f t="shared" si="2"/>
        <v>4.2510000000000003</v>
      </c>
      <c r="AK24" s="38">
        <f t="shared" si="3"/>
        <v>102.024</v>
      </c>
      <c r="AL24" s="38"/>
      <c r="AM24" s="38"/>
      <c r="AN24" s="38"/>
      <c r="AO24" s="38">
        <f t="shared" si="4"/>
        <v>102.024</v>
      </c>
      <c r="AP24" s="37">
        <v>5.3</v>
      </c>
      <c r="AQ24" s="37">
        <f t="shared" si="13"/>
        <v>5.3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6"/>
        <v>0.99579831932773111</v>
      </c>
      <c r="CD24" s="33">
        <f t="shared" si="7"/>
        <v>0</v>
      </c>
      <c r="CE24" s="33">
        <f t="shared" si="8"/>
        <v>0.99579831932773111</v>
      </c>
      <c r="CF24" s="33"/>
      <c r="CG24" s="33"/>
      <c r="CH24" s="33"/>
      <c r="CI24" s="33"/>
      <c r="CJ24" s="33">
        <f t="shared" si="9"/>
        <v>0.86218487394957988</v>
      </c>
      <c r="CK24" s="33">
        <f t="shared" si="10"/>
        <v>0</v>
      </c>
      <c r="CL24" s="33"/>
      <c r="CM24" s="33"/>
      <c r="CN24" s="33"/>
      <c r="CO24" s="33"/>
      <c r="CP24" s="33"/>
      <c r="CQ24" s="33"/>
      <c r="CR24" s="34" t="s">
        <v>152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1738108</v>
      </c>
      <c r="DD24" s="32"/>
      <c r="DE24" s="32">
        <f t="shared" si="14"/>
        <v>1190</v>
      </c>
      <c r="DF24" s="32"/>
      <c r="DG24" s="32">
        <f t="shared" si="15"/>
        <v>1190</v>
      </c>
      <c r="DH24" s="32"/>
      <c r="DI24" s="32"/>
      <c r="DJ24" s="32"/>
      <c r="DK24" s="32"/>
      <c r="DL24" s="32"/>
      <c r="DM24" s="32">
        <f t="shared" si="11"/>
        <v>1190</v>
      </c>
      <c r="DN24" s="32">
        <f t="shared" si="16"/>
        <v>279.93413314514231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43374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6940948</v>
      </c>
      <c r="AF25" s="39"/>
      <c r="AG25" s="39"/>
      <c r="AH25" s="39"/>
      <c r="AI25" s="38">
        <f t="shared" si="12"/>
        <v>4072</v>
      </c>
      <c r="AJ25" s="38">
        <f t="shared" si="2"/>
        <v>4.0720000000000001</v>
      </c>
      <c r="AK25" s="38">
        <f t="shared" si="3"/>
        <v>97.728000000000009</v>
      </c>
      <c r="AL25" s="38"/>
      <c r="AM25" s="38"/>
      <c r="AN25" s="38"/>
      <c r="AO25" s="38">
        <f t="shared" si="4"/>
        <v>97.728000000000009</v>
      </c>
      <c r="AP25" s="37">
        <v>4.9000000000000004</v>
      </c>
      <c r="AQ25" s="37">
        <f t="shared" si="13"/>
        <v>4.9000000000000004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1015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6"/>
        <v>0.99579831932773111</v>
      </c>
      <c r="CD25" s="33">
        <f t="shared" si="7"/>
        <v>0</v>
      </c>
      <c r="CE25" s="33">
        <f t="shared" si="8"/>
        <v>0.99579831932773111</v>
      </c>
      <c r="CF25" s="33"/>
      <c r="CG25" s="33"/>
      <c r="CH25" s="33"/>
      <c r="CI25" s="33"/>
      <c r="CJ25" s="33">
        <f t="shared" si="9"/>
        <v>0.8529411764705882</v>
      </c>
      <c r="CK25" s="33">
        <f t="shared" si="10"/>
        <v>0</v>
      </c>
      <c r="CL25" s="33"/>
      <c r="CM25" s="33"/>
      <c r="CN25" s="33"/>
      <c r="CO25" s="33"/>
      <c r="CP25" s="33"/>
      <c r="CQ25" s="33"/>
      <c r="CR25" s="34" t="s">
        <v>152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1739258</v>
      </c>
      <c r="DD25" s="32"/>
      <c r="DE25" s="32">
        <f t="shared" si="14"/>
        <v>1150</v>
      </c>
      <c r="DF25" s="32"/>
      <c r="DG25" s="32">
        <f t="shared" si="15"/>
        <v>1150</v>
      </c>
      <c r="DH25" s="32"/>
      <c r="DI25" s="32"/>
      <c r="DJ25" s="32"/>
      <c r="DK25" s="32"/>
      <c r="DL25" s="32"/>
      <c r="DM25" s="32">
        <f t="shared" si="11"/>
        <v>1150</v>
      </c>
      <c r="DN25" s="32">
        <f t="shared" si="16"/>
        <v>282.41650294695484</v>
      </c>
      <c r="DO25" s="91">
        <v>1.1299999999999999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43374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76</v>
      </c>
      <c r="H26" s="44">
        <f t="shared" si="1"/>
        <v>53.521126760563384</v>
      </c>
      <c r="I26" s="44">
        <v>75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6945206</v>
      </c>
      <c r="AF26" s="39"/>
      <c r="AG26" s="39"/>
      <c r="AH26" s="39"/>
      <c r="AI26" s="38">
        <f t="shared" si="12"/>
        <v>4258</v>
      </c>
      <c r="AJ26" s="38">
        <f t="shared" si="2"/>
        <v>4.258</v>
      </c>
      <c r="AK26" s="38">
        <f t="shared" si="3"/>
        <v>102.19200000000001</v>
      </c>
      <c r="AL26" s="38"/>
      <c r="AM26" s="38"/>
      <c r="AN26" s="38"/>
      <c r="AO26" s="38">
        <f t="shared" si="4"/>
        <v>102.19200000000001</v>
      </c>
      <c r="AP26" s="37">
        <v>4.4000000000000004</v>
      </c>
      <c r="AQ26" s="37">
        <f t="shared" si="13"/>
        <v>4.4000000000000004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1016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6"/>
        <v>0.99579831932773111</v>
      </c>
      <c r="CD26" s="33">
        <f t="shared" si="7"/>
        <v>0</v>
      </c>
      <c r="CE26" s="33">
        <f t="shared" si="8"/>
        <v>0.99579831932773111</v>
      </c>
      <c r="CF26" s="33"/>
      <c r="CG26" s="33"/>
      <c r="CH26" s="33"/>
      <c r="CI26" s="33"/>
      <c r="CJ26" s="33">
        <f t="shared" si="9"/>
        <v>0.85378151260504198</v>
      </c>
      <c r="CK26" s="33">
        <f t="shared" si="10"/>
        <v>0</v>
      </c>
      <c r="CL26" s="33"/>
      <c r="CM26" s="33"/>
      <c r="CN26" s="33"/>
      <c r="CO26" s="33"/>
      <c r="CP26" s="33"/>
      <c r="CQ26" s="33"/>
      <c r="CR26" s="34" t="s">
        <v>152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1740431</v>
      </c>
      <c r="DD26" s="32"/>
      <c r="DE26" s="32">
        <f t="shared" si="14"/>
        <v>1173</v>
      </c>
      <c r="DF26" s="32"/>
      <c r="DG26" s="32">
        <f t="shared" si="15"/>
        <v>1173</v>
      </c>
      <c r="DH26" s="32"/>
      <c r="DI26" s="32"/>
      <c r="DJ26" s="32"/>
      <c r="DK26" s="32"/>
      <c r="DL26" s="32"/>
      <c r="DM26" s="32">
        <f t="shared" si="11"/>
        <v>1173</v>
      </c>
      <c r="DN26" s="32">
        <f t="shared" si="16"/>
        <v>275.48144668858617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43374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77</v>
      </c>
      <c r="H27" s="44">
        <f t="shared" si="1"/>
        <v>54.225352112676056</v>
      </c>
      <c r="I27" s="44">
        <v>75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6949452</v>
      </c>
      <c r="AF27" s="39"/>
      <c r="AG27" s="39"/>
      <c r="AH27" s="39"/>
      <c r="AI27" s="38">
        <f t="shared" si="12"/>
        <v>4246</v>
      </c>
      <c r="AJ27" s="38">
        <f t="shared" si="2"/>
        <v>4.2460000000000004</v>
      </c>
      <c r="AK27" s="38">
        <f t="shared" si="3"/>
        <v>101.90400000000001</v>
      </c>
      <c r="AL27" s="38"/>
      <c r="AM27" s="38"/>
      <c r="AN27" s="38"/>
      <c r="AO27" s="38">
        <f t="shared" si="4"/>
        <v>101.90400000000001</v>
      </c>
      <c r="AP27" s="37">
        <v>4</v>
      </c>
      <c r="AQ27" s="37">
        <f t="shared" si="13"/>
        <v>4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1016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6"/>
        <v>0.99579831932773111</v>
      </c>
      <c r="CD27" s="33">
        <f t="shared" si="7"/>
        <v>0</v>
      </c>
      <c r="CE27" s="33">
        <f t="shared" si="8"/>
        <v>0.99579831932773111</v>
      </c>
      <c r="CF27" s="33"/>
      <c r="CG27" s="33"/>
      <c r="CH27" s="33"/>
      <c r="CI27" s="33"/>
      <c r="CJ27" s="33">
        <f t="shared" si="9"/>
        <v>0.85378151260504198</v>
      </c>
      <c r="CK27" s="33">
        <f t="shared" si="10"/>
        <v>0</v>
      </c>
      <c r="CL27" s="33"/>
      <c r="CM27" s="33"/>
      <c r="CN27" s="33"/>
      <c r="CO27" s="33"/>
      <c r="CP27" s="33"/>
      <c r="CQ27" s="33"/>
      <c r="CR27" s="34" t="s">
        <v>152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1741585</v>
      </c>
      <c r="DD27" s="32"/>
      <c r="DE27" s="32">
        <f t="shared" si="14"/>
        <v>1154</v>
      </c>
      <c r="DF27" s="32"/>
      <c r="DG27" s="32">
        <f t="shared" si="15"/>
        <v>1154</v>
      </c>
      <c r="DH27" s="32"/>
      <c r="DI27" s="32"/>
      <c r="DJ27" s="32"/>
      <c r="DK27" s="32"/>
      <c r="DL27" s="32"/>
      <c r="DM27" s="32">
        <f t="shared" si="11"/>
        <v>1154</v>
      </c>
      <c r="DN27" s="32">
        <f t="shared" si="16"/>
        <v>271.78520960904376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43374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74</v>
      </c>
      <c r="H28" s="44">
        <f t="shared" si="1"/>
        <v>52.112676056338032</v>
      </c>
      <c r="I28" s="44">
        <v>74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6953817</v>
      </c>
      <c r="AF28" s="39"/>
      <c r="AG28" s="39"/>
      <c r="AH28" s="39"/>
      <c r="AI28" s="38">
        <f t="shared" si="12"/>
        <v>4365</v>
      </c>
      <c r="AJ28" s="38">
        <f t="shared" si="2"/>
        <v>4.3650000000000002</v>
      </c>
      <c r="AK28" s="38">
        <f t="shared" si="3"/>
        <v>104.76</v>
      </c>
      <c r="AL28" s="38"/>
      <c r="AM28" s="38"/>
      <c r="AN28" s="38"/>
      <c r="AO28" s="38">
        <f t="shared" si="4"/>
        <v>104.76</v>
      </c>
      <c r="AP28" s="37">
        <v>3.7</v>
      </c>
      <c r="AQ28" s="37">
        <f t="shared" si="13"/>
        <v>3.7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1006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6"/>
        <v>0.99579831932773111</v>
      </c>
      <c r="CD28" s="33">
        <f t="shared" si="7"/>
        <v>0</v>
      </c>
      <c r="CE28" s="33">
        <f t="shared" si="8"/>
        <v>0.99579831932773111</v>
      </c>
      <c r="CF28" s="33"/>
      <c r="CG28" s="33"/>
      <c r="CH28" s="33"/>
      <c r="CI28" s="33"/>
      <c r="CJ28" s="33">
        <f t="shared" si="9"/>
        <v>0.8453781512605042</v>
      </c>
      <c r="CK28" s="33">
        <f t="shared" si="10"/>
        <v>0</v>
      </c>
      <c r="CL28" s="33"/>
      <c r="CM28" s="33"/>
      <c r="CN28" s="33"/>
      <c r="CO28" s="33"/>
      <c r="CP28" s="33"/>
      <c r="CQ28" s="33"/>
      <c r="CR28" s="34" t="s">
        <v>152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1742741</v>
      </c>
      <c r="DD28" s="32"/>
      <c r="DE28" s="32">
        <f t="shared" si="14"/>
        <v>1156</v>
      </c>
      <c r="DF28" s="32"/>
      <c r="DG28" s="32">
        <f t="shared" si="15"/>
        <v>1156</v>
      </c>
      <c r="DH28" s="32"/>
      <c r="DI28" s="32"/>
      <c r="DJ28" s="32"/>
      <c r="DK28" s="32"/>
      <c r="DL28" s="32"/>
      <c r="DM28" s="32">
        <f t="shared" si="11"/>
        <v>1156</v>
      </c>
      <c r="DN28" s="32">
        <f t="shared" si="16"/>
        <v>264.83390607101944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43374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73</v>
      </c>
      <c r="H29" s="44">
        <f t="shared" si="1"/>
        <v>51.408450704225352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6958086</v>
      </c>
      <c r="AF29" s="39"/>
      <c r="AG29" s="39"/>
      <c r="AH29" s="39"/>
      <c r="AI29" s="38">
        <f t="shared" si="12"/>
        <v>4269</v>
      </c>
      <c r="AJ29" s="38">
        <f t="shared" si="2"/>
        <v>4.2690000000000001</v>
      </c>
      <c r="AK29" s="38">
        <f t="shared" si="3"/>
        <v>102.456</v>
      </c>
      <c r="AL29" s="38"/>
      <c r="AM29" s="38"/>
      <c r="AN29" s="38"/>
      <c r="AO29" s="38">
        <f t="shared" si="4"/>
        <v>102.456</v>
      </c>
      <c r="AP29" s="37">
        <v>3.4</v>
      </c>
      <c r="AQ29" s="37">
        <f t="shared" si="13"/>
        <v>3.4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6"/>
        <v>0.99579831932773111</v>
      </c>
      <c r="CD29" s="33">
        <f t="shared" si="7"/>
        <v>0</v>
      </c>
      <c r="CE29" s="33">
        <f t="shared" si="8"/>
        <v>0.99579831932773111</v>
      </c>
      <c r="CF29" s="33"/>
      <c r="CG29" s="33"/>
      <c r="CH29" s="33"/>
      <c r="CI29" s="33"/>
      <c r="CJ29" s="33">
        <f t="shared" si="9"/>
        <v>0.8453781512605042</v>
      </c>
      <c r="CK29" s="33">
        <f t="shared" si="10"/>
        <v>0</v>
      </c>
      <c r="CL29" s="33"/>
      <c r="CM29" s="33"/>
      <c r="CN29" s="33"/>
      <c r="CO29" s="33"/>
      <c r="CP29" s="33"/>
      <c r="CQ29" s="33"/>
      <c r="CR29" s="34" t="s">
        <v>152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1743899</v>
      </c>
      <c r="DD29" s="32"/>
      <c r="DE29" s="32">
        <f t="shared" si="14"/>
        <v>1158</v>
      </c>
      <c r="DF29" s="32"/>
      <c r="DG29" s="32">
        <f t="shared" si="15"/>
        <v>1158</v>
      </c>
      <c r="DH29" s="32"/>
      <c r="DI29" s="32"/>
      <c r="DJ29" s="32"/>
      <c r="DK29" s="32"/>
      <c r="DL29" s="32"/>
      <c r="DM29" s="32">
        <f t="shared" si="11"/>
        <v>1158</v>
      </c>
      <c r="DN29" s="32">
        <f t="shared" si="16"/>
        <v>271.25790583274772</v>
      </c>
      <c r="DO29" s="91">
        <v>1.01</v>
      </c>
      <c r="DP29" s="31"/>
      <c r="DT29" s="24"/>
      <c r="DU29" s="24"/>
      <c r="DV29" s="24"/>
      <c r="DW29" s="23"/>
    </row>
    <row r="30" spans="1:127" x14ac:dyDescent="0.35">
      <c r="A30" s="232">
        <v>43374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73</v>
      </c>
      <c r="H30" s="44">
        <f t="shared" si="1"/>
        <v>51.408450704225352</v>
      </c>
      <c r="I30" s="44">
        <v>69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6962195</v>
      </c>
      <c r="AF30" s="39"/>
      <c r="AG30" s="39"/>
      <c r="AH30" s="39"/>
      <c r="AI30" s="38">
        <f t="shared" si="12"/>
        <v>4109</v>
      </c>
      <c r="AJ30" s="38">
        <f t="shared" si="2"/>
        <v>4.109</v>
      </c>
      <c r="AK30" s="38">
        <f t="shared" si="3"/>
        <v>98.616</v>
      </c>
      <c r="AL30" s="38"/>
      <c r="AM30" s="38"/>
      <c r="AN30" s="38"/>
      <c r="AO30" s="38">
        <f t="shared" si="4"/>
        <v>98.616</v>
      </c>
      <c r="AP30" s="37">
        <v>3</v>
      </c>
      <c r="AQ30" s="37">
        <f t="shared" si="13"/>
        <v>3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1005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6"/>
        <v>0.99579831932773111</v>
      </c>
      <c r="CD30" s="33">
        <f t="shared" si="7"/>
        <v>0</v>
      </c>
      <c r="CE30" s="33">
        <f t="shared" si="8"/>
        <v>0.99579831932773111</v>
      </c>
      <c r="CF30" s="33"/>
      <c r="CG30" s="33"/>
      <c r="CH30" s="33"/>
      <c r="CI30" s="33"/>
      <c r="CJ30" s="33">
        <f t="shared" si="9"/>
        <v>0.84453781512605042</v>
      </c>
      <c r="CK30" s="33">
        <f t="shared" si="10"/>
        <v>0</v>
      </c>
      <c r="CL30" s="33"/>
      <c r="CM30" s="33"/>
      <c r="CN30" s="33"/>
      <c r="CO30" s="33"/>
      <c r="CP30" s="33"/>
      <c r="CQ30" s="33"/>
      <c r="CR30" s="34" t="s">
        <v>152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1745040</v>
      </c>
      <c r="DD30" s="32"/>
      <c r="DE30" s="32">
        <f t="shared" si="14"/>
        <v>1141</v>
      </c>
      <c r="DF30" s="32"/>
      <c r="DG30" s="32">
        <f t="shared" si="15"/>
        <v>1141</v>
      </c>
      <c r="DH30" s="32"/>
      <c r="DI30" s="32"/>
      <c r="DJ30" s="32"/>
      <c r="DK30" s="32"/>
      <c r="DL30" s="32"/>
      <c r="DM30" s="32">
        <f t="shared" si="11"/>
        <v>1141</v>
      </c>
      <c r="DN30" s="32">
        <f t="shared" si="16"/>
        <v>277.6831345826235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43374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73</v>
      </c>
      <c r="H31" s="44">
        <f t="shared" si="1"/>
        <v>51.408450704225352</v>
      </c>
      <c r="I31" s="44">
        <v>69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6966399</v>
      </c>
      <c r="AF31" s="39"/>
      <c r="AG31" s="39"/>
      <c r="AH31" s="39"/>
      <c r="AI31" s="38">
        <f t="shared" si="12"/>
        <v>4204</v>
      </c>
      <c r="AJ31" s="38">
        <f t="shared" si="2"/>
        <v>4.2039999999999997</v>
      </c>
      <c r="AK31" s="38">
        <f t="shared" si="3"/>
        <v>100.89599999999999</v>
      </c>
      <c r="AL31" s="38"/>
      <c r="AM31" s="38"/>
      <c r="AN31" s="38"/>
      <c r="AO31" s="38">
        <f t="shared" si="4"/>
        <v>100.89599999999999</v>
      </c>
      <c r="AP31" s="37">
        <v>2.7</v>
      </c>
      <c r="AQ31" s="37">
        <f t="shared" si="13"/>
        <v>2.7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1006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6"/>
        <v>0.99579831932773111</v>
      </c>
      <c r="CD31" s="33">
        <f t="shared" si="7"/>
        <v>0</v>
      </c>
      <c r="CE31" s="33">
        <f t="shared" si="8"/>
        <v>0.99579831932773111</v>
      </c>
      <c r="CF31" s="33"/>
      <c r="CG31" s="33"/>
      <c r="CH31" s="33"/>
      <c r="CI31" s="33"/>
      <c r="CJ31" s="33">
        <f t="shared" si="9"/>
        <v>0.8453781512605042</v>
      </c>
      <c r="CK31" s="33">
        <f t="shared" si="10"/>
        <v>0</v>
      </c>
      <c r="CL31" s="33"/>
      <c r="CM31" s="33"/>
      <c r="CN31" s="33"/>
      <c r="CO31" s="33"/>
      <c r="CP31" s="33"/>
      <c r="CQ31" s="33"/>
      <c r="CR31" s="34" t="s">
        <v>152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1746214</v>
      </c>
      <c r="DD31" s="32"/>
      <c r="DE31" s="32">
        <f t="shared" si="14"/>
        <v>1174</v>
      </c>
      <c r="DF31" s="32"/>
      <c r="DG31" s="32">
        <f t="shared" si="15"/>
        <v>1174</v>
      </c>
      <c r="DH31" s="32"/>
      <c r="DI31" s="32"/>
      <c r="DJ31" s="32"/>
      <c r="DK31" s="32"/>
      <c r="DL31" s="32"/>
      <c r="DM31" s="32">
        <f t="shared" si="11"/>
        <v>1174</v>
      </c>
      <c r="DN31" s="32">
        <f t="shared" si="16"/>
        <v>279.25784966698382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43374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74</v>
      </c>
      <c r="H32" s="44">
        <f t="shared" si="1"/>
        <v>52.112676056338032</v>
      </c>
      <c r="I32" s="44">
        <v>69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6970557</v>
      </c>
      <c r="AF32" s="39"/>
      <c r="AG32" s="39"/>
      <c r="AH32" s="39"/>
      <c r="AI32" s="38">
        <f t="shared" si="12"/>
        <v>4158</v>
      </c>
      <c r="AJ32" s="38">
        <f t="shared" si="2"/>
        <v>4.1580000000000004</v>
      </c>
      <c r="AK32" s="38">
        <f t="shared" si="3"/>
        <v>99.792000000000002</v>
      </c>
      <c r="AL32" s="38"/>
      <c r="AM32" s="38"/>
      <c r="AN32" s="38"/>
      <c r="AO32" s="38">
        <f t="shared" si="4"/>
        <v>99.792000000000002</v>
      </c>
      <c r="AP32" s="37">
        <v>2.4</v>
      </c>
      <c r="AQ32" s="37">
        <f t="shared" si="13"/>
        <v>2.4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1006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6"/>
        <v>0.99579831932773111</v>
      </c>
      <c r="CD32" s="33">
        <f t="shared" si="7"/>
        <v>0</v>
      </c>
      <c r="CE32" s="33">
        <f t="shared" si="8"/>
        <v>0.99579831932773111</v>
      </c>
      <c r="CF32" s="33"/>
      <c r="CG32" s="33"/>
      <c r="CH32" s="33"/>
      <c r="CI32" s="33"/>
      <c r="CJ32" s="33">
        <f t="shared" si="9"/>
        <v>0.8453781512605042</v>
      </c>
      <c r="CK32" s="33">
        <f t="shared" si="10"/>
        <v>0</v>
      </c>
      <c r="CL32" s="33"/>
      <c r="CM32" s="33"/>
      <c r="CN32" s="33"/>
      <c r="CO32" s="33"/>
      <c r="CP32" s="33"/>
      <c r="CQ32" s="33"/>
      <c r="CR32" s="34" t="s">
        <v>152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1747356</v>
      </c>
      <c r="DD32" s="32"/>
      <c r="DE32" s="32">
        <f t="shared" si="14"/>
        <v>1142</v>
      </c>
      <c r="DF32" s="32"/>
      <c r="DG32" s="32">
        <f t="shared" si="15"/>
        <v>1142</v>
      </c>
      <c r="DH32" s="32"/>
      <c r="DI32" s="32"/>
      <c r="DJ32" s="32"/>
      <c r="DK32" s="32"/>
      <c r="DL32" s="32"/>
      <c r="DM32" s="32">
        <f t="shared" si="11"/>
        <v>1142</v>
      </c>
      <c r="DN32" s="32">
        <f t="shared" si="16"/>
        <v>274.6512746512746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43374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75</v>
      </c>
      <c r="H33" s="44">
        <f t="shared" si="1"/>
        <v>52.816901408450704</v>
      </c>
      <c r="I33" s="44">
        <v>69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6974796</v>
      </c>
      <c r="AF33" s="39"/>
      <c r="AG33" s="39"/>
      <c r="AH33" s="39"/>
      <c r="AI33" s="38">
        <f t="shared" si="12"/>
        <v>4239</v>
      </c>
      <c r="AJ33" s="38">
        <f t="shared" si="2"/>
        <v>4.2389999999999999</v>
      </c>
      <c r="AK33" s="38">
        <f t="shared" si="3"/>
        <v>101.73599999999999</v>
      </c>
      <c r="AL33" s="38"/>
      <c r="AM33" s="38"/>
      <c r="AN33" s="38"/>
      <c r="AO33" s="38">
        <f t="shared" si="4"/>
        <v>101.73599999999999</v>
      </c>
      <c r="AP33" s="37">
        <v>2.1</v>
      </c>
      <c r="AQ33" s="37">
        <f t="shared" si="13"/>
        <v>2.1</v>
      </c>
      <c r="AR33" s="36"/>
      <c r="AS33" s="36"/>
      <c r="AT33" s="36"/>
      <c r="AU33" s="35" t="s">
        <v>158</v>
      </c>
      <c r="AV33" s="34">
        <v>1186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1006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0.99663865546218489</v>
      </c>
      <c r="CC33" s="33">
        <f t="shared" si="6"/>
        <v>0.99579831932773111</v>
      </c>
      <c r="CD33" s="33">
        <f t="shared" si="7"/>
        <v>0</v>
      </c>
      <c r="CE33" s="33">
        <f t="shared" si="8"/>
        <v>0.99579831932773111</v>
      </c>
      <c r="CF33" s="33"/>
      <c r="CG33" s="33"/>
      <c r="CH33" s="33"/>
      <c r="CI33" s="33"/>
      <c r="CJ33" s="33">
        <f t="shared" si="9"/>
        <v>0.8453781512605042</v>
      </c>
      <c r="CK33" s="33">
        <f t="shared" si="10"/>
        <v>0</v>
      </c>
      <c r="CL33" s="33"/>
      <c r="CM33" s="33"/>
      <c r="CN33" s="33"/>
      <c r="CO33" s="33"/>
      <c r="CP33" s="33"/>
      <c r="CQ33" s="33"/>
      <c r="CR33" s="34" t="s">
        <v>152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1748480</v>
      </c>
      <c r="DD33" s="32"/>
      <c r="DE33" s="32">
        <f t="shared" si="14"/>
        <v>1124</v>
      </c>
      <c r="DF33" s="32"/>
      <c r="DG33" s="32">
        <f t="shared" si="15"/>
        <v>1124</v>
      </c>
      <c r="DH33" s="32"/>
      <c r="DI33" s="32"/>
      <c r="DJ33" s="32"/>
      <c r="DK33" s="32"/>
      <c r="DL33" s="32"/>
      <c r="DM33" s="32">
        <f t="shared" si="11"/>
        <v>1124</v>
      </c>
      <c r="DN33" s="32">
        <f t="shared" si="16"/>
        <v>265.15687662184479</v>
      </c>
      <c r="DO33" s="91">
        <v>1.1599999999999999</v>
      </c>
      <c r="DP33" s="31"/>
      <c r="DT33" s="24"/>
      <c r="DU33" s="24"/>
      <c r="DV33" s="24"/>
      <c r="DW33" s="23"/>
    </row>
    <row r="34" spans="1:127" x14ac:dyDescent="0.35">
      <c r="A34" s="232">
        <v>43374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1</v>
      </c>
      <c r="G34" s="89">
        <v>73</v>
      </c>
      <c r="H34" s="44">
        <f t="shared" si="1"/>
        <v>51.408450704225352</v>
      </c>
      <c r="I34" s="44">
        <v>69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6979032</v>
      </c>
      <c r="AF34" s="39"/>
      <c r="AG34" s="39"/>
      <c r="AH34" s="39"/>
      <c r="AI34" s="38">
        <f t="shared" si="12"/>
        <v>4236</v>
      </c>
      <c r="AJ34" s="38">
        <f t="shared" si="2"/>
        <v>4.2359999999999998</v>
      </c>
      <c r="AK34" s="38">
        <f t="shared" si="3"/>
        <v>101.66399999999999</v>
      </c>
      <c r="AL34" s="38"/>
      <c r="AM34" s="38"/>
      <c r="AN34" s="38"/>
      <c r="AO34" s="38">
        <f t="shared" si="4"/>
        <v>101.66399999999999</v>
      </c>
      <c r="AP34" s="37">
        <v>2.5</v>
      </c>
      <c r="AQ34" s="37">
        <f t="shared" si="13"/>
        <v>2.5</v>
      </c>
      <c r="AR34" s="36"/>
      <c r="AS34" s="36"/>
      <c r="AT34" s="36"/>
      <c r="AU34" s="35" t="s">
        <v>153</v>
      </c>
      <c r="AV34" s="34">
        <v>1188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0.99831932773109244</v>
      </c>
      <c r="CC34" s="33">
        <f t="shared" si="6"/>
        <v>0.99579831932773111</v>
      </c>
      <c r="CD34" s="33">
        <f t="shared" si="7"/>
        <v>0</v>
      </c>
      <c r="CE34" s="33">
        <f t="shared" si="8"/>
        <v>0.99579831932773111</v>
      </c>
      <c r="CF34" s="33"/>
      <c r="CG34" s="33"/>
      <c r="CH34" s="33"/>
      <c r="CI34" s="33"/>
      <c r="CJ34" s="33">
        <f t="shared" si="9"/>
        <v>0</v>
      </c>
      <c r="CK34" s="33">
        <f t="shared" si="10"/>
        <v>0</v>
      </c>
      <c r="CL34" s="33"/>
      <c r="CM34" s="33"/>
      <c r="CN34" s="33"/>
      <c r="CO34" s="33"/>
      <c r="CP34" s="33"/>
      <c r="CQ34" s="33"/>
      <c r="CR34" s="34" t="s">
        <v>152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1749624</v>
      </c>
      <c r="DD34" s="32"/>
      <c r="DE34" s="32">
        <f t="shared" si="14"/>
        <v>1144</v>
      </c>
      <c r="DF34" s="32"/>
      <c r="DG34" s="32">
        <f t="shared" si="15"/>
        <v>1144</v>
      </c>
      <c r="DH34" s="32"/>
      <c r="DI34" s="32"/>
      <c r="DJ34" s="32"/>
      <c r="DK34" s="32"/>
      <c r="DL34" s="32"/>
      <c r="DM34" s="32">
        <f t="shared" si="11"/>
        <v>1144</v>
      </c>
      <c r="DN34" s="32">
        <f t="shared" si="16"/>
        <v>270.06610009442875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43374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2</v>
      </c>
      <c r="G35" s="89">
        <v>75</v>
      </c>
      <c r="H35" s="44">
        <f t="shared" si="1"/>
        <v>52.816901408450704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6983378</v>
      </c>
      <c r="AF35" s="39"/>
      <c r="AG35" s="39"/>
      <c r="AH35" s="39"/>
      <c r="AI35" s="38">
        <f t="shared" si="12"/>
        <v>4346</v>
      </c>
      <c r="AJ35" s="38">
        <f t="shared" si="2"/>
        <v>4.3460000000000001</v>
      </c>
      <c r="AK35" s="38">
        <f t="shared" si="3"/>
        <v>104.304</v>
      </c>
      <c r="AL35" s="38"/>
      <c r="AM35" s="38"/>
      <c r="AN35" s="38"/>
      <c r="AO35" s="38">
        <f t="shared" si="4"/>
        <v>104.304</v>
      </c>
      <c r="AP35" s="37">
        <v>3.1</v>
      </c>
      <c r="AQ35" s="37">
        <f t="shared" si="13"/>
        <v>3.1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6"/>
        <v>0.99579831932773111</v>
      </c>
      <c r="CD35" s="33">
        <f t="shared" si="7"/>
        <v>0</v>
      </c>
      <c r="CE35" s="33">
        <f t="shared" si="8"/>
        <v>0.99579831932773111</v>
      </c>
      <c r="CF35" s="33"/>
      <c r="CG35" s="33"/>
      <c r="CH35" s="33"/>
      <c r="CI35" s="33"/>
      <c r="CJ35" s="33">
        <f t="shared" si="9"/>
        <v>0</v>
      </c>
      <c r="CK35" s="33">
        <f t="shared" si="10"/>
        <v>0</v>
      </c>
      <c r="CL35" s="33"/>
      <c r="CM35" s="33"/>
      <c r="CN35" s="33"/>
      <c r="CO35" s="33"/>
      <c r="CP35" s="33"/>
      <c r="CQ35" s="33"/>
      <c r="CR35" s="34" t="s">
        <v>152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1750722</v>
      </c>
      <c r="DD35" s="32"/>
      <c r="DE35" s="32">
        <f t="shared" si="14"/>
        <v>1098</v>
      </c>
      <c r="DF35" s="32"/>
      <c r="DG35" s="32">
        <f t="shared" si="15"/>
        <v>1098</v>
      </c>
      <c r="DH35" s="32"/>
      <c r="DI35" s="32"/>
      <c r="DJ35" s="32"/>
      <c r="DK35" s="32"/>
      <c r="DL35" s="32"/>
      <c r="DM35" s="32">
        <f t="shared" si="11"/>
        <v>1098</v>
      </c>
      <c r="DN35" s="32">
        <f t="shared" si="16"/>
        <v>252.64611136677405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7">AVERAGE(D12:D35)</f>
        <v>4</v>
      </c>
      <c r="E36" s="28">
        <f t="shared" si="17"/>
        <v>2.8169014084507045</v>
      </c>
      <c r="F36" s="28">
        <f t="shared" si="17"/>
        <v>3.1666666666666665</v>
      </c>
      <c r="G36" s="28">
        <f t="shared" si="17"/>
        <v>74.166666666666671</v>
      </c>
      <c r="H36" s="28">
        <f t="shared" si="17"/>
        <v>52.230046948356808</v>
      </c>
      <c r="I36" s="28">
        <f t="shared" si="17"/>
        <v>71.75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104295</v>
      </c>
      <c r="AJ36" s="28">
        <f>SUM(AJ12:AJ35)</f>
        <v>104.295</v>
      </c>
      <c r="AK36" s="28">
        <f>AVERAGE(AK12:AK35)</f>
        <v>104.295</v>
      </c>
      <c r="AL36" s="28"/>
      <c r="AM36" s="28"/>
      <c r="AN36" s="28"/>
      <c r="AO36" s="28"/>
      <c r="AP36" s="28">
        <f>AVERAGE(AP12:AP35)</f>
        <v>5.637500000000002</v>
      </c>
      <c r="AQ36" s="28">
        <f>AVERAGE(AQ12:AQ35)</f>
        <v>5.637500000000002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27553</v>
      </c>
      <c r="DF36" s="28"/>
      <c r="DG36" s="28">
        <f>SUM(DG12:DG35)</f>
        <v>27553</v>
      </c>
      <c r="DH36" s="28"/>
      <c r="DI36" s="28"/>
      <c r="DJ36" s="28"/>
      <c r="DK36" s="28"/>
      <c r="DL36" s="28"/>
      <c r="DM36" s="28">
        <f t="shared" si="11"/>
        <v>27553</v>
      </c>
      <c r="DN36" s="28">
        <f t="shared" si="16"/>
        <v>264.18332614219281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155</v>
      </c>
      <c r="D39" s="250"/>
      <c r="E39" s="250"/>
      <c r="F39" s="251"/>
    </row>
    <row r="40" spans="1:127" x14ac:dyDescent="0.35">
      <c r="B40" s="22" t="s">
        <v>2</v>
      </c>
      <c r="C40" s="249" t="s">
        <v>162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75"/>
      <c r="F43" s="75"/>
      <c r="G43" s="75"/>
      <c r="H43" s="75"/>
      <c r="I43" s="75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75"/>
      <c r="X43" s="75"/>
      <c r="Y43" s="75"/>
      <c r="Z43" s="75"/>
    </row>
    <row r="44" spans="1:127" x14ac:dyDescent="0.35">
      <c r="B44" s="156" t="s">
        <v>154</v>
      </c>
      <c r="C44" s="157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104"/>
      <c r="AB44" s="104"/>
      <c r="AC44" s="104"/>
      <c r="AD44" s="104"/>
      <c r="AE44" s="104"/>
      <c r="AF44" s="104"/>
      <c r="AG44" s="104"/>
      <c r="AH44" s="104"/>
      <c r="AI44" s="104"/>
    </row>
    <row r="45" spans="1:127" x14ac:dyDescent="0.35">
      <c r="B45" s="158" t="s">
        <v>181</v>
      </c>
      <c r="C45" s="159"/>
      <c r="D45" s="109"/>
      <c r="E45" s="109"/>
      <c r="F45" s="109"/>
      <c r="G45" s="109"/>
      <c r="H45" s="109"/>
      <c r="I45" s="109"/>
      <c r="J45" s="109"/>
      <c r="K45" s="110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2"/>
      <c r="X45" s="113"/>
      <c r="Y45" s="113"/>
      <c r="Z45" s="113"/>
    </row>
    <row r="46" spans="1:127" x14ac:dyDescent="0.35">
      <c r="B46" s="156" t="s">
        <v>182</v>
      </c>
      <c r="C46" s="160"/>
      <c r="D46" s="96"/>
      <c r="E46" s="96"/>
      <c r="F46" s="96"/>
      <c r="G46" s="96"/>
      <c r="H46" s="96"/>
      <c r="I46" s="96"/>
      <c r="J46" s="96"/>
      <c r="K46" s="93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6"/>
      <c r="X46" s="4"/>
      <c r="Y46" s="4"/>
      <c r="Z46" s="4"/>
      <c r="AA46" s="104"/>
      <c r="AB46" s="104"/>
      <c r="AC46" s="104"/>
      <c r="AD46" s="104"/>
      <c r="AE46" s="104"/>
      <c r="AF46" s="104"/>
      <c r="AG46" s="104"/>
      <c r="AH46" s="104"/>
      <c r="AI46" s="104"/>
    </row>
    <row r="47" spans="1:127" x14ac:dyDescent="0.35">
      <c r="B47" s="161" t="s">
        <v>185</v>
      </c>
      <c r="C47" s="159"/>
      <c r="D47" s="123"/>
      <c r="E47" s="123"/>
      <c r="F47" s="123"/>
      <c r="G47" s="123"/>
      <c r="H47" s="123"/>
      <c r="I47" s="123"/>
      <c r="J47" s="123"/>
      <c r="K47" s="124"/>
      <c r="L47" s="125"/>
      <c r="M47" s="125"/>
      <c r="N47" s="125"/>
      <c r="O47" s="125"/>
      <c r="P47" s="125"/>
      <c r="Q47" s="125"/>
      <c r="R47" s="125"/>
      <c r="S47" s="125"/>
      <c r="T47" s="125"/>
      <c r="U47" s="111"/>
      <c r="V47" s="111"/>
      <c r="W47" s="112"/>
      <c r="X47" s="113"/>
      <c r="Y47" s="113"/>
      <c r="Z47" s="113"/>
    </row>
    <row r="48" spans="1:127" x14ac:dyDescent="0.35">
      <c r="B48" s="156" t="s">
        <v>183</v>
      </c>
      <c r="C48" s="160"/>
      <c r="D48" s="116"/>
      <c r="E48" s="116"/>
      <c r="F48" s="116"/>
      <c r="G48" s="116"/>
      <c r="H48" s="116"/>
      <c r="I48" s="116"/>
      <c r="J48" s="93"/>
      <c r="K48" s="93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6"/>
      <c r="X48" s="4"/>
      <c r="Y48" s="4"/>
      <c r="Z48" s="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2:35" x14ac:dyDescent="0.35">
      <c r="B49" s="163" t="s">
        <v>186</v>
      </c>
      <c r="C49" s="159"/>
      <c r="D49" s="117"/>
      <c r="E49" s="117"/>
      <c r="F49" s="117"/>
      <c r="G49" s="117"/>
      <c r="H49" s="117"/>
      <c r="I49" s="117"/>
      <c r="J49" s="110"/>
      <c r="K49" s="110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2"/>
      <c r="X49" s="113"/>
      <c r="Y49" s="113"/>
      <c r="Z49" s="113"/>
    </row>
    <row r="50" spans="2:35" x14ac:dyDescent="0.35">
      <c r="B50" s="145" t="s">
        <v>184</v>
      </c>
      <c r="C50" s="160"/>
      <c r="D50" s="116"/>
      <c r="E50" s="116"/>
      <c r="F50" s="116"/>
      <c r="G50" s="116"/>
      <c r="H50" s="116"/>
      <c r="I50" s="116"/>
      <c r="J50" s="93"/>
      <c r="K50" s="93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6"/>
      <c r="X50" s="4"/>
      <c r="Y50" s="4"/>
      <c r="Z50" s="4"/>
      <c r="AA50" s="104"/>
      <c r="AB50" s="104"/>
      <c r="AC50" s="104"/>
      <c r="AD50" s="104"/>
      <c r="AE50" s="104"/>
      <c r="AF50" s="104"/>
      <c r="AG50" s="104"/>
      <c r="AH50" s="104"/>
      <c r="AI50" s="104"/>
    </row>
    <row r="51" spans="2:35" x14ac:dyDescent="0.35">
      <c r="B51" s="146" t="s">
        <v>156</v>
      </c>
      <c r="C51" s="159"/>
      <c r="D51" s="128"/>
      <c r="E51" s="128"/>
      <c r="F51" s="128"/>
      <c r="G51" s="128"/>
      <c r="H51" s="128"/>
      <c r="I51" s="128"/>
      <c r="J51" s="124"/>
      <c r="K51" s="124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9"/>
      <c r="X51" s="113"/>
      <c r="Y51" s="113"/>
      <c r="Z51" s="113"/>
    </row>
    <row r="52" spans="2:35" x14ac:dyDescent="0.35">
      <c r="B52" s="147" t="s">
        <v>157</v>
      </c>
      <c r="C52" s="157"/>
      <c r="D52" s="118"/>
      <c r="E52" s="118"/>
      <c r="F52" s="118"/>
      <c r="G52" s="118"/>
      <c r="H52" s="118"/>
      <c r="I52" s="118"/>
      <c r="J52" s="114"/>
      <c r="K52" s="114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9"/>
      <c r="X52" s="4"/>
      <c r="Y52" s="4"/>
      <c r="Z52" s="4"/>
      <c r="AA52" s="104"/>
      <c r="AB52" s="104"/>
      <c r="AC52" s="104"/>
      <c r="AD52" s="104"/>
      <c r="AE52" s="104"/>
      <c r="AF52" s="104"/>
      <c r="AG52" s="104"/>
      <c r="AH52" s="104"/>
      <c r="AI52" s="104"/>
    </row>
    <row r="53" spans="2:35" x14ac:dyDescent="0.35">
      <c r="B53" s="148" t="s">
        <v>159</v>
      </c>
      <c r="C53" s="162"/>
      <c r="D53" s="128"/>
      <c r="E53" s="128"/>
      <c r="F53" s="128"/>
      <c r="G53" s="128"/>
      <c r="H53" s="128"/>
      <c r="I53" s="128"/>
      <c r="J53" s="124"/>
      <c r="K53" s="124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9"/>
      <c r="X53" s="113"/>
      <c r="Y53" s="113"/>
      <c r="Z53" s="113"/>
    </row>
    <row r="54" spans="2:35" x14ac:dyDescent="0.35">
      <c r="B54" s="145" t="s">
        <v>157</v>
      </c>
      <c r="C54" s="157"/>
      <c r="D54" s="118"/>
      <c r="E54" s="118"/>
      <c r="F54" s="118"/>
      <c r="G54" s="118"/>
      <c r="H54" s="118"/>
      <c r="I54" s="118"/>
      <c r="J54" s="114"/>
      <c r="K54" s="114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9"/>
      <c r="X54" s="4"/>
      <c r="Y54" s="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</row>
    <row r="55" spans="2:35" x14ac:dyDescent="0.35">
      <c r="B55" s="149" t="s">
        <v>160</v>
      </c>
      <c r="C55" s="162"/>
      <c r="D55" s="128"/>
      <c r="E55" s="128"/>
      <c r="F55" s="128"/>
      <c r="G55" s="128"/>
      <c r="H55" s="128"/>
      <c r="I55" s="128"/>
      <c r="J55" s="124"/>
      <c r="K55" s="124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9"/>
      <c r="X55" s="113"/>
      <c r="Y55" s="113"/>
    </row>
    <row r="56" spans="2:35" x14ac:dyDescent="0.35">
      <c r="B56" s="145" t="s">
        <v>161</v>
      </c>
      <c r="C56" s="157"/>
      <c r="D56" s="118"/>
      <c r="E56" s="118"/>
      <c r="F56" s="118"/>
      <c r="G56" s="118"/>
      <c r="H56" s="118"/>
      <c r="I56" s="118"/>
      <c r="J56" s="114"/>
      <c r="K56" s="114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9"/>
      <c r="X56" s="4"/>
      <c r="Y56" s="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</row>
    <row r="57" spans="2:35" x14ac:dyDescent="0.35">
      <c r="B57" s="150" t="s">
        <v>163</v>
      </c>
      <c r="C57" s="162"/>
      <c r="D57" s="131"/>
      <c r="E57" s="131"/>
      <c r="F57" s="131"/>
      <c r="G57" s="131"/>
      <c r="H57" s="131"/>
      <c r="I57" s="131"/>
      <c r="J57" s="132"/>
      <c r="K57" s="132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9"/>
      <c r="X57" s="113"/>
      <c r="Y57" s="113"/>
    </row>
    <row r="58" spans="2:35" x14ac:dyDescent="0.35">
      <c r="B58" s="145" t="s">
        <v>164</v>
      </c>
      <c r="C58" s="157"/>
      <c r="D58" s="118"/>
      <c r="E58" s="118"/>
      <c r="F58" s="118"/>
      <c r="G58" s="118"/>
      <c r="H58" s="118"/>
      <c r="I58" s="118"/>
      <c r="J58" s="114"/>
      <c r="K58" s="114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9"/>
      <c r="X58" s="4"/>
      <c r="Y58" s="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</row>
    <row r="59" spans="2:35" x14ac:dyDescent="0.35">
      <c r="B59" s="149" t="s">
        <v>165</v>
      </c>
      <c r="C59" s="162"/>
      <c r="D59" s="128"/>
      <c r="E59" s="128"/>
      <c r="F59" s="128"/>
      <c r="G59" s="128"/>
      <c r="H59" s="128"/>
      <c r="I59" s="128"/>
      <c r="J59" s="124"/>
      <c r="K59" s="124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9"/>
      <c r="X59" s="113"/>
      <c r="Y59" s="113"/>
    </row>
    <row r="60" spans="2:35" x14ac:dyDescent="0.35">
      <c r="B60" s="145" t="s">
        <v>166</v>
      </c>
      <c r="C60" s="157"/>
      <c r="D60" s="118"/>
      <c r="E60" s="118"/>
      <c r="F60" s="118"/>
      <c r="G60" s="118"/>
      <c r="H60" s="118"/>
      <c r="I60" s="118"/>
      <c r="J60" s="114"/>
      <c r="K60" s="114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9"/>
      <c r="X60" s="4"/>
      <c r="Y60" s="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</row>
    <row r="61" spans="2:35" x14ac:dyDescent="0.35">
      <c r="B61" s="151" t="s">
        <v>176</v>
      </c>
      <c r="C61" s="162"/>
      <c r="D61" s="128"/>
      <c r="E61" s="128"/>
      <c r="F61" s="128"/>
      <c r="G61" s="128"/>
      <c r="H61" s="128"/>
      <c r="I61" s="128"/>
      <c r="J61" s="124"/>
      <c r="K61" s="124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9"/>
      <c r="X61" s="113"/>
      <c r="Y61" s="113"/>
    </row>
    <row r="62" spans="2:35" x14ac:dyDescent="0.35">
      <c r="B62" s="152" t="s">
        <v>168</v>
      </c>
      <c r="C62" s="157"/>
      <c r="D62" s="118"/>
      <c r="E62" s="118"/>
      <c r="F62" s="118"/>
      <c r="G62" s="118"/>
      <c r="H62" s="118"/>
      <c r="I62" s="118"/>
      <c r="J62" s="114"/>
      <c r="K62" s="114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9"/>
      <c r="X62" s="4"/>
      <c r="Y62" s="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</row>
    <row r="63" spans="2:35" x14ac:dyDescent="0.35">
      <c r="B63" s="153" t="s">
        <v>169</v>
      </c>
      <c r="C63" s="157"/>
      <c r="D63" s="118"/>
      <c r="E63" s="118"/>
      <c r="F63" s="118"/>
      <c r="G63" s="118"/>
      <c r="H63" s="118"/>
      <c r="I63" s="118"/>
      <c r="J63" s="114"/>
      <c r="K63" s="114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9"/>
      <c r="X63" s="4"/>
      <c r="Y63" s="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2:35" x14ac:dyDescent="0.35">
      <c r="B64" s="154" t="s">
        <v>170</v>
      </c>
      <c r="C64" s="155"/>
      <c r="D64" s="104"/>
      <c r="E64" s="104"/>
      <c r="F64" s="104"/>
      <c r="G64" s="104"/>
      <c r="H64" s="104"/>
      <c r="I64" s="104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</sheetData>
  <protectedRanges>
    <protectedRange sqref="AD10:AD11" name="Range1_11_1_1_1_2_2_1_2"/>
    <protectedRange sqref="AE10:AE11" name="Range1_11_1_1_1_2_2_1_2_1_1"/>
    <protectedRange sqref="B46" name="Range2_12_5_1_1_1_2_1_1_1_1_1_1_1_1_1_1_1_2_1_1_1_1_1_1_1_1_1_1_1_1_1_1_1_1_1_1_1_1_1_1_2_1_1_1_1_1_1_1_1_1_1_1_2_1_1_1_1_2_1_1_1_1_1_1_1_1_1_1_1_2_1_1_1_1_1_1_1_1_1_1_1_1_1_1_3_1_1_1_1_2_1_1_1_1_1_1_1_2_1_1_1_1_1_1_1_1_1_1_1_1_1_1_1_1_1_1_1_1_1_1_1_1__2"/>
  </protectedRanges>
  <mergeCells count="47">
    <mergeCell ref="AK9:AK10"/>
    <mergeCell ref="Z8:AA9"/>
    <mergeCell ref="M8:P8"/>
    <mergeCell ref="DG9:DG10"/>
    <mergeCell ref="DN9:DN10"/>
    <mergeCell ref="BL8:BS8"/>
    <mergeCell ref="BT8:CA8"/>
    <mergeCell ref="CB8:CZ8"/>
    <mergeCell ref="C40:F40"/>
    <mergeCell ref="C41:F41"/>
    <mergeCell ref="BD8:BK8"/>
    <mergeCell ref="Q8:T8"/>
    <mergeCell ref="U8:U10"/>
    <mergeCell ref="V8:W9"/>
    <mergeCell ref="X8:Y9"/>
    <mergeCell ref="AU8:AU9"/>
    <mergeCell ref="AP10:AQ10"/>
    <mergeCell ref="AV8:BC8"/>
    <mergeCell ref="B38:F38"/>
    <mergeCell ref="C39:F39"/>
    <mergeCell ref="K9:K10"/>
    <mergeCell ref="L9:L10"/>
    <mergeCell ref="AI9:AI10"/>
    <mergeCell ref="AJ9:AJ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DO8:DO9"/>
    <mergeCell ref="AB8:AB10"/>
    <mergeCell ref="AC8:AC10"/>
    <mergeCell ref="AD8:AE8"/>
    <mergeCell ref="AI8:AJ8"/>
    <mergeCell ref="AP8:AT8"/>
    <mergeCell ref="C6:L6"/>
    <mergeCell ref="C7:E7"/>
    <mergeCell ref="F7:L7"/>
    <mergeCell ref="B8:C8"/>
    <mergeCell ref="D8:F8"/>
    <mergeCell ref="G8:I8"/>
    <mergeCell ref="J8:L8"/>
  </mergeCells>
  <dataValidations count="2">
    <dataValidation type="list" allowBlank="1" showInputMessage="1" showErrorMessage="1" sqref="DT31:DU31" xr:uid="{00000000-0002-0000-0000-000000000000}">
      <formula1>$BA$25:$BA$29</formula1>
    </dataValidation>
    <dataValidation type="list" allowBlank="1" showInputMessage="1" showErrorMessage="1" sqref="U12:U35" xr:uid="{00000000-0002-0000-00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DW61"/>
  <sheetViews>
    <sheetView topLeftCell="CR1" zoomScale="90" zoomScaleNormal="90" workbookViewId="0">
      <selection activeCell="C40" sqref="C40:F40"/>
    </sheetView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43375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'[2]1'!AE34</f>
        <v>0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'1'!DC35</f>
        <v>1750722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43375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71</v>
      </c>
      <c r="H12" s="44">
        <f t="shared" ref="H12:H34" si="1">G12/1.42</f>
        <v>50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6987111</v>
      </c>
      <c r="AF12" s="39"/>
      <c r="AG12" s="39"/>
      <c r="AH12" s="39"/>
      <c r="AI12" s="38">
        <f>IF(ISBLANK(AE12),"-",AE12-AE10)</f>
        <v>6987111</v>
      </c>
      <c r="AJ12" s="38">
        <f t="shared" ref="AJ12:AJ35" si="2">AI12/1000</f>
        <v>6987.1109999999999</v>
      </c>
      <c r="AK12" s="38">
        <f t="shared" ref="AK12:AK35" si="3">AJ12*24</f>
        <v>167690.66399999999</v>
      </c>
      <c r="AL12" s="38"/>
      <c r="AM12" s="38"/>
      <c r="AN12" s="38"/>
      <c r="AO12" s="38">
        <f t="shared" ref="AO12:AO35" si="4">AK12</f>
        <v>167690.66399999999</v>
      </c>
      <c r="AP12" s="37">
        <v>4.2</v>
      </c>
      <c r="AQ12" s="37">
        <f>AP12</f>
        <v>4.2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9" t="s">
        <v>152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1751780</v>
      </c>
      <c r="DD12" s="32"/>
      <c r="DE12" s="32">
        <f>IF(ISBLANK(DC12),"-",DC12-DC10)</f>
        <v>1058</v>
      </c>
      <c r="DF12" s="32"/>
      <c r="DG12" s="32">
        <f>DC12-DC10</f>
        <v>1058</v>
      </c>
      <c r="DH12" s="32"/>
      <c r="DI12" s="32"/>
      <c r="DJ12" s="32"/>
      <c r="DK12" s="32"/>
      <c r="DL12" s="32"/>
      <c r="DM12" s="32">
        <f t="shared" ref="DM12:DM36" si="7">DE12</f>
        <v>1058</v>
      </c>
      <c r="DN12" s="32">
        <f>DM12/AJ12</f>
        <v>0.15142166769641988</v>
      </c>
      <c r="DO12" s="90"/>
      <c r="DP12" s="31"/>
      <c r="DR12" s="144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43375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3</v>
      </c>
      <c r="G13" s="89">
        <v>72</v>
      </c>
      <c r="H13" s="44">
        <f t="shared" si="1"/>
        <v>50.70422535211268</v>
      </c>
      <c r="I13" s="44">
        <v>68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 t="s">
        <v>152</v>
      </c>
      <c r="Y13" s="39" t="s">
        <v>152</v>
      </c>
      <c r="Z13" s="39"/>
      <c r="AA13" s="39"/>
      <c r="AB13" s="39"/>
      <c r="AC13" s="39"/>
      <c r="AD13" s="39"/>
      <c r="AE13" s="39">
        <v>6991478</v>
      </c>
      <c r="AF13" s="39"/>
      <c r="AG13" s="39"/>
      <c r="AH13" s="39"/>
      <c r="AI13" s="38">
        <f t="shared" ref="AI13:AI35" si="8">IF(ISBLANK(AE13),"-",AE13-AE12)</f>
        <v>4367</v>
      </c>
      <c r="AJ13" s="38">
        <f t="shared" si="2"/>
        <v>4.367</v>
      </c>
      <c r="AK13" s="38">
        <f t="shared" si="3"/>
        <v>104.80799999999999</v>
      </c>
      <c r="AL13" s="38"/>
      <c r="AM13" s="38"/>
      <c r="AN13" s="38"/>
      <c r="AO13" s="38">
        <f t="shared" si="4"/>
        <v>104.80799999999999</v>
      </c>
      <c r="AP13" s="37">
        <v>5.3</v>
      </c>
      <c r="AQ13" s="37">
        <f t="shared" ref="AQ13:AQ35" si="9">AP13</f>
        <v>5.3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9" t="s">
        <v>152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1752916</v>
      </c>
      <c r="DD13" s="32"/>
      <c r="DE13" s="32">
        <f t="shared" ref="DE13:DE35" si="10">IF(ISBLANK(DC13),"-",DC13-DC12)</f>
        <v>1136</v>
      </c>
      <c r="DF13" s="32"/>
      <c r="DG13" s="32">
        <f t="shared" ref="DG13:DG35" si="11">DC13-DC12</f>
        <v>1136</v>
      </c>
      <c r="DH13" s="32"/>
      <c r="DI13" s="32"/>
      <c r="DJ13" s="32"/>
      <c r="DK13" s="32"/>
      <c r="DL13" s="32"/>
      <c r="DM13" s="32">
        <f t="shared" si="7"/>
        <v>1136</v>
      </c>
      <c r="DN13" s="32">
        <f t="shared" ref="DN13:DN36" si="12">DM13/AJ13</f>
        <v>260.13281428898557</v>
      </c>
      <c r="DO13" s="134">
        <v>1.1000000000000001</v>
      </c>
      <c r="DP13" s="31"/>
      <c r="DR13" s="144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43375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70</v>
      </c>
      <c r="H14" s="44">
        <f t="shared" si="1"/>
        <v>49.295774647887328</v>
      </c>
      <c r="I14" s="44">
        <v>68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6995400</v>
      </c>
      <c r="AF14" s="39"/>
      <c r="AG14" s="39"/>
      <c r="AH14" s="39"/>
      <c r="AI14" s="38">
        <f t="shared" si="8"/>
        <v>3922</v>
      </c>
      <c r="AJ14" s="38">
        <f t="shared" si="2"/>
        <v>3.9220000000000002</v>
      </c>
      <c r="AK14" s="38">
        <f t="shared" si="3"/>
        <v>94.128</v>
      </c>
      <c r="AL14" s="38"/>
      <c r="AM14" s="38"/>
      <c r="AN14" s="38"/>
      <c r="AO14" s="38">
        <f t="shared" si="4"/>
        <v>94.128</v>
      </c>
      <c r="AP14" s="37">
        <v>6.9</v>
      </c>
      <c r="AQ14" s="37">
        <f t="shared" si="9"/>
        <v>6.9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9" t="s">
        <v>152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1754020</v>
      </c>
      <c r="DD14" s="32"/>
      <c r="DE14" s="32">
        <f t="shared" si="10"/>
        <v>1104</v>
      </c>
      <c r="DF14" s="32"/>
      <c r="DG14" s="32">
        <f t="shared" si="11"/>
        <v>1104</v>
      </c>
      <c r="DH14" s="32"/>
      <c r="DI14" s="32"/>
      <c r="DJ14" s="32"/>
      <c r="DK14" s="32"/>
      <c r="DL14" s="32"/>
      <c r="DM14" s="32">
        <f t="shared" si="7"/>
        <v>1104</v>
      </c>
      <c r="DN14" s="32">
        <f t="shared" si="12"/>
        <v>281.48903620601732</v>
      </c>
      <c r="DO14" s="90"/>
      <c r="DP14" s="31"/>
      <c r="DR14" s="144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43375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6</v>
      </c>
      <c r="G15" s="89">
        <v>69</v>
      </c>
      <c r="H15" s="44">
        <f t="shared" si="1"/>
        <v>48.591549295774648</v>
      </c>
      <c r="I15" s="44">
        <v>68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6999532</v>
      </c>
      <c r="AF15" s="39"/>
      <c r="AG15" s="39"/>
      <c r="AH15" s="39"/>
      <c r="AI15" s="38">
        <f t="shared" si="8"/>
        <v>4132</v>
      </c>
      <c r="AJ15" s="38">
        <f t="shared" si="2"/>
        <v>4.1319999999999997</v>
      </c>
      <c r="AK15" s="38">
        <f t="shared" si="3"/>
        <v>99.167999999999992</v>
      </c>
      <c r="AL15" s="38"/>
      <c r="AM15" s="38"/>
      <c r="AN15" s="38"/>
      <c r="AO15" s="38">
        <f t="shared" si="4"/>
        <v>99.167999999999992</v>
      </c>
      <c r="AP15" s="37">
        <v>8.5</v>
      </c>
      <c r="AQ15" s="37">
        <f t="shared" si="9"/>
        <v>8.5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9" t="s">
        <v>152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1755128</v>
      </c>
      <c r="DD15" s="32"/>
      <c r="DE15" s="32">
        <f t="shared" si="10"/>
        <v>1108</v>
      </c>
      <c r="DF15" s="32"/>
      <c r="DG15" s="32">
        <f t="shared" si="11"/>
        <v>1108</v>
      </c>
      <c r="DH15" s="32"/>
      <c r="DI15" s="32"/>
      <c r="DJ15" s="32"/>
      <c r="DK15" s="32"/>
      <c r="DL15" s="32"/>
      <c r="DM15" s="32">
        <f t="shared" si="7"/>
        <v>1108</v>
      </c>
      <c r="DN15" s="32">
        <f t="shared" si="12"/>
        <v>268.15101645692158</v>
      </c>
      <c r="DO15" s="90"/>
      <c r="DP15" s="31"/>
      <c r="DR15" s="144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43375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77</v>
      </c>
      <c r="H16" s="44">
        <f t="shared" si="1"/>
        <v>54.225352112676056</v>
      </c>
      <c r="I16" s="44">
        <v>70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7003778</v>
      </c>
      <c r="AF16" s="39"/>
      <c r="AG16" s="39"/>
      <c r="AH16" s="39"/>
      <c r="AI16" s="38">
        <f t="shared" si="8"/>
        <v>4246</v>
      </c>
      <c r="AJ16" s="38">
        <f t="shared" si="2"/>
        <v>4.2460000000000004</v>
      </c>
      <c r="AK16" s="38">
        <f t="shared" si="3"/>
        <v>101.90400000000001</v>
      </c>
      <c r="AL16" s="38"/>
      <c r="AM16" s="38"/>
      <c r="AN16" s="38"/>
      <c r="AO16" s="38">
        <f t="shared" si="4"/>
        <v>101.90400000000001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1188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0.99831932773109244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9" t="s">
        <v>152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1756196</v>
      </c>
      <c r="DD16" s="32"/>
      <c r="DE16" s="32">
        <f t="shared" si="10"/>
        <v>1068</v>
      </c>
      <c r="DF16" s="32"/>
      <c r="DG16" s="32">
        <f t="shared" si="11"/>
        <v>1068</v>
      </c>
      <c r="DH16" s="32"/>
      <c r="DI16" s="32"/>
      <c r="DJ16" s="32"/>
      <c r="DK16" s="32"/>
      <c r="DL16" s="32"/>
      <c r="DM16" s="32">
        <f t="shared" si="7"/>
        <v>1068</v>
      </c>
      <c r="DN16" s="32">
        <f t="shared" si="12"/>
        <v>251.53085256712197</v>
      </c>
      <c r="DO16" s="90"/>
      <c r="DP16" s="31"/>
      <c r="DR16" s="144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43375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78</v>
      </c>
      <c r="H17" s="44">
        <f t="shared" si="1"/>
        <v>54.929577464788736</v>
      </c>
      <c r="I17" s="44">
        <v>70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7008727</v>
      </c>
      <c r="AF17" s="39"/>
      <c r="AG17" s="39"/>
      <c r="AH17" s="39"/>
      <c r="AI17" s="38">
        <f t="shared" si="8"/>
        <v>4949</v>
      </c>
      <c r="AJ17" s="38">
        <f t="shared" si="2"/>
        <v>4.9489999999999998</v>
      </c>
      <c r="AK17" s="38">
        <f t="shared" si="3"/>
        <v>118.776</v>
      </c>
      <c r="AL17" s="38"/>
      <c r="AM17" s="38"/>
      <c r="AN17" s="38"/>
      <c r="AO17" s="38">
        <f t="shared" si="4"/>
        <v>118.776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9" t="s">
        <v>152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1757360</v>
      </c>
      <c r="DD17" s="32"/>
      <c r="DE17" s="32">
        <f t="shared" si="10"/>
        <v>1164</v>
      </c>
      <c r="DF17" s="32"/>
      <c r="DG17" s="32">
        <f t="shared" si="11"/>
        <v>1164</v>
      </c>
      <c r="DH17" s="32"/>
      <c r="DI17" s="32"/>
      <c r="DJ17" s="32"/>
      <c r="DK17" s="32"/>
      <c r="DL17" s="32"/>
      <c r="DM17" s="32">
        <f t="shared" si="7"/>
        <v>1164</v>
      </c>
      <c r="DN17" s="32">
        <f t="shared" si="12"/>
        <v>235.19903010709234</v>
      </c>
      <c r="DO17" s="91">
        <v>1.1299999999999999</v>
      </c>
      <c r="DP17" s="31"/>
      <c r="DR17" s="144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43375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77</v>
      </c>
      <c r="H18" s="44">
        <f t="shared" si="1"/>
        <v>54.225352112676056</v>
      </c>
      <c r="I18" s="44">
        <v>69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7013980</v>
      </c>
      <c r="AF18" s="39"/>
      <c r="AG18" s="39"/>
      <c r="AH18" s="39"/>
      <c r="AI18" s="38">
        <f t="shared" si="8"/>
        <v>5253</v>
      </c>
      <c r="AJ18" s="38">
        <f t="shared" si="2"/>
        <v>5.2530000000000001</v>
      </c>
      <c r="AK18" s="38">
        <f t="shared" si="3"/>
        <v>126.072</v>
      </c>
      <c r="AL18" s="38"/>
      <c r="AM18" s="38"/>
      <c r="AN18" s="38"/>
      <c r="AO18" s="38">
        <f t="shared" si="4"/>
        <v>126.072</v>
      </c>
      <c r="AP18" s="37">
        <v>8.9</v>
      </c>
      <c r="AQ18" s="37">
        <f t="shared" si="9"/>
        <v>8.9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1037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0.87142857142857144</v>
      </c>
      <c r="CL18" s="33"/>
      <c r="CM18" s="33"/>
      <c r="CN18" s="33"/>
      <c r="CO18" s="33"/>
      <c r="CP18" s="33"/>
      <c r="CQ18" s="33"/>
      <c r="CR18" s="39" t="s">
        <v>152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1758537</v>
      </c>
      <c r="DD18" s="32"/>
      <c r="DE18" s="32">
        <f t="shared" si="10"/>
        <v>1177</v>
      </c>
      <c r="DF18" s="32"/>
      <c r="DG18" s="32">
        <f t="shared" si="11"/>
        <v>1177</v>
      </c>
      <c r="DH18" s="32"/>
      <c r="DI18" s="32"/>
      <c r="DJ18" s="32"/>
      <c r="DK18" s="32"/>
      <c r="DL18" s="32"/>
      <c r="DM18" s="32">
        <f t="shared" si="7"/>
        <v>1177</v>
      </c>
      <c r="DN18" s="32">
        <f t="shared" si="12"/>
        <v>224.06244051018464</v>
      </c>
      <c r="DO18" s="90"/>
      <c r="DP18" s="31"/>
      <c r="DR18" s="144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43375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69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7019074</v>
      </c>
      <c r="AF19" s="39"/>
      <c r="AG19" s="39"/>
      <c r="AH19" s="39"/>
      <c r="AI19" s="38">
        <f t="shared" si="8"/>
        <v>5094</v>
      </c>
      <c r="AJ19" s="38">
        <f t="shared" si="2"/>
        <v>5.0940000000000003</v>
      </c>
      <c r="AK19" s="38">
        <f t="shared" si="3"/>
        <v>122.256</v>
      </c>
      <c r="AL19" s="38"/>
      <c r="AM19" s="38"/>
      <c r="AN19" s="38"/>
      <c r="AO19" s="38">
        <f t="shared" si="4"/>
        <v>122.256</v>
      </c>
      <c r="AP19" s="37">
        <v>8.1</v>
      </c>
      <c r="AQ19" s="37">
        <f t="shared" si="9"/>
        <v>8.1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1037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0.87142857142857144</v>
      </c>
      <c r="CL19" s="33"/>
      <c r="CM19" s="33"/>
      <c r="CN19" s="33"/>
      <c r="CO19" s="33"/>
      <c r="CP19" s="33"/>
      <c r="CQ19" s="33"/>
      <c r="CR19" s="39" t="s">
        <v>152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1759770</v>
      </c>
      <c r="DD19" s="32"/>
      <c r="DE19" s="32">
        <f t="shared" si="10"/>
        <v>1233</v>
      </c>
      <c r="DF19" s="32"/>
      <c r="DG19" s="32">
        <f t="shared" si="11"/>
        <v>1233</v>
      </c>
      <c r="DH19" s="32"/>
      <c r="DI19" s="32"/>
      <c r="DJ19" s="32"/>
      <c r="DK19" s="32"/>
      <c r="DL19" s="32"/>
      <c r="DM19" s="32">
        <f t="shared" si="7"/>
        <v>1233</v>
      </c>
      <c r="DN19" s="32">
        <f t="shared" si="12"/>
        <v>242.0494699646643</v>
      </c>
      <c r="DO19" s="90"/>
      <c r="DP19" s="31"/>
      <c r="DR19" s="144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43375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68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7023703</v>
      </c>
      <c r="AF20" s="39"/>
      <c r="AG20" s="39"/>
      <c r="AH20" s="39"/>
      <c r="AI20" s="38">
        <f t="shared" si="8"/>
        <v>4629</v>
      </c>
      <c r="AJ20" s="38">
        <f t="shared" si="2"/>
        <v>4.6289999999999996</v>
      </c>
      <c r="AK20" s="38">
        <f t="shared" si="3"/>
        <v>111.09599999999999</v>
      </c>
      <c r="AL20" s="38"/>
      <c r="AM20" s="38"/>
      <c r="AN20" s="38"/>
      <c r="AO20" s="38">
        <f t="shared" si="4"/>
        <v>111.09599999999999</v>
      </c>
      <c r="AP20" s="37">
        <v>7.4</v>
      </c>
      <c r="AQ20" s="37">
        <f t="shared" si="9"/>
        <v>7.4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1037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0.87142857142857144</v>
      </c>
      <c r="CL20" s="33"/>
      <c r="CM20" s="33"/>
      <c r="CN20" s="33"/>
      <c r="CO20" s="33"/>
      <c r="CP20" s="33"/>
      <c r="CQ20" s="33"/>
      <c r="CR20" s="39" t="s">
        <v>152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1760981</v>
      </c>
      <c r="DD20" s="32"/>
      <c r="DE20" s="32">
        <f t="shared" si="10"/>
        <v>1211</v>
      </c>
      <c r="DF20" s="32"/>
      <c r="DG20" s="32">
        <f t="shared" si="11"/>
        <v>1211</v>
      </c>
      <c r="DH20" s="32"/>
      <c r="DI20" s="32"/>
      <c r="DJ20" s="32"/>
      <c r="DK20" s="32"/>
      <c r="DL20" s="32"/>
      <c r="DM20" s="32">
        <f t="shared" si="7"/>
        <v>1211</v>
      </c>
      <c r="DN20" s="32">
        <f t="shared" si="12"/>
        <v>261.61157917476777</v>
      </c>
      <c r="DO20" s="90"/>
      <c r="DP20" s="31"/>
      <c r="DR20" s="144"/>
      <c r="DT20" s="54"/>
      <c r="DU20" s="54"/>
      <c r="DV20" s="24"/>
      <c r="DW20" s="23"/>
    </row>
    <row r="21" spans="1:127" x14ac:dyDescent="0.35">
      <c r="A21" s="232">
        <v>43375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68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7028205</v>
      </c>
      <c r="AF21" s="39"/>
      <c r="AG21" s="39"/>
      <c r="AH21" s="39"/>
      <c r="AI21" s="38">
        <f t="shared" si="8"/>
        <v>4502</v>
      </c>
      <c r="AJ21" s="38">
        <f t="shared" si="2"/>
        <v>4.5019999999999998</v>
      </c>
      <c r="AK21" s="38">
        <f t="shared" si="3"/>
        <v>108.048</v>
      </c>
      <c r="AL21" s="38"/>
      <c r="AM21" s="38"/>
      <c r="AN21" s="38"/>
      <c r="AO21" s="38">
        <f t="shared" si="4"/>
        <v>108.048</v>
      </c>
      <c r="AP21" s="37">
        <v>6.8</v>
      </c>
      <c r="AQ21" s="37">
        <f t="shared" si="9"/>
        <v>6.8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1037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0.87142857142857144</v>
      </c>
      <c r="CL21" s="33"/>
      <c r="CM21" s="33"/>
      <c r="CN21" s="33"/>
      <c r="CO21" s="33"/>
      <c r="CP21" s="33"/>
      <c r="CQ21" s="33"/>
      <c r="CR21" s="39" t="s">
        <v>152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1762185</v>
      </c>
      <c r="DD21" s="32"/>
      <c r="DE21" s="32">
        <f t="shared" si="10"/>
        <v>1204</v>
      </c>
      <c r="DF21" s="32"/>
      <c r="DG21" s="32">
        <f t="shared" si="11"/>
        <v>1204</v>
      </c>
      <c r="DH21" s="32"/>
      <c r="DI21" s="32"/>
      <c r="DJ21" s="32"/>
      <c r="DK21" s="32"/>
      <c r="DL21" s="32"/>
      <c r="DM21" s="32">
        <f t="shared" si="7"/>
        <v>1204</v>
      </c>
      <c r="DN21" s="32">
        <f t="shared" si="12"/>
        <v>267.43669480231011</v>
      </c>
      <c r="DO21" s="91">
        <v>1.1499999999999999</v>
      </c>
      <c r="DP21" s="31"/>
      <c r="DR21" s="144"/>
      <c r="DT21" s="24"/>
      <c r="DU21" s="24"/>
      <c r="DV21" s="24"/>
      <c r="DW21" s="23"/>
    </row>
    <row r="22" spans="1:127" x14ac:dyDescent="0.35">
      <c r="A22" s="232">
        <v>43375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75</v>
      </c>
      <c r="H22" s="44">
        <f t="shared" si="1"/>
        <v>52.816901408450704</v>
      </c>
      <c r="I22" s="44">
        <v>67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7032840</v>
      </c>
      <c r="AF22" s="39"/>
      <c r="AG22" s="39"/>
      <c r="AH22" s="39"/>
      <c r="AI22" s="38">
        <f t="shared" si="8"/>
        <v>4635</v>
      </c>
      <c r="AJ22" s="38">
        <f t="shared" si="2"/>
        <v>4.6349999999999998</v>
      </c>
      <c r="AK22" s="38">
        <f t="shared" si="3"/>
        <v>111.24</v>
      </c>
      <c r="AL22" s="38"/>
      <c r="AM22" s="38"/>
      <c r="AN22" s="38"/>
      <c r="AO22" s="38">
        <f t="shared" si="4"/>
        <v>111.24</v>
      </c>
      <c r="AP22" s="37">
        <v>6.2</v>
      </c>
      <c r="AQ22" s="37">
        <f t="shared" si="9"/>
        <v>6.2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0.86302521008403366</v>
      </c>
      <c r="CL22" s="33"/>
      <c r="CM22" s="33"/>
      <c r="CN22" s="33"/>
      <c r="CO22" s="33"/>
      <c r="CP22" s="33"/>
      <c r="CQ22" s="33"/>
      <c r="CR22" s="39" t="s">
        <v>152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1763363</v>
      </c>
      <c r="DD22" s="32"/>
      <c r="DE22" s="32">
        <f t="shared" si="10"/>
        <v>1178</v>
      </c>
      <c r="DF22" s="32"/>
      <c r="DG22" s="32">
        <f t="shared" si="11"/>
        <v>1178</v>
      </c>
      <c r="DH22" s="32"/>
      <c r="DI22" s="32"/>
      <c r="DJ22" s="32"/>
      <c r="DK22" s="32"/>
      <c r="DL22" s="32"/>
      <c r="DM22" s="32">
        <f t="shared" si="7"/>
        <v>1178</v>
      </c>
      <c r="DN22" s="32">
        <f t="shared" si="12"/>
        <v>254.15318230852213</v>
      </c>
      <c r="DO22" s="90"/>
      <c r="DP22" s="31"/>
      <c r="DR22" s="144"/>
      <c r="DT22" s="53" t="s">
        <v>18</v>
      </c>
      <c r="DU22" s="24"/>
      <c r="DV22" s="24"/>
      <c r="DW22" s="23"/>
    </row>
    <row r="23" spans="1:127" x14ac:dyDescent="0.35">
      <c r="A23" s="232">
        <v>43375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75</v>
      </c>
      <c r="H23" s="44">
        <f t="shared" si="1"/>
        <v>52.816901408450704</v>
      </c>
      <c r="I23" s="44">
        <v>67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7037415</v>
      </c>
      <c r="AF23" s="39"/>
      <c r="AG23" s="39"/>
      <c r="AH23" s="39"/>
      <c r="AI23" s="38">
        <f t="shared" si="8"/>
        <v>4575</v>
      </c>
      <c r="AJ23" s="38">
        <f t="shared" si="2"/>
        <v>4.5750000000000002</v>
      </c>
      <c r="AK23" s="38">
        <f t="shared" si="3"/>
        <v>109.80000000000001</v>
      </c>
      <c r="AL23" s="38"/>
      <c r="AM23" s="38"/>
      <c r="AN23" s="38"/>
      <c r="AO23" s="38">
        <f t="shared" si="4"/>
        <v>109.80000000000001</v>
      </c>
      <c r="AP23" s="37">
        <v>5.6</v>
      </c>
      <c r="AQ23" s="37">
        <f t="shared" si="9"/>
        <v>5.6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0.86302521008403366</v>
      </c>
      <c r="CL23" s="33"/>
      <c r="CM23" s="33"/>
      <c r="CN23" s="33"/>
      <c r="CO23" s="33"/>
      <c r="CP23" s="33"/>
      <c r="CQ23" s="33"/>
      <c r="CR23" s="39" t="s">
        <v>152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1764521</v>
      </c>
      <c r="DD23" s="32"/>
      <c r="DE23" s="32">
        <f t="shared" si="10"/>
        <v>1158</v>
      </c>
      <c r="DF23" s="32"/>
      <c r="DG23" s="32">
        <f t="shared" si="11"/>
        <v>1158</v>
      </c>
      <c r="DH23" s="32"/>
      <c r="DI23" s="32"/>
      <c r="DJ23" s="32"/>
      <c r="DK23" s="32"/>
      <c r="DL23" s="32"/>
      <c r="DM23" s="32">
        <f t="shared" si="7"/>
        <v>1158</v>
      </c>
      <c r="DN23" s="32">
        <f t="shared" si="12"/>
        <v>253.11475409836063</v>
      </c>
      <c r="DO23" s="90"/>
      <c r="DP23" s="31"/>
      <c r="DR23" s="144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43375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75</v>
      </c>
      <c r="H24" s="44">
        <f t="shared" si="1"/>
        <v>52.816901408450704</v>
      </c>
      <c r="I24" s="44">
        <v>66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7041980</v>
      </c>
      <c r="AF24" s="39"/>
      <c r="AG24" s="39"/>
      <c r="AH24" s="39"/>
      <c r="AI24" s="38">
        <f t="shared" si="8"/>
        <v>4565</v>
      </c>
      <c r="AJ24" s="38">
        <f t="shared" si="2"/>
        <v>4.5650000000000004</v>
      </c>
      <c r="AK24" s="38">
        <f t="shared" si="3"/>
        <v>109.56</v>
      </c>
      <c r="AL24" s="38"/>
      <c r="AM24" s="38"/>
      <c r="AN24" s="38"/>
      <c r="AO24" s="38">
        <f t="shared" si="4"/>
        <v>109.56</v>
      </c>
      <c r="AP24" s="37">
        <v>5.0999999999999996</v>
      </c>
      <c r="AQ24" s="37">
        <f t="shared" si="9"/>
        <v>5.0999999999999996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9" t="s">
        <v>152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1765724</v>
      </c>
      <c r="DD24" s="32"/>
      <c r="DE24" s="32">
        <f t="shared" si="10"/>
        <v>1203</v>
      </c>
      <c r="DF24" s="32"/>
      <c r="DG24" s="32">
        <f t="shared" si="11"/>
        <v>1203</v>
      </c>
      <c r="DH24" s="32"/>
      <c r="DI24" s="32"/>
      <c r="DJ24" s="32"/>
      <c r="DK24" s="32"/>
      <c r="DL24" s="32"/>
      <c r="DM24" s="32">
        <f t="shared" si="7"/>
        <v>1203</v>
      </c>
      <c r="DN24" s="32">
        <f t="shared" si="12"/>
        <v>263.52683461117192</v>
      </c>
      <c r="DO24" s="90"/>
      <c r="DP24" s="31"/>
      <c r="DR24" s="144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43375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75</v>
      </c>
      <c r="H25" s="44">
        <f t="shared" si="1"/>
        <v>52.816901408450704</v>
      </c>
      <c r="I25" s="44">
        <v>69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7046239</v>
      </c>
      <c r="AF25" s="39"/>
      <c r="AG25" s="39"/>
      <c r="AH25" s="39"/>
      <c r="AI25" s="38">
        <f t="shared" si="8"/>
        <v>4259</v>
      </c>
      <c r="AJ25" s="38">
        <f t="shared" si="2"/>
        <v>4.2590000000000003</v>
      </c>
      <c r="AK25" s="38">
        <f t="shared" si="3"/>
        <v>102.21600000000001</v>
      </c>
      <c r="AL25" s="38"/>
      <c r="AM25" s="38"/>
      <c r="AN25" s="38"/>
      <c r="AO25" s="38">
        <f t="shared" si="4"/>
        <v>102.21600000000001</v>
      </c>
      <c r="AP25" s="37">
        <v>4.7</v>
      </c>
      <c r="AQ25" s="37">
        <f t="shared" si="9"/>
        <v>4.7</v>
      </c>
      <c r="AR25" s="36"/>
      <c r="AS25" s="36"/>
      <c r="AT25" s="36"/>
      <c r="AU25" s="35" t="s">
        <v>158</v>
      </c>
      <c r="AV25" s="34">
        <v>1188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1016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0.99831932773109244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0.85378151260504198</v>
      </c>
      <c r="CL25" s="33"/>
      <c r="CM25" s="33"/>
      <c r="CN25" s="33"/>
      <c r="CO25" s="33"/>
      <c r="CP25" s="33"/>
      <c r="CQ25" s="33"/>
      <c r="CR25" s="39" t="s">
        <v>152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1766854</v>
      </c>
      <c r="DD25" s="32"/>
      <c r="DE25" s="32">
        <f t="shared" si="10"/>
        <v>1130</v>
      </c>
      <c r="DF25" s="32"/>
      <c r="DG25" s="32">
        <f t="shared" si="11"/>
        <v>1130</v>
      </c>
      <c r="DH25" s="32"/>
      <c r="DI25" s="32"/>
      <c r="DJ25" s="32"/>
      <c r="DK25" s="32"/>
      <c r="DL25" s="32"/>
      <c r="DM25" s="32">
        <f t="shared" si="7"/>
        <v>1130</v>
      </c>
      <c r="DN25" s="32">
        <f t="shared" si="12"/>
        <v>265.32049776942944</v>
      </c>
      <c r="DO25" s="91">
        <v>1.08</v>
      </c>
      <c r="DP25" s="31"/>
      <c r="DR25" s="144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43375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76</v>
      </c>
      <c r="H26" s="44">
        <f t="shared" si="1"/>
        <v>53.521126760563384</v>
      </c>
      <c r="I26" s="44">
        <v>70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7050543</v>
      </c>
      <c r="AF26" s="39"/>
      <c r="AG26" s="39"/>
      <c r="AH26" s="39"/>
      <c r="AI26" s="38">
        <f t="shared" si="8"/>
        <v>4304</v>
      </c>
      <c r="AJ26" s="38">
        <f t="shared" si="2"/>
        <v>4.3040000000000003</v>
      </c>
      <c r="AK26" s="38">
        <f t="shared" si="3"/>
        <v>103.29600000000001</v>
      </c>
      <c r="AL26" s="38"/>
      <c r="AM26" s="38"/>
      <c r="AN26" s="38"/>
      <c r="AO26" s="38">
        <f t="shared" si="4"/>
        <v>103.29600000000001</v>
      </c>
      <c r="AP26" s="37">
        <v>4.2</v>
      </c>
      <c r="AQ26" s="37">
        <f t="shared" si="9"/>
        <v>4.2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0.85378151260504198</v>
      </c>
      <c r="CL26" s="33"/>
      <c r="CM26" s="33"/>
      <c r="CN26" s="33"/>
      <c r="CO26" s="33"/>
      <c r="CP26" s="33"/>
      <c r="CQ26" s="33"/>
      <c r="CR26" s="39" t="s">
        <v>152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1767998</v>
      </c>
      <c r="DD26" s="32"/>
      <c r="DE26" s="32">
        <f t="shared" si="10"/>
        <v>1144</v>
      </c>
      <c r="DF26" s="32"/>
      <c r="DG26" s="32">
        <f t="shared" si="11"/>
        <v>1144</v>
      </c>
      <c r="DH26" s="32"/>
      <c r="DI26" s="32"/>
      <c r="DJ26" s="32"/>
      <c r="DK26" s="32"/>
      <c r="DL26" s="32"/>
      <c r="DM26" s="32">
        <f t="shared" si="7"/>
        <v>1144</v>
      </c>
      <c r="DN26" s="32">
        <f t="shared" si="12"/>
        <v>265.79925650557618</v>
      </c>
      <c r="DO26" s="90"/>
      <c r="DP26" s="31"/>
      <c r="DR26" s="144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43375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3</v>
      </c>
      <c r="G27" s="89">
        <v>75</v>
      </c>
      <c r="H27" s="44">
        <f t="shared" si="1"/>
        <v>52.816901408450704</v>
      </c>
      <c r="I27" s="44">
        <v>70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7055476</v>
      </c>
      <c r="AF27" s="39"/>
      <c r="AG27" s="39"/>
      <c r="AH27" s="39"/>
      <c r="AI27" s="38">
        <f t="shared" si="8"/>
        <v>4933</v>
      </c>
      <c r="AJ27" s="38">
        <f t="shared" si="2"/>
        <v>4.9329999999999998</v>
      </c>
      <c r="AK27" s="38">
        <f t="shared" si="3"/>
        <v>118.392</v>
      </c>
      <c r="AL27" s="38"/>
      <c r="AM27" s="38"/>
      <c r="AN27" s="38"/>
      <c r="AO27" s="38">
        <f t="shared" si="4"/>
        <v>118.392</v>
      </c>
      <c r="AP27" s="37">
        <v>3.8</v>
      </c>
      <c r="AQ27" s="37">
        <f t="shared" si="9"/>
        <v>3.8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1005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0.84453781512605042</v>
      </c>
      <c r="CL27" s="33"/>
      <c r="CM27" s="33"/>
      <c r="CN27" s="33"/>
      <c r="CO27" s="33"/>
      <c r="CP27" s="33"/>
      <c r="CQ27" s="33"/>
      <c r="CR27" s="39" t="s">
        <v>152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1769154</v>
      </c>
      <c r="DD27" s="32"/>
      <c r="DE27" s="32">
        <f t="shared" si="10"/>
        <v>1156</v>
      </c>
      <c r="DF27" s="32"/>
      <c r="DG27" s="32">
        <f t="shared" si="11"/>
        <v>1156</v>
      </c>
      <c r="DH27" s="32"/>
      <c r="DI27" s="32"/>
      <c r="DJ27" s="32"/>
      <c r="DK27" s="32"/>
      <c r="DL27" s="32"/>
      <c r="DM27" s="32">
        <f t="shared" si="7"/>
        <v>1156</v>
      </c>
      <c r="DN27" s="32">
        <f t="shared" si="12"/>
        <v>234.34015811879181</v>
      </c>
      <c r="DO27" s="90"/>
      <c r="DP27" s="31"/>
      <c r="DR27" s="144"/>
      <c r="DT27" s="51" t="s">
        <v>14</v>
      </c>
      <c r="DU27" s="51">
        <v>1</v>
      </c>
      <c r="DV27" s="24"/>
      <c r="DW27" s="23"/>
    </row>
    <row r="28" spans="1:127" x14ac:dyDescent="0.35">
      <c r="A28" s="232">
        <v>43375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74</v>
      </c>
      <c r="H28" s="44">
        <f t="shared" si="1"/>
        <v>52.112676056338032</v>
      </c>
      <c r="I28" s="44">
        <v>69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7060379</v>
      </c>
      <c r="AF28" s="39"/>
      <c r="AG28" s="39"/>
      <c r="AH28" s="39"/>
      <c r="AI28" s="38">
        <f t="shared" si="8"/>
        <v>4903</v>
      </c>
      <c r="AJ28" s="38">
        <f t="shared" si="2"/>
        <v>4.9029999999999996</v>
      </c>
      <c r="AK28" s="38">
        <f t="shared" si="3"/>
        <v>117.672</v>
      </c>
      <c r="AL28" s="38"/>
      <c r="AM28" s="38"/>
      <c r="AN28" s="38"/>
      <c r="AO28" s="38">
        <f t="shared" si="4"/>
        <v>117.672</v>
      </c>
      <c r="AP28" s="37">
        <v>3.5</v>
      </c>
      <c r="AQ28" s="37">
        <f t="shared" si="9"/>
        <v>3.5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1006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0.8453781512605042</v>
      </c>
      <c r="CL28" s="33"/>
      <c r="CM28" s="33"/>
      <c r="CN28" s="33"/>
      <c r="CO28" s="33"/>
      <c r="CP28" s="33"/>
      <c r="CQ28" s="33"/>
      <c r="CR28" s="39" t="s">
        <v>152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1770310</v>
      </c>
      <c r="DD28" s="32"/>
      <c r="DE28" s="32">
        <f t="shared" si="10"/>
        <v>1156</v>
      </c>
      <c r="DF28" s="32"/>
      <c r="DG28" s="32">
        <f t="shared" si="11"/>
        <v>1156</v>
      </c>
      <c r="DH28" s="32"/>
      <c r="DI28" s="32"/>
      <c r="DJ28" s="32"/>
      <c r="DK28" s="32"/>
      <c r="DL28" s="32"/>
      <c r="DM28" s="32">
        <f t="shared" si="7"/>
        <v>1156</v>
      </c>
      <c r="DN28" s="32">
        <f t="shared" si="12"/>
        <v>235.7740159086274</v>
      </c>
      <c r="DO28" s="90"/>
      <c r="DP28" s="31"/>
      <c r="DR28" s="144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43375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74</v>
      </c>
      <c r="H29" s="44">
        <f t="shared" si="1"/>
        <v>52.112676056338032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7065267</v>
      </c>
      <c r="AF29" s="39"/>
      <c r="AG29" s="39"/>
      <c r="AH29" s="39"/>
      <c r="AI29" s="38">
        <f t="shared" si="8"/>
        <v>4888</v>
      </c>
      <c r="AJ29" s="38">
        <f t="shared" si="2"/>
        <v>4.8879999999999999</v>
      </c>
      <c r="AK29" s="38">
        <f t="shared" si="3"/>
        <v>117.312</v>
      </c>
      <c r="AL29" s="38"/>
      <c r="AM29" s="38"/>
      <c r="AN29" s="38"/>
      <c r="AO29" s="38">
        <f t="shared" si="4"/>
        <v>117.312</v>
      </c>
      <c r="AP29" s="37">
        <v>3.2</v>
      </c>
      <c r="AQ29" s="37">
        <f t="shared" si="9"/>
        <v>3.2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1006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0.8453781512605042</v>
      </c>
      <c r="CL29" s="33"/>
      <c r="CM29" s="33"/>
      <c r="CN29" s="33"/>
      <c r="CO29" s="33"/>
      <c r="CP29" s="33"/>
      <c r="CQ29" s="33"/>
      <c r="CR29" s="39" t="s">
        <v>152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1771453</v>
      </c>
      <c r="DD29" s="32"/>
      <c r="DE29" s="32">
        <f t="shared" si="10"/>
        <v>1143</v>
      </c>
      <c r="DF29" s="32"/>
      <c r="DG29" s="32">
        <f t="shared" si="11"/>
        <v>1143</v>
      </c>
      <c r="DH29" s="32"/>
      <c r="DI29" s="32"/>
      <c r="DJ29" s="32"/>
      <c r="DK29" s="32"/>
      <c r="DL29" s="32"/>
      <c r="DM29" s="32">
        <f t="shared" si="7"/>
        <v>1143</v>
      </c>
      <c r="DN29" s="32">
        <f t="shared" si="12"/>
        <v>233.83797054009821</v>
      </c>
      <c r="DO29" s="91">
        <v>1.01</v>
      </c>
      <c r="DP29" s="31"/>
      <c r="DR29" s="144"/>
      <c r="DT29" s="24"/>
      <c r="DU29" s="24"/>
      <c r="DV29" s="24"/>
      <c r="DW29" s="23"/>
    </row>
    <row r="30" spans="1:127" x14ac:dyDescent="0.35">
      <c r="A30" s="232">
        <v>43375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1</v>
      </c>
      <c r="G30" s="89">
        <v>74</v>
      </c>
      <c r="H30" s="44">
        <f t="shared" si="1"/>
        <v>52.112676056338032</v>
      </c>
      <c r="I30" s="44">
        <v>68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7069847</v>
      </c>
      <c r="AF30" s="39"/>
      <c r="AG30" s="39"/>
      <c r="AH30" s="39"/>
      <c r="AI30" s="38">
        <f t="shared" si="8"/>
        <v>4580</v>
      </c>
      <c r="AJ30" s="38">
        <f t="shared" si="2"/>
        <v>4.58</v>
      </c>
      <c r="AK30" s="38">
        <f t="shared" si="3"/>
        <v>109.92</v>
      </c>
      <c r="AL30" s="38"/>
      <c r="AM30" s="38"/>
      <c r="AN30" s="38"/>
      <c r="AO30" s="38">
        <f t="shared" si="4"/>
        <v>109.92</v>
      </c>
      <c r="AP30" s="37">
        <v>2.9</v>
      </c>
      <c r="AQ30" s="37">
        <f t="shared" si="9"/>
        <v>2.9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1006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0.8453781512605042</v>
      </c>
      <c r="CL30" s="33"/>
      <c r="CM30" s="33"/>
      <c r="CN30" s="33"/>
      <c r="CO30" s="33"/>
      <c r="CP30" s="33"/>
      <c r="CQ30" s="33"/>
      <c r="CR30" s="39" t="s">
        <v>152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1772595</v>
      </c>
      <c r="DD30" s="32"/>
      <c r="DE30" s="32">
        <f t="shared" si="10"/>
        <v>1142</v>
      </c>
      <c r="DF30" s="32"/>
      <c r="DG30" s="32">
        <f t="shared" si="11"/>
        <v>1142</v>
      </c>
      <c r="DH30" s="32"/>
      <c r="DI30" s="32"/>
      <c r="DJ30" s="32"/>
      <c r="DK30" s="32"/>
      <c r="DL30" s="32"/>
      <c r="DM30" s="32">
        <f t="shared" si="7"/>
        <v>1142</v>
      </c>
      <c r="DN30" s="32">
        <f t="shared" si="12"/>
        <v>249.34497816593887</v>
      </c>
      <c r="DO30" s="90"/>
      <c r="DP30" s="31"/>
      <c r="DR30" s="144"/>
      <c r="DT30" s="50" t="s">
        <v>12</v>
      </c>
      <c r="DU30" s="50"/>
      <c r="DV30" s="24"/>
      <c r="DW30" s="23"/>
    </row>
    <row r="31" spans="1:127" x14ac:dyDescent="0.35">
      <c r="A31" s="232">
        <v>43375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74</v>
      </c>
      <c r="H31" s="44">
        <f t="shared" si="1"/>
        <v>52.112676056338032</v>
      </c>
      <c r="I31" s="44">
        <v>69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7074203</v>
      </c>
      <c r="AF31" s="39"/>
      <c r="AG31" s="39"/>
      <c r="AH31" s="39"/>
      <c r="AI31" s="38">
        <f t="shared" si="8"/>
        <v>4356</v>
      </c>
      <c r="AJ31" s="38">
        <f t="shared" si="2"/>
        <v>4.3559999999999999</v>
      </c>
      <c r="AK31" s="38">
        <f t="shared" si="3"/>
        <v>104.544</v>
      </c>
      <c r="AL31" s="38"/>
      <c r="AM31" s="38"/>
      <c r="AN31" s="38"/>
      <c r="AO31" s="38">
        <f t="shared" si="4"/>
        <v>104.544</v>
      </c>
      <c r="AP31" s="37">
        <v>2.5</v>
      </c>
      <c r="AQ31" s="37">
        <f t="shared" si="9"/>
        <v>2.5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1016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0.85378151260504198</v>
      </c>
      <c r="CL31" s="33"/>
      <c r="CM31" s="33"/>
      <c r="CN31" s="33"/>
      <c r="CO31" s="33"/>
      <c r="CP31" s="33"/>
      <c r="CQ31" s="33"/>
      <c r="CR31" s="39" t="s">
        <v>152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1773764</v>
      </c>
      <c r="DD31" s="32"/>
      <c r="DE31" s="32">
        <f t="shared" si="10"/>
        <v>1169</v>
      </c>
      <c r="DF31" s="32"/>
      <c r="DG31" s="32">
        <f t="shared" si="11"/>
        <v>1169</v>
      </c>
      <c r="DH31" s="32"/>
      <c r="DI31" s="32"/>
      <c r="DJ31" s="32"/>
      <c r="DK31" s="32"/>
      <c r="DL31" s="32"/>
      <c r="DM31" s="32">
        <f t="shared" si="7"/>
        <v>1169</v>
      </c>
      <c r="DN31" s="32">
        <f t="shared" si="12"/>
        <v>268.36547291092745</v>
      </c>
      <c r="DO31" s="90"/>
      <c r="DP31" s="31"/>
      <c r="DR31" s="144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43375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74</v>
      </c>
      <c r="H32" s="44">
        <f t="shared" si="1"/>
        <v>52.112676056338032</v>
      </c>
      <c r="I32" s="44">
        <v>69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7078571</v>
      </c>
      <c r="AF32" s="39"/>
      <c r="AG32" s="39"/>
      <c r="AH32" s="39"/>
      <c r="AI32" s="38">
        <f t="shared" si="8"/>
        <v>4368</v>
      </c>
      <c r="AJ32" s="38">
        <f t="shared" si="2"/>
        <v>4.3680000000000003</v>
      </c>
      <c r="AK32" s="38">
        <f t="shared" si="3"/>
        <v>104.83200000000001</v>
      </c>
      <c r="AL32" s="38"/>
      <c r="AM32" s="38"/>
      <c r="AN32" s="38"/>
      <c r="AO32" s="38">
        <f t="shared" si="4"/>
        <v>104.83200000000001</v>
      </c>
      <c r="AP32" s="37">
        <v>2.2000000000000002</v>
      </c>
      <c r="AQ32" s="37">
        <f t="shared" si="9"/>
        <v>2.2000000000000002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1005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0.84453781512605042</v>
      </c>
      <c r="CL32" s="33"/>
      <c r="CM32" s="33"/>
      <c r="CN32" s="33"/>
      <c r="CO32" s="33"/>
      <c r="CP32" s="33"/>
      <c r="CQ32" s="33"/>
      <c r="CR32" s="39" t="s">
        <v>152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1774888</v>
      </c>
      <c r="DD32" s="32"/>
      <c r="DE32" s="32">
        <f t="shared" si="10"/>
        <v>1124</v>
      </c>
      <c r="DF32" s="32"/>
      <c r="DG32" s="32">
        <f t="shared" si="11"/>
        <v>1124</v>
      </c>
      <c r="DH32" s="32"/>
      <c r="DI32" s="32"/>
      <c r="DJ32" s="32"/>
      <c r="DK32" s="32"/>
      <c r="DL32" s="32"/>
      <c r="DM32" s="32">
        <f t="shared" si="7"/>
        <v>1124</v>
      </c>
      <c r="DN32" s="32">
        <f t="shared" si="12"/>
        <v>257.3260073260073</v>
      </c>
      <c r="DO32" s="90"/>
      <c r="DP32" s="31"/>
      <c r="DR32" s="144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43375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74</v>
      </c>
      <c r="H33" s="44">
        <f t="shared" si="1"/>
        <v>52.112676056338032</v>
      </c>
      <c r="I33" s="44">
        <v>68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7083134</v>
      </c>
      <c r="AF33" s="39"/>
      <c r="AG33" s="39"/>
      <c r="AH33" s="39"/>
      <c r="AI33" s="38">
        <f t="shared" si="8"/>
        <v>4563</v>
      </c>
      <c r="AJ33" s="38">
        <f t="shared" si="2"/>
        <v>4.5629999999999997</v>
      </c>
      <c r="AK33" s="38">
        <f t="shared" si="3"/>
        <v>109.512</v>
      </c>
      <c r="AL33" s="38"/>
      <c r="AM33" s="38"/>
      <c r="AN33" s="38"/>
      <c r="AO33" s="38">
        <f t="shared" si="4"/>
        <v>109.512</v>
      </c>
      <c r="AP33" s="37">
        <v>2</v>
      </c>
      <c r="AQ33" s="37">
        <f t="shared" si="9"/>
        <v>2</v>
      </c>
      <c r="AR33" s="36"/>
      <c r="AS33" s="36"/>
      <c r="AT33" s="36"/>
      <c r="AU33" s="35" t="s">
        <v>153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9" t="s">
        <v>152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1776010</v>
      </c>
      <c r="DD33" s="32"/>
      <c r="DE33" s="32">
        <f t="shared" si="10"/>
        <v>1122</v>
      </c>
      <c r="DF33" s="32"/>
      <c r="DG33" s="32">
        <f t="shared" si="11"/>
        <v>1122</v>
      </c>
      <c r="DH33" s="32"/>
      <c r="DI33" s="32"/>
      <c r="DJ33" s="32"/>
      <c r="DK33" s="32"/>
      <c r="DL33" s="32"/>
      <c r="DM33" s="32">
        <f t="shared" si="7"/>
        <v>1122</v>
      </c>
      <c r="DN33" s="32">
        <f t="shared" si="12"/>
        <v>245.89086127547668</v>
      </c>
      <c r="DO33" s="91">
        <v>1.18</v>
      </c>
      <c r="DP33" s="31"/>
      <c r="DR33" s="144"/>
      <c r="DT33" s="24"/>
      <c r="DU33" s="24"/>
      <c r="DV33" s="24"/>
      <c r="DW33" s="23"/>
    </row>
    <row r="34" spans="1:127" x14ac:dyDescent="0.35">
      <c r="A34" s="232">
        <v>43375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1</v>
      </c>
      <c r="G34" s="89">
        <v>70</v>
      </c>
      <c r="H34" s="44">
        <f t="shared" si="1"/>
        <v>49.295774647887328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7086858</v>
      </c>
      <c r="AF34" s="39"/>
      <c r="AG34" s="39"/>
      <c r="AH34" s="39"/>
      <c r="AI34" s="38">
        <f t="shared" si="8"/>
        <v>3724</v>
      </c>
      <c r="AJ34" s="38">
        <f t="shared" si="2"/>
        <v>3.7240000000000002</v>
      </c>
      <c r="AK34" s="38">
        <f t="shared" si="3"/>
        <v>89.376000000000005</v>
      </c>
      <c r="AL34" s="38"/>
      <c r="AM34" s="38"/>
      <c r="AN34" s="38"/>
      <c r="AO34" s="38">
        <f t="shared" si="4"/>
        <v>89.376000000000005</v>
      </c>
      <c r="AP34" s="37">
        <v>2.9</v>
      </c>
      <c r="AQ34" s="37">
        <f t="shared" si="9"/>
        <v>2.9</v>
      </c>
      <c r="AR34" s="36"/>
      <c r="AS34" s="36"/>
      <c r="AT34" s="36"/>
      <c r="AU34" s="35" t="s">
        <v>153</v>
      </c>
      <c r="AV34" s="34">
        <v>1188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0.99831932773109244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9" t="s">
        <v>152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1777126</v>
      </c>
      <c r="DD34" s="32"/>
      <c r="DE34" s="32">
        <f t="shared" si="10"/>
        <v>1116</v>
      </c>
      <c r="DF34" s="32"/>
      <c r="DG34" s="32">
        <f t="shared" si="11"/>
        <v>1116</v>
      </c>
      <c r="DH34" s="32"/>
      <c r="DI34" s="32"/>
      <c r="DJ34" s="32"/>
      <c r="DK34" s="32"/>
      <c r="DL34" s="32"/>
      <c r="DM34" s="32">
        <f t="shared" si="7"/>
        <v>1116</v>
      </c>
      <c r="DN34" s="32">
        <f t="shared" si="12"/>
        <v>299.67776584317937</v>
      </c>
      <c r="DO34" s="90"/>
      <c r="DP34" s="31"/>
      <c r="DR34" s="144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43375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2</v>
      </c>
      <c r="G35" s="89">
        <v>73</v>
      </c>
      <c r="H35" s="44">
        <v>2</v>
      </c>
      <c r="I35" s="44">
        <v>69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7091096</v>
      </c>
      <c r="AF35" s="39"/>
      <c r="AG35" s="39"/>
      <c r="AH35" s="39"/>
      <c r="AI35" s="38">
        <f t="shared" si="8"/>
        <v>4238</v>
      </c>
      <c r="AJ35" s="38">
        <f t="shared" si="2"/>
        <v>4.2380000000000004</v>
      </c>
      <c r="AK35" s="38">
        <f t="shared" si="3"/>
        <v>101.71200000000002</v>
      </c>
      <c r="AL35" s="38"/>
      <c r="AM35" s="38"/>
      <c r="AN35" s="38"/>
      <c r="AO35" s="38">
        <f t="shared" si="4"/>
        <v>101.71200000000002</v>
      </c>
      <c r="AP35" s="37">
        <v>4.0999999999999996</v>
      </c>
      <c r="AQ35" s="37">
        <f t="shared" si="9"/>
        <v>4.0999999999999996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9" t="s">
        <v>152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1778236</v>
      </c>
      <c r="DD35" s="32"/>
      <c r="DE35" s="32">
        <f t="shared" si="10"/>
        <v>1110</v>
      </c>
      <c r="DF35" s="32"/>
      <c r="DG35" s="32">
        <f t="shared" si="11"/>
        <v>1110</v>
      </c>
      <c r="DH35" s="32"/>
      <c r="DI35" s="32"/>
      <c r="DJ35" s="32"/>
      <c r="DK35" s="32"/>
      <c r="DL35" s="32"/>
      <c r="DM35" s="32">
        <f t="shared" si="7"/>
        <v>1110</v>
      </c>
      <c r="DN35" s="32">
        <f t="shared" si="12"/>
        <v>261.91599811231708</v>
      </c>
      <c r="DO35" s="90"/>
      <c r="DP35" s="31"/>
      <c r="DR35" s="144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3.5833333333333335</v>
      </c>
      <c r="G36" s="28">
        <f t="shared" si="13"/>
        <v>74.041666666666671</v>
      </c>
      <c r="H36" s="28">
        <f t="shared" si="13"/>
        <v>50.083333333333321</v>
      </c>
      <c r="I36" s="28">
        <f t="shared" si="13"/>
        <v>68.541666666666671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7091096</v>
      </c>
      <c r="AJ36" s="28">
        <f>SUM(AJ12:AJ35)</f>
        <v>7091.0959999999995</v>
      </c>
      <c r="AK36" s="28">
        <f>AVERAGE(AK12:AK35)</f>
        <v>7091.0959999999968</v>
      </c>
      <c r="AL36" s="28"/>
      <c r="AM36" s="28"/>
      <c r="AN36" s="28"/>
      <c r="AO36" s="28"/>
      <c r="AP36" s="28">
        <f>AVERAGE(AP12:AP35)</f>
        <v>5.333333333333333</v>
      </c>
      <c r="AQ36" s="28">
        <f>AVERAGE(AQ12:AQ35)</f>
        <v>5.333333333333333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27514</v>
      </c>
      <c r="DF36" s="28"/>
      <c r="DG36" s="28">
        <f>SUM(DG12:DG35)</f>
        <v>27514</v>
      </c>
      <c r="DH36" s="28"/>
      <c r="DI36" s="28"/>
      <c r="DJ36" s="28"/>
      <c r="DK36" s="28"/>
      <c r="DL36" s="28"/>
      <c r="DM36" s="28">
        <f t="shared" si="7"/>
        <v>27514</v>
      </c>
      <c r="DN36" s="28">
        <f t="shared" si="12"/>
        <v>3.8800772123237368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173</v>
      </c>
      <c r="D39" s="250"/>
      <c r="E39" s="250"/>
      <c r="F39" s="251"/>
    </row>
    <row r="40" spans="1:127" x14ac:dyDescent="0.35">
      <c r="B40" s="22" t="s">
        <v>2</v>
      </c>
      <c r="C40" s="249" t="s">
        <v>162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75"/>
      <c r="F43" s="75"/>
      <c r="G43" s="75"/>
      <c r="H43" s="75"/>
      <c r="I43" s="75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75"/>
      <c r="X43" s="75"/>
      <c r="Y43" s="75"/>
      <c r="Z43" s="75"/>
    </row>
    <row r="44" spans="1:127" x14ac:dyDescent="0.35">
      <c r="B44" s="94" t="s">
        <v>154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104"/>
      <c r="AB44" s="104"/>
      <c r="AC44" s="104"/>
      <c r="AD44" s="104"/>
      <c r="AE44" s="104"/>
      <c r="AF44" s="104"/>
      <c r="AG44" s="104"/>
      <c r="AH44" s="104"/>
      <c r="AI44" s="104"/>
    </row>
    <row r="45" spans="1:127" x14ac:dyDescent="0.35">
      <c r="B45" s="107" t="s">
        <v>181</v>
      </c>
      <c r="C45" s="108"/>
      <c r="D45" s="109"/>
      <c r="E45" s="109"/>
      <c r="F45" s="109"/>
      <c r="G45" s="109"/>
      <c r="H45" s="109"/>
      <c r="I45" s="109"/>
      <c r="J45" s="109"/>
      <c r="K45" s="110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2"/>
      <c r="X45" s="113"/>
      <c r="Y45" s="113"/>
      <c r="Z45" s="113"/>
      <c r="AA45" s="135"/>
      <c r="AB45" s="135"/>
      <c r="AC45" s="135"/>
      <c r="AD45" s="135"/>
      <c r="AE45" s="135"/>
    </row>
    <row r="46" spans="1:127" x14ac:dyDescent="0.35">
      <c r="B46" s="94" t="s">
        <v>182</v>
      </c>
      <c r="C46" s="11"/>
      <c r="D46" s="96"/>
      <c r="E46" s="96"/>
      <c r="F46" s="96"/>
      <c r="G46" s="96"/>
      <c r="H46" s="96"/>
      <c r="I46" s="96"/>
      <c r="J46" s="96"/>
      <c r="K46" s="93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6"/>
      <c r="X46" s="4"/>
      <c r="Y46" s="4"/>
      <c r="Z46" s="4"/>
      <c r="AA46" s="104"/>
      <c r="AB46" s="104"/>
      <c r="AC46" s="104"/>
      <c r="AD46" s="104"/>
      <c r="AE46" s="104"/>
      <c r="AF46" s="104"/>
      <c r="AG46" s="104"/>
      <c r="AH46" s="104"/>
      <c r="AI46" s="104"/>
    </row>
    <row r="47" spans="1:127" x14ac:dyDescent="0.35">
      <c r="B47" s="122" t="s">
        <v>171</v>
      </c>
      <c r="C47" s="108"/>
      <c r="D47" s="123"/>
      <c r="E47" s="123"/>
      <c r="F47" s="123"/>
      <c r="G47" s="123"/>
      <c r="H47" s="123"/>
      <c r="I47" s="123"/>
      <c r="J47" s="123"/>
      <c r="K47" s="124"/>
      <c r="L47" s="125"/>
      <c r="M47" s="125"/>
      <c r="N47" s="125"/>
      <c r="O47" s="125"/>
      <c r="P47" s="125"/>
      <c r="Q47" s="125"/>
      <c r="R47" s="125"/>
      <c r="S47" s="125"/>
      <c r="T47" s="125"/>
      <c r="U47" s="111"/>
      <c r="V47" s="111"/>
      <c r="W47" s="112"/>
      <c r="X47" s="113"/>
      <c r="Y47" s="113"/>
      <c r="Z47" s="113"/>
      <c r="AA47" s="135"/>
      <c r="AB47" s="135"/>
      <c r="AC47" s="135"/>
      <c r="AD47" s="135"/>
      <c r="AE47" s="135"/>
    </row>
    <row r="48" spans="1:127" x14ac:dyDescent="0.35">
      <c r="B48" s="94" t="s">
        <v>183</v>
      </c>
      <c r="C48" s="11"/>
      <c r="D48" s="116"/>
      <c r="E48" s="116"/>
      <c r="F48" s="116"/>
      <c r="G48" s="116"/>
      <c r="H48" s="116"/>
      <c r="I48" s="116"/>
      <c r="J48" s="93"/>
      <c r="K48" s="93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6"/>
      <c r="X48" s="4"/>
      <c r="Y48" s="4"/>
      <c r="Z48" s="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2:35" x14ac:dyDescent="0.35">
      <c r="B49" s="102" t="s">
        <v>184</v>
      </c>
      <c r="C49" s="108"/>
      <c r="D49" s="117"/>
      <c r="E49" s="117"/>
      <c r="F49" s="117"/>
      <c r="G49" s="117"/>
      <c r="H49" s="117"/>
      <c r="I49" s="117"/>
      <c r="J49" s="110"/>
      <c r="K49" s="110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2"/>
      <c r="X49" s="113"/>
      <c r="Y49" s="113"/>
      <c r="Z49" s="113"/>
      <c r="AA49" s="135"/>
      <c r="AB49" s="135"/>
      <c r="AC49" s="135"/>
      <c r="AD49" s="135"/>
      <c r="AE49" s="135"/>
    </row>
    <row r="50" spans="2:35" x14ac:dyDescent="0.35">
      <c r="B50" s="126" t="s">
        <v>172</v>
      </c>
      <c r="C50" s="11"/>
      <c r="D50" s="116"/>
      <c r="E50" s="116"/>
      <c r="F50" s="116"/>
      <c r="G50" s="116"/>
      <c r="H50" s="116"/>
      <c r="I50" s="116"/>
      <c r="J50" s="93"/>
      <c r="K50" s="93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6"/>
      <c r="X50" s="4"/>
      <c r="Y50" s="4"/>
      <c r="Z50" s="4"/>
      <c r="AA50" s="104"/>
      <c r="AB50" s="104"/>
      <c r="AC50" s="104"/>
      <c r="AD50" s="104"/>
      <c r="AE50" s="104"/>
      <c r="AF50" s="104"/>
      <c r="AG50" s="104"/>
      <c r="AH50" s="104"/>
      <c r="AI50" s="104"/>
    </row>
    <row r="51" spans="2:35" x14ac:dyDescent="0.35">
      <c r="B51" s="127" t="s">
        <v>175</v>
      </c>
      <c r="C51" s="108"/>
      <c r="D51" s="128"/>
      <c r="E51" s="128"/>
      <c r="F51" s="128"/>
      <c r="G51" s="128"/>
      <c r="H51" s="128"/>
      <c r="I51" s="128"/>
      <c r="J51" s="124"/>
      <c r="K51" s="124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9"/>
      <c r="X51" s="113"/>
      <c r="Y51" s="113"/>
      <c r="Z51" s="113"/>
      <c r="AA51" s="135"/>
      <c r="AB51" s="135"/>
      <c r="AC51" s="135"/>
      <c r="AD51" s="135"/>
      <c r="AE51" s="135"/>
    </row>
    <row r="52" spans="2:35" x14ac:dyDescent="0.35">
      <c r="B52" s="98" t="s">
        <v>157</v>
      </c>
      <c r="C52" s="9"/>
      <c r="D52" s="118"/>
      <c r="E52" s="118"/>
      <c r="F52" s="118"/>
      <c r="G52" s="118"/>
      <c r="H52" s="118"/>
      <c r="I52" s="118"/>
      <c r="J52" s="114"/>
      <c r="K52" s="114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9"/>
      <c r="X52" s="4"/>
      <c r="Y52" s="4"/>
      <c r="Z52" s="4"/>
      <c r="AA52" s="104"/>
      <c r="AB52" s="104"/>
      <c r="AC52" s="104"/>
      <c r="AD52" s="104"/>
      <c r="AE52" s="104"/>
      <c r="AF52" s="104"/>
      <c r="AG52" s="104"/>
      <c r="AH52" s="104"/>
      <c r="AI52" s="104"/>
    </row>
    <row r="53" spans="2:35" x14ac:dyDescent="0.35">
      <c r="B53" s="101" t="s">
        <v>174</v>
      </c>
      <c r="C53" s="130"/>
      <c r="D53" s="128"/>
      <c r="E53" s="128"/>
      <c r="F53" s="128"/>
      <c r="G53" s="128"/>
      <c r="H53" s="128"/>
      <c r="I53" s="128"/>
      <c r="J53" s="124"/>
      <c r="K53" s="124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9"/>
      <c r="X53" s="113"/>
      <c r="Y53" s="113"/>
      <c r="Z53" s="113"/>
      <c r="AA53" s="135"/>
      <c r="AB53" s="135"/>
      <c r="AC53" s="135"/>
      <c r="AD53" s="135"/>
      <c r="AE53" s="135"/>
    </row>
    <row r="54" spans="2:35" x14ac:dyDescent="0.35">
      <c r="B54" s="102" t="s">
        <v>161</v>
      </c>
      <c r="C54" s="121"/>
      <c r="D54" s="104"/>
      <c r="E54" s="104"/>
      <c r="F54" s="104"/>
      <c r="G54" s="104"/>
      <c r="H54" s="104"/>
      <c r="I54" s="104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</row>
    <row r="55" spans="2:35" x14ac:dyDescent="0.35">
      <c r="B55" s="102" t="s">
        <v>164</v>
      </c>
      <c r="C55" s="9"/>
      <c r="D55" s="118"/>
      <c r="E55" s="118"/>
      <c r="F55" s="118"/>
      <c r="G55" s="118"/>
      <c r="H55" s="118"/>
      <c r="I55" s="118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</row>
    <row r="56" spans="2:35" x14ac:dyDescent="0.35">
      <c r="B56" s="101" t="s">
        <v>165</v>
      </c>
      <c r="C56" s="130"/>
      <c r="D56" s="128"/>
      <c r="E56" s="128"/>
      <c r="F56" s="128"/>
      <c r="G56" s="128"/>
      <c r="H56" s="128"/>
      <c r="I56" s="128"/>
    </row>
    <row r="57" spans="2:35" x14ac:dyDescent="0.35">
      <c r="B57" s="102" t="s">
        <v>166</v>
      </c>
      <c r="C57" s="9"/>
      <c r="D57" s="118"/>
      <c r="E57" s="118"/>
      <c r="F57" s="118"/>
      <c r="G57" s="118"/>
      <c r="H57" s="118"/>
      <c r="I57" s="118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</row>
    <row r="58" spans="2:35" x14ac:dyDescent="0.35">
      <c r="B58" s="120" t="s">
        <v>177</v>
      </c>
      <c r="C58" s="121"/>
      <c r="D58" s="104"/>
      <c r="E58" s="104"/>
      <c r="F58" s="104"/>
      <c r="G58" s="104"/>
      <c r="H58" s="104"/>
      <c r="I58" s="104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</row>
    <row r="59" spans="2:35" x14ac:dyDescent="0.35">
      <c r="B59" s="17" t="s">
        <v>168</v>
      </c>
      <c r="C59" s="121"/>
      <c r="D59" s="104"/>
      <c r="E59" s="104"/>
      <c r="F59" s="104"/>
      <c r="G59" s="104"/>
      <c r="H59" s="104"/>
      <c r="I59" s="104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</row>
    <row r="60" spans="2:35" x14ac:dyDescent="0.35">
      <c r="B60" s="120" t="s">
        <v>178</v>
      </c>
      <c r="C60" s="121"/>
      <c r="D60" s="104"/>
      <c r="E60" s="104"/>
      <c r="F60" s="104"/>
      <c r="G60" s="104"/>
      <c r="H60" s="104"/>
      <c r="I60" s="104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</row>
    <row r="61" spans="2:35" x14ac:dyDescent="0.35">
      <c r="B61" s="120"/>
      <c r="C61" s="121"/>
      <c r="D61" s="104"/>
      <c r="E61" s="104"/>
      <c r="F61" s="104"/>
      <c r="G61" s="104"/>
      <c r="H61" s="104"/>
      <c r="I61" s="104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</row>
  </sheetData>
  <protectedRanges>
    <protectedRange sqref="AD10:AD11" name="Range1_11_1_1_1_2_2_1_2"/>
    <protectedRange sqref="B46" name="Range2_12_5_1_1_1_2_1_1_1_1_1_1_1_1_1_1_1_2_1_1_1_1_1_1_1_1_1_1_1_1_1_1_1_1_1_1_1_1_1_1_2_1_1_1_1_1_1_1_1_1_1_1_2_1_1_1_1_2_1_1_1_1_1_1_1_1_1_1_1_2_1_1_1_1_1_1_1_1_1_1_1_1_1_1_3_1_1_1_1_2_1_1_1_1_1_1_1_2_1_1_1_1_1_1_1_1_1_1_1_1_1_1_1_1_1_1_1_1_1_1_1_1__2"/>
    <protectedRange sqref="AE10:AE11" name="Range1_11_1_1_1_2_2_1_2_1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100-000000000000}">
      <formula1>$DT$9:$DT$20</formula1>
    </dataValidation>
    <dataValidation type="list" allowBlank="1" showInputMessage="1" showErrorMessage="1" sqref="DT31:DU31" xr:uid="{00000000-0002-0000-01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DW72"/>
  <sheetViews>
    <sheetView topLeftCell="CJ1" zoomScale="90" zoomScaleNormal="90" workbookViewId="0">
      <selection activeCell="Y35" sqref="Y35"/>
    </sheetView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43376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'[2]2'!AE34</f>
        <v>7091096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'[2]2'!DC34</f>
        <v>1778236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43376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68</v>
      </c>
      <c r="H12" s="44">
        <f t="shared" ref="H12:H35" si="1">G12/1.42</f>
        <v>47.887323943661976</v>
      </c>
      <c r="I12" s="44">
        <v>69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7095128</v>
      </c>
      <c r="AF12" s="39"/>
      <c r="AG12" s="39"/>
      <c r="AH12" s="39"/>
      <c r="AI12" s="38">
        <f>IF(ISBLANK(AE12),"-",AE12-AE10)</f>
        <v>4032</v>
      </c>
      <c r="AJ12" s="38">
        <f t="shared" ref="AJ12:AJ35" si="2">AI12/1000</f>
        <v>4.032</v>
      </c>
      <c r="AK12" s="38">
        <f t="shared" ref="AK12:AK35" si="3">AJ12*24</f>
        <v>96.768000000000001</v>
      </c>
      <c r="AL12" s="38"/>
      <c r="AM12" s="38"/>
      <c r="AN12" s="38"/>
      <c r="AO12" s="38">
        <f t="shared" ref="AO12:AO35" si="4">AK12</f>
        <v>96.768000000000001</v>
      </c>
      <c r="AP12" s="37">
        <v>5.7</v>
      </c>
      <c r="AQ12" s="37">
        <f>AP12</f>
        <v>5.7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9" t="s">
        <v>152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1779354</v>
      </c>
      <c r="DD12" s="32"/>
      <c r="DE12" s="32">
        <f>IF(ISBLANK(DC12),"-",DC12-DC10)</f>
        <v>1118</v>
      </c>
      <c r="DF12" s="32"/>
      <c r="DG12" s="32">
        <f>DC12-DC10</f>
        <v>1118</v>
      </c>
      <c r="DH12" s="32"/>
      <c r="DI12" s="32"/>
      <c r="DJ12" s="32"/>
      <c r="DK12" s="32"/>
      <c r="DL12" s="32"/>
      <c r="DM12" s="32">
        <f t="shared" ref="DM12:DM36" si="7">DE12</f>
        <v>1118</v>
      </c>
      <c r="DN12" s="32">
        <f>DM12/AJ12</f>
        <v>277.28174603174602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43376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4</v>
      </c>
      <c r="G13" s="89">
        <v>70</v>
      </c>
      <c r="H13" s="44">
        <f t="shared" si="1"/>
        <v>49.295774647887328</v>
      </c>
      <c r="I13" s="44">
        <v>69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7099186</v>
      </c>
      <c r="AF13" s="39"/>
      <c r="AG13" s="39"/>
      <c r="AH13" s="39"/>
      <c r="AI13" s="38">
        <f t="shared" ref="AI13:AI35" si="8">IF(ISBLANK(AE13),"-",AE13-AE12)</f>
        <v>4058</v>
      </c>
      <c r="AJ13" s="38">
        <f t="shared" si="2"/>
        <v>4.0579999999999998</v>
      </c>
      <c r="AK13" s="38">
        <f t="shared" si="3"/>
        <v>97.391999999999996</v>
      </c>
      <c r="AL13" s="38"/>
      <c r="AM13" s="38"/>
      <c r="AN13" s="38"/>
      <c r="AO13" s="38">
        <f t="shared" si="4"/>
        <v>97.391999999999996</v>
      </c>
      <c r="AP13" s="37">
        <v>7.3</v>
      </c>
      <c r="AQ13" s="37">
        <f t="shared" ref="AQ13:AQ35" si="9">AP13</f>
        <v>7.3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9" t="s">
        <v>152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1780460</v>
      </c>
      <c r="DD13" s="32"/>
      <c r="DE13" s="32">
        <f t="shared" ref="DE13:DE35" si="10">IF(ISBLANK(DC13),"-",DC13-DC12)</f>
        <v>1106</v>
      </c>
      <c r="DF13" s="32"/>
      <c r="DG13" s="32">
        <f t="shared" ref="DG13:DG35" si="11">DC13-DC12</f>
        <v>1106</v>
      </c>
      <c r="DH13" s="32"/>
      <c r="DI13" s="32"/>
      <c r="DJ13" s="32"/>
      <c r="DK13" s="32"/>
      <c r="DL13" s="32"/>
      <c r="DM13" s="32">
        <f t="shared" si="7"/>
        <v>1106</v>
      </c>
      <c r="DN13" s="32">
        <f t="shared" ref="DN13:DN36" si="12">DM13/AJ13</f>
        <v>272.54805322819124</v>
      </c>
      <c r="DO13" s="91">
        <v>1.1200000000000001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43376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71</v>
      </c>
      <c r="H14" s="44">
        <f t="shared" si="1"/>
        <v>50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7103588</v>
      </c>
      <c r="AF14" s="39"/>
      <c r="AG14" s="39"/>
      <c r="AH14" s="39"/>
      <c r="AI14" s="38">
        <f t="shared" si="8"/>
        <v>4402</v>
      </c>
      <c r="AJ14" s="38">
        <f t="shared" si="2"/>
        <v>4.4020000000000001</v>
      </c>
      <c r="AK14" s="38">
        <f t="shared" si="3"/>
        <v>105.648</v>
      </c>
      <c r="AL14" s="38"/>
      <c r="AM14" s="38"/>
      <c r="AN14" s="38"/>
      <c r="AO14" s="38">
        <f t="shared" si="4"/>
        <v>105.648</v>
      </c>
      <c r="AP14" s="37">
        <v>9</v>
      </c>
      <c r="AQ14" s="37">
        <f t="shared" si="9"/>
        <v>9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9" t="s">
        <v>152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1781564</v>
      </c>
      <c r="DD14" s="32"/>
      <c r="DE14" s="32">
        <f t="shared" si="10"/>
        <v>1104</v>
      </c>
      <c r="DF14" s="32"/>
      <c r="DG14" s="32">
        <f t="shared" si="11"/>
        <v>1104</v>
      </c>
      <c r="DH14" s="32"/>
      <c r="DI14" s="32"/>
      <c r="DJ14" s="32"/>
      <c r="DK14" s="32"/>
      <c r="DL14" s="32"/>
      <c r="DM14" s="32">
        <f t="shared" si="7"/>
        <v>1104</v>
      </c>
      <c r="DN14" s="32">
        <f t="shared" si="12"/>
        <v>250.79509313948205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43376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7</v>
      </c>
      <c r="G15" s="89">
        <v>79</v>
      </c>
      <c r="H15" s="44">
        <f t="shared" si="1"/>
        <v>55.633802816901408</v>
      </c>
      <c r="I15" s="44">
        <v>70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7107856</v>
      </c>
      <c r="AF15" s="39"/>
      <c r="AG15" s="39"/>
      <c r="AH15" s="39"/>
      <c r="AI15" s="38">
        <f t="shared" si="8"/>
        <v>4268</v>
      </c>
      <c r="AJ15" s="38">
        <f t="shared" si="2"/>
        <v>4.2679999999999998</v>
      </c>
      <c r="AK15" s="38">
        <f t="shared" si="3"/>
        <v>102.43199999999999</v>
      </c>
      <c r="AL15" s="38"/>
      <c r="AM15" s="38"/>
      <c r="AN15" s="38"/>
      <c r="AO15" s="38">
        <f t="shared" si="4"/>
        <v>102.43199999999999</v>
      </c>
      <c r="AP15" s="37">
        <v>9.6</v>
      </c>
      <c r="AQ15" s="37">
        <f t="shared" si="9"/>
        <v>9.6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9" t="s">
        <v>152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1782636</v>
      </c>
      <c r="DD15" s="32"/>
      <c r="DE15" s="32">
        <f t="shared" si="10"/>
        <v>1072</v>
      </c>
      <c r="DF15" s="32"/>
      <c r="DG15" s="32">
        <f t="shared" si="11"/>
        <v>1072</v>
      </c>
      <c r="DH15" s="32"/>
      <c r="DI15" s="32"/>
      <c r="DJ15" s="32"/>
      <c r="DK15" s="32"/>
      <c r="DL15" s="32"/>
      <c r="DM15" s="32">
        <f t="shared" si="7"/>
        <v>1072</v>
      </c>
      <c r="DN15" s="32">
        <f t="shared" si="12"/>
        <v>251.17150890346767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43376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73</v>
      </c>
      <c r="H16" s="44">
        <f t="shared" si="1"/>
        <v>51.408450704225352</v>
      </c>
      <c r="I16" s="44">
        <v>70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7112624</v>
      </c>
      <c r="AF16" s="39"/>
      <c r="AG16" s="39"/>
      <c r="AH16" s="39"/>
      <c r="AI16" s="38">
        <f t="shared" si="8"/>
        <v>4768</v>
      </c>
      <c r="AJ16" s="38">
        <f t="shared" si="2"/>
        <v>4.7679999999999998</v>
      </c>
      <c r="AK16" s="38">
        <f t="shared" si="3"/>
        <v>114.43199999999999</v>
      </c>
      <c r="AL16" s="38"/>
      <c r="AM16" s="38"/>
      <c r="AN16" s="38"/>
      <c r="AO16" s="38">
        <f t="shared" si="4"/>
        <v>114.43199999999999</v>
      </c>
      <c r="AP16" s="37">
        <v>9.6</v>
      </c>
      <c r="AQ16" s="37">
        <f t="shared" si="9"/>
        <v>9.6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9" t="s">
        <v>152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1783724</v>
      </c>
      <c r="DD16" s="32"/>
      <c r="DE16" s="32">
        <f t="shared" si="10"/>
        <v>1088</v>
      </c>
      <c r="DF16" s="32"/>
      <c r="DG16" s="32">
        <f t="shared" si="11"/>
        <v>1088</v>
      </c>
      <c r="DH16" s="32"/>
      <c r="DI16" s="32"/>
      <c r="DJ16" s="32"/>
      <c r="DK16" s="32"/>
      <c r="DL16" s="32"/>
      <c r="DM16" s="32">
        <f t="shared" si="7"/>
        <v>1088</v>
      </c>
      <c r="DN16" s="32">
        <f t="shared" si="12"/>
        <v>228.18791946308727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43376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76</v>
      </c>
      <c r="H17" s="44">
        <f t="shared" si="1"/>
        <v>53.521126760563384</v>
      </c>
      <c r="I17" s="44">
        <v>69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7117609</v>
      </c>
      <c r="AF17" s="39"/>
      <c r="AG17" s="39"/>
      <c r="AH17" s="39"/>
      <c r="AI17" s="38">
        <f t="shared" si="8"/>
        <v>4985</v>
      </c>
      <c r="AJ17" s="38">
        <f t="shared" si="2"/>
        <v>4.9850000000000003</v>
      </c>
      <c r="AK17" s="38">
        <f t="shared" si="3"/>
        <v>119.64000000000001</v>
      </c>
      <c r="AL17" s="38"/>
      <c r="AM17" s="38"/>
      <c r="AN17" s="38"/>
      <c r="AO17" s="38">
        <f t="shared" si="4"/>
        <v>119.64000000000001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9" t="s">
        <v>152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1784880</v>
      </c>
      <c r="DD17" s="32"/>
      <c r="DE17" s="32">
        <f t="shared" si="10"/>
        <v>1156</v>
      </c>
      <c r="DF17" s="32"/>
      <c r="DG17" s="32">
        <f t="shared" si="11"/>
        <v>1156</v>
      </c>
      <c r="DH17" s="32"/>
      <c r="DI17" s="32"/>
      <c r="DJ17" s="32"/>
      <c r="DK17" s="32"/>
      <c r="DL17" s="32"/>
      <c r="DM17" s="32">
        <f t="shared" si="7"/>
        <v>1156</v>
      </c>
      <c r="DN17" s="32">
        <f t="shared" si="12"/>
        <v>231.89568706118354</v>
      </c>
      <c r="DO17" s="91">
        <v>1.1499999999999999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43376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75</v>
      </c>
      <c r="H18" s="44">
        <f t="shared" si="1"/>
        <v>52.816901408450704</v>
      </c>
      <c r="I18" s="44">
        <v>69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7123143</v>
      </c>
      <c r="AF18" s="39"/>
      <c r="AG18" s="39"/>
      <c r="AH18" s="39"/>
      <c r="AI18" s="38">
        <f t="shared" si="8"/>
        <v>5534</v>
      </c>
      <c r="AJ18" s="38">
        <f t="shared" si="2"/>
        <v>5.5339999999999998</v>
      </c>
      <c r="AK18" s="38">
        <f t="shared" si="3"/>
        <v>132.816</v>
      </c>
      <c r="AL18" s="38"/>
      <c r="AM18" s="38"/>
      <c r="AN18" s="38"/>
      <c r="AO18" s="38">
        <f t="shared" si="4"/>
        <v>132.816</v>
      </c>
      <c r="AP18" s="37">
        <v>8.8000000000000007</v>
      </c>
      <c r="AQ18" s="37">
        <f t="shared" si="9"/>
        <v>8.8000000000000007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1026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0.86218487394957988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9" t="s">
        <v>152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1786093</v>
      </c>
      <c r="DD18" s="32"/>
      <c r="DE18" s="32">
        <f t="shared" si="10"/>
        <v>1213</v>
      </c>
      <c r="DF18" s="32"/>
      <c r="DG18" s="32">
        <f t="shared" si="11"/>
        <v>1213</v>
      </c>
      <c r="DH18" s="32"/>
      <c r="DI18" s="32"/>
      <c r="DJ18" s="32"/>
      <c r="DK18" s="32"/>
      <c r="DL18" s="32"/>
      <c r="DM18" s="32">
        <f t="shared" si="7"/>
        <v>1213</v>
      </c>
      <c r="DN18" s="32">
        <f t="shared" si="12"/>
        <v>219.19045898084568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43376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68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7127975</v>
      </c>
      <c r="AF19" s="39"/>
      <c r="AG19" s="39"/>
      <c r="AH19" s="39"/>
      <c r="AI19" s="38">
        <f t="shared" si="8"/>
        <v>4832</v>
      </c>
      <c r="AJ19" s="38">
        <f t="shared" si="2"/>
        <v>4.8319999999999999</v>
      </c>
      <c r="AK19" s="38">
        <f t="shared" si="3"/>
        <v>115.96799999999999</v>
      </c>
      <c r="AL19" s="38"/>
      <c r="AM19" s="38"/>
      <c r="AN19" s="38"/>
      <c r="AO19" s="38">
        <f t="shared" si="4"/>
        <v>115.96799999999999</v>
      </c>
      <c r="AP19" s="37">
        <v>8.1999999999999993</v>
      </c>
      <c r="AQ19" s="37">
        <f t="shared" si="9"/>
        <v>8.1999999999999993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1026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0.86218487394957988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9" t="s">
        <v>152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1787291</v>
      </c>
      <c r="DD19" s="32"/>
      <c r="DE19" s="32">
        <f t="shared" si="10"/>
        <v>1198</v>
      </c>
      <c r="DF19" s="32"/>
      <c r="DG19" s="32">
        <f t="shared" si="11"/>
        <v>1198</v>
      </c>
      <c r="DH19" s="32"/>
      <c r="DI19" s="32"/>
      <c r="DJ19" s="32"/>
      <c r="DK19" s="32"/>
      <c r="DL19" s="32"/>
      <c r="DM19" s="32">
        <f t="shared" si="7"/>
        <v>1198</v>
      </c>
      <c r="DN19" s="32">
        <f t="shared" si="12"/>
        <v>247.93046357615896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43376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68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7132499</v>
      </c>
      <c r="AF20" s="39"/>
      <c r="AG20" s="39"/>
      <c r="AH20" s="39"/>
      <c r="AI20" s="38">
        <f t="shared" si="8"/>
        <v>4524</v>
      </c>
      <c r="AJ20" s="38">
        <f t="shared" si="2"/>
        <v>4.524</v>
      </c>
      <c r="AK20" s="38">
        <f t="shared" si="3"/>
        <v>108.57599999999999</v>
      </c>
      <c r="AL20" s="38"/>
      <c r="AM20" s="38"/>
      <c r="AN20" s="38"/>
      <c r="AO20" s="38">
        <f t="shared" si="4"/>
        <v>108.57599999999999</v>
      </c>
      <c r="AP20" s="37">
        <v>7.5</v>
      </c>
      <c r="AQ20" s="37">
        <f t="shared" si="9"/>
        <v>7.5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1026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0.86218487394957988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9" t="s">
        <v>152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1788474</v>
      </c>
      <c r="DD20" s="32"/>
      <c r="DE20" s="32">
        <f t="shared" si="10"/>
        <v>1183</v>
      </c>
      <c r="DF20" s="32"/>
      <c r="DG20" s="32">
        <f t="shared" si="11"/>
        <v>1183</v>
      </c>
      <c r="DH20" s="32"/>
      <c r="DI20" s="32"/>
      <c r="DJ20" s="32"/>
      <c r="DK20" s="32"/>
      <c r="DL20" s="32"/>
      <c r="DM20" s="32">
        <f t="shared" si="7"/>
        <v>1183</v>
      </c>
      <c r="DN20" s="32">
        <f t="shared" si="12"/>
        <v>261.4942528735632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43376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67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7137155</v>
      </c>
      <c r="AF21" s="39"/>
      <c r="AG21" s="39"/>
      <c r="AH21" s="39"/>
      <c r="AI21" s="38">
        <f t="shared" si="8"/>
        <v>4656</v>
      </c>
      <c r="AJ21" s="38">
        <f t="shared" si="2"/>
        <v>4.6559999999999997</v>
      </c>
      <c r="AK21" s="38">
        <f t="shared" si="3"/>
        <v>111.744</v>
      </c>
      <c r="AL21" s="38"/>
      <c r="AM21" s="38"/>
      <c r="AN21" s="38"/>
      <c r="AO21" s="38">
        <f t="shared" si="4"/>
        <v>111.744</v>
      </c>
      <c r="AP21" s="37">
        <v>6.9</v>
      </c>
      <c r="AQ21" s="37">
        <f t="shared" si="9"/>
        <v>6.9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0.86302521008403366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9" t="s">
        <v>152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1789687</v>
      </c>
      <c r="DD21" s="32"/>
      <c r="DE21" s="32">
        <f t="shared" si="10"/>
        <v>1213</v>
      </c>
      <c r="DF21" s="32"/>
      <c r="DG21" s="32">
        <f t="shared" si="11"/>
        <v>1213</v>
      </c>
      <c r="DH21" s="32"/>
      <c r="DI21" s="32"/>
      <c r="DJ21" s="32"/>
      <c r="DK21" s="32"/>
      <c r="DL21" s="32"/>
      <c r="DM21" s="32">
        <f t="shared" si="7"/>
        <v>1213</v>
      </c>
      <c r="DN21" s="32">
        <f t="shared" si="12"/>
        <v>260.52405498281786</v>
      </c>
      <c r="DO21" s="91">
        <v>1.17</v>
      </c>
      <c r="DP21" s="31"/>
      <c r="DT21" s="24"/>
      <c r="DU21" s="24"/>
      <c r="DV21" s="24"/>
      <c r="DW21" s="23"/>
    </row>
    <row r="22" spans="1:127" x14ac:dyDescent="0.35">
      <c r="A22" s="232">
        <v>43376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75</v>
      </c>
      <c r="H22" s="44">
        <v>73</v>
      </c>
      <c r="I22" s="44">
        <v>67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7141532</v>
      </c>
      <c r="AF22" s="39"/>
      <c r="AG22" s="39"/>
      <c r="AH22" s="39"/>
      <c r="AI22" s="38">
        <f t="shared" si="8"/>
        <v>4377</v>
      </c>
      <c r="AJ22" s="38">
        <f t="shared" si="2"/>
        <v>4.3769999999999998</v>
      </c>
      <c r="AK22" s="38">
        <f t="shared" si="3"/>
        <v>105.048</v>
      </c>
      <c r="AL22" s="38"/>
      <c r="AM22" s="38"/>
      <c r="AN22" s="38"/>
      <c r="AO22" s="38">
        <f t="shared" si="4"/>
        <v>105.048</v>
      </c>
      <c r="AP22" s="37">
        <v>6.3</v>
      </c>
      <c r="AQ22" s="37">
        <f t="shared" si="9"/>
        <v>6.3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9" t="s">
        <v>152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1790851</v>
      </c>
      <c r="DD22" s="32"/>
      <c r="DE22" s="32">
        <f t="shared" si="10"/>
        <v>1164</v>
      </c>
      <c r="DF22" s="32"/>
      <c r="DG22" s="32">
        <f t="shared" si="11"/>
        <v>1164</v>
      </c>
      <c r="DH22" s="32"/>
      <c r="DI22" s="32"/>
      <c r="DJ22" s="32"/>
      <c r="DK22" s="32"/>
      <c r="DL22" s="32"/>
      <c r="DM22" s="32">
        <f t="shared" si="7"/>
        <v>1164</v>
      </c>
      <c r="DN22" s="32">
        <f t="shared" si="12"/>
        <v>265.93557230980127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43376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73</v>
      </c>
      <c r="H23" s="44">
        <f t="shared" si="1"/>
        <v>51.408450704225352</v>
      </c>
      <c r="I23" s="44">
        <v>66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7145843</v>
      </c>
      <c r="AF23" s="39"/>
      <c r="AG23" s="39"/>
      <c r="AH23" s="39"/>
      <c r="AI23" s="38">
        <f t="shared" si="8"/>
        <v>4311</v>
      </c>
      <c r="AJ23" s="38">
        <f t="shared" si="2"/>
        <v>4.3109999999999999</v>
      </c>
      <c r="AK23" s="38">
        <f t="shared" si="3"/>
        <v>103.464</v>
      </c>
      <c r="AL23" s="38"/>
      <c r="AM23" s="38"/>
      <c r="AN23" s="38"/>
      <c r="AO23" s="38">
        <f t="shared" si="4"/>
        <v>103.464</v>
      </c>
      <c r="AP23" s="37">
        <v>5.6</v>
      </c>
      <c r="AQ23" s="37">
        <f t="shared" si="9"/>
        <v>5.6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0.86302521008403366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9" t="s">
        <v>152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1792042</v>
      </c>
      <c r="DD23" s="32"/>
      <c r="DE23" s="32">
        <f t="shared" si="10"/>
        <v>1191</v>
      </c>
      <c r="DF23" s="32"/>
      <c r="DG23" s="32">
        <f t="shared" si="11"/>
        <v>1191</v>
      </c>
      <c r="DH23" s="32"/>
      <c r="DI23" s="32"/>
      <c r="DJ23" s="32"/>
      <c r="DK23" s="32"/>
      <c r="DL23" s="32"/>
      <c r="DM23" s="32">
        <f t="shared" si="7"/>
        <v>1191</v>
      </c>
      <c r="DN23" s="32">
        <f t="shared" si="12"/>
        <v>276.27000695894225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43376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73</v>
      </c>
      <c r="H24" s="44">
        <f t="shared" si="1"/>
        <v>51.408450704225352</v>
      </c>
      <c r="I24" s="44">
        <v>66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7150113</v>
      </c>
      <c r="AF24" s="39"/>
      <c r="AG24" s="39"/>
      <c r="AH24" s="39"/>
      <c r="AI24" s="38">
        <f t="shared" si="8"/>
        <v>4270</v>
      </c>
      <c r="AJ24" s="38">
        <f t="shared" si="2"/>
        <v>4.2699999999999996</v>
      </c>
      <c r="AK24" s="38">
        <f t="shared" si="3"/>
        <v>102.47999999999999</v>
      </c>
      <c r="AL24" s="38"/>
      <c r="AM24" s="38"/>
      <c r="AN24" s="38"/>
      <c r="AO24" s="38">
        <f t="shared" si="4"/>
        <v>102.47999999999999</v>
      </c>
      <c r="AP24" s="37">
        <v>5</v>
      </c>
      <c r="AQ24" s="37">
        <f t="shared" si="9"/>
        <v>5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0.86218487394957988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9" t="s">
        <v>152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1793232</v>
      </c>
      <c r="DD24" s="32"/>
      <c r="DE24" s="32">
        <f t="shared" si="10"/>
        <v>1190</v>
      </c>
      <c r="DF24" s="32"/>
      <c r="DG24" s="32">
        <f t="shared" si="11"/>
        <v>1190</v>
      </c>
      <c r="DH24" s="32"/>
      <c r="DI24" s="32"/>
      <c r="DJ24" s="32"/>
      <c r="DK24" s="32"/>
      <c r="DL24" s="32"/>
      <c r="DM24" s="32">
        <f t="shared" si="7"/>
        <v>1190</v>
      </c>
      <c r="DN24" s="32">
        <f t="shared" si="12"/>
        <v>278.68852459016398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43376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74</v>
      </c>
      <c r="H25" s="44">
        <f t="shared" si="1"/>
        <v>52.112676056338032</v>
      </c>
      <c r="I25" s="44">
        <v>71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7154338</v>
      </c>
      <c r="AF25" s="39"/>
      <c r="AG25" s="39"/>
      <c r="AH25" s="39"/>
      <c r="AI25" s="38">
        <f t="shared" si="8"/>
        <v>4225</v>
      </c>
      <c r="AJ25" s="38">
        <f t="shared" si="2"/>
        <v>4.2249999999999996</v>
      </c>
      <c r="AK25" s="38">
        <f t="shared" si="3"/>
        <v>101.39999999999999</v>
      </c>
      <c r="AL25" s="38"/>
      <c r="AM25" s="38"/>
      <c r="AN25" s="38"/>
      <c r="AO25" s="38">
        <f t="shared" si="4"/>
        <v>101.39999999999999</v>
      </c>
      <c r="AP25" s="37">
        <v>4.5</v>
      </c>
      <c r="AQ25" s="37">
        <f t="shared" si="9"/>
        <v>4.5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1027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0.86302521008403366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9" t="s">
        <v>152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1794390</v>
      </c>
      <c r="DD25" s="32"/>
      <c r="DE25" s="32">
        <f t="shared" si="10"/>
        <v>1158</v>
      </c>
      <c r="DF25" s="32"/>
      <c r="DG25" s="32">
        <f t="shared" si="11"/>
        <v>1158</v>
      </c>
      <c r="DH25" s="32"/>
      <c r="DI25" s="32"/>
      <c r="DJ25" s="32"/>
      <c r="DK25" s="32"/>
      <c r="DL25" s="32"/>
      <c r="DM25" s="32">
        <f t="shared" si="7"/>
        <v>1158</v>
      </c>
      <c r="DN25" s="32">
        <f t="shared" si="12"/>
        <v>274.08284023668642</v>
      </c>
      <c r="DO25" s="91">
        <v>0.99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43376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75</v>
      </c>
      <c r="H26" s="44">
        <f t="shared" si="1"/>
        <v>52.816901408450704</v>
      </c>
      <c r="I26" s="44">
        <v>72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7158661</v>
      </c>
      <c r="AF26" s="39"/>
      <c r="AG26" s="39"/>
      <c r="AH26" s="39"/>
      <c r="AI26" s="38">
        <f t="shared" si="8"/>
        <v>4323</v>
      </c>
      <c r="AJ26" s="38">
        <f t="shared" si="2"/>
        <v>4.3230000000000004</v>
      </c>
      <c r="AK26" s="38">
        <f t="shared" si="3"/>
        <v>103.75200000000001</v>
      </c>
      <c r="AL26" s="38"/>
      <c r="AM26" s="38"/>
      <c r="AN26" s="38"/>
      <c r="AO26" s="38">
        <f t="shared" si="4"/>
        <v>103.75200000000001</v>
      </c>
      <c r="AP26" s="37">
        <v>4</v>
      </c>
      <c r="AQ26" s="37">
        <f t="shared" si="9"/>
        <v>4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1016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0.85378151260504198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9" t="s">
        <v>152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1795563</v>
      </c>
      <c r="DD26" s="32"/>
      <c r="DE26" s="32">
        <f t="shared" si="10"/>
        <v>1173</v>
      </c>
      <c r="DF26" s="32"/>
      <c r="DG26" s="32">
        <f t="shared" si="11"/>
        <v>1173</v>
      </c>
      <c r="DH26" s="32"/>
      <c r="DI26" s="32"/>
      <c r="DJ26" s="32"/>
      <c r="DK26" s="32"/>
      <c r="DL26" s="32"/>
      <c r="DM26" s="32">
        <f t="shared" si="7"/>
        <v>1173</v>
      </c>
      <c r="DN26" s="32">
        <f t="shared" si="12"/>
        <v>271.3393476752255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43376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74</v>
      </c>
      <c r="H27" s="44">
        <f t="shared" si="1"/>
        <v>52.112676056338032</v>
      </c>
      <c r="I27" s="44">
        <v>71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7162956</v>
      </c>
      <c r="AF27" s="39"/>
      <c r="AG27" s="39"/>
      <c r="AH27" s="39"/>
      <c r="AI27" s="38">
        <f t="shared" si="8"/>
        <v>4295</v>
      </c>
      <c r="AJ27" s="38">
        <f t="shared" si="2"/>
        <v>4.2949999999999999</v>
      </c>
      <c r="AK27" s="38">
        <f t="shared" si="3"/>
        <v>103.08</v>
      </c>
      <c r="AL27" s="38"/>
      <c r="AM27" s="38"/>
      <c r="AN27" s="38"/>
      <c r="AO27" s="38">
        <f t="shared" si="4"/>
        <v>103.08</v>
      </c>
      <c r="AP27" s="37">
        <v>3.6</v>
      </c>
      <c r="AQ27" s="37">
        <f t="shared" si="9"/>
        <v>3.6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1016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0.85378151260504198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9" t="s">
        <v>152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1796744</v>
      </c>
      <c r="DD27" s="32"/>
      <c r="DE27" s="32">
        <f t="shared" si="10"/>
        <v>1181</v>
      </c>
      <c r="DF27" s="32"/>
      <c r="DG27" s="32">
        <f t="shared" si="11"/>
        <v>1181</v>
      </c>
      <c r="DH27" s="32"/>
      <c r="DI27" s="32"/>
      <c r="DJ27" s="32"/>
      <c r="DK27" s="32"/>
      <c r="DL27" s="32"/>
      <c r="DM27" s="32">
        <f t="shared" si="7"/>
        <v>1181</v>
      </c>
      <c r="DN27" s="32">
        <f t="shared" si="12"/>
        <v>274.97089639115251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43376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73</v>
      </c>
      <c r="H28" s="44">
        <f t="shared" si="1"/>
        <v>51.408450704225352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7167126</v>
      </c>
      <c r="AF28" s="39"/>
      <c r="AG28" s="39"/>
      <c r="AH28" s="39"/>
      <c r="AI28" s="38">
        <f t="shared" si="8"/>
        <v>4170</v>
      </c>
      <c r="AJ28" s="38">
        <f t="shared" si="2"/>
        <v>4.17</v>
      </c>
      <c r="AK28" s="38">
        <f t="shared" si="3"/>
        <v>100.08</v>
      </c>
      <c r="AL28" s="38"/>
      <c r="AM28" s="38"/>
      <c r="AN28" s="38"/>
      <c r="AO28" s="38">
        <f t="shared" si="4"/>
        <v>100.08</v>
      </c>
      <c r="AP28" s="37">
        <v>3.2</v>
      </c>
      <c r="AQ28" s="37">
        <f t="shared" si="9"/>
        <v>3.2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1017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0.85462184873949576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9" t="s">
        <v>152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1797883</v>
      </c>
      <c r="DD28" s="32"/>
      <c r="DE28" s="32">
        <f t="shared" si="10"/>
        <v>1139</v>
      </c>
      <c r="DF28" s="32"/>
      <c r="DG28" s="32">
        <f t="shared" si="11"/>
        <v>1139</v>
      </c>
      <c r="DH28" s="32"/>
      <c r="DI28" s="32"/>
      <c r="DJ28" s="32"/>
      <c r="DK28" s="32"/>
      <c r="DL28" s="32"/>
      <c r="DM28" s="32">
        <f t="shared" si="7"/>
        <v>1139</v>
      </c>
      <c r="DN28" s="32">
        <f t="shared" si="12"/>
        <v>273.14148681055156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43376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72</v>
      </c>
      <c r="H29" s="44">
        <f t="shared" si="1"/>
        <v>50.70422535211268</v>
      </c>
      <c r="I29" s="44">
        <v>69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7171299</v>
      </c>
      <c r="AF29" s="39"/>
      <c r="AG29" s="39"/>
      <c r="AH29" s="39"/>
      <c r="AI29" s="38">
        <f t="shared" si="8"/>
        <v>4173</v>
      </c>
      <c r="AJ29" s="38">
        <f t="shared" si="2"/>
        <v>4.173</v>
      </c>
      <c r="AK29" s="38">
        <f t="shared" si="3"/>
        <v>100.152</v>
      </c>
      <c r="AL29" s="38"/>
      <c r="AM29" s="38"/>
      <c r="AN29" s="38"/>
      <c r="AO29" s="38">
        <f t="shared" si="4"/>
        <v>100.152</v>
      </c>
      <c r="AP29" s="37">
        <v>2.8</v>
      </c>
      <c r="AQ29" s="37">
        <f t="shared" si="9"/>
        <v>2.8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1016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0.85378151260504198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9" t="s">
        <v>152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1799042</v>
      </c>
      <c r="DD29" s="32"/>
      <c r="DE29" s="32">
        <f t="shared" si="10"/>
        <v>1159</v>
      </c>
      <c r="DF29" s="32"/>
      <c r="DG29" s="32">
        <f t="shared" si="11"/>
        <v>1159</v>
      </c>
      <c r="DH29" s="32"/>
      <c r="DI29" s="32"/>
      <c r="DJ29" s="32"/>
      <c r="DK29" s="32"/>
      <c r="DL29" s="32"/>
      <c r="DM29" s="32">
        <f t="shared" si="7"/>
        <v>1159</v>
      </c>
      <c r="DN29" s="32">
        <f t="shared" si="12"/>
        <v>277.73783848550204</v>
      </c>
      <c r="DO29" s="91">
        <v>1.07</v>
      </c>
      <c r="DP29" s="31"/>
      <c r="DT29" s="24"/>
      <c r="DU29" s="24"/>
      <c r="DV29" s="24"/>
      <c r="DW29" s="23"/>
    </row>
    <row r="30" spans="1:127" x14ac:dyDescent="0.35">
      <c r="A30" s="232">
        <v>43376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72</v>
      </c>
      <c r="H30" s="44">
        <f t="shared" si="1"/>
        <v>50.70422535211268</v>
      </c>
      <c r="I30" s="44">
        <v>69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7175483</v>
      </c>
      <c r="AF30" s="39"/>
      <c r="AG30" s="39"/>
      <c r="AH30" s="39"/>
      <c r="AI30" s="38">
        <f t="shared" si="8"/>
        <v>4184</v>
      </c>
      <c r="AJ30" s="38">
        <f t="shared" si="2"/>
        <v>4.1840000000000002</v>
      </c>
      <c r="AK30" s="38">
        <f t="shared" si="3"/>
        <v>100.416</v>
      </c>
      <c r="AL30" s="38"/>
      <c r="AM30" s="38"/>
      <c r="AN30" s="38"/>
      <c r="AO30" s="38">
        <f t="shared" si="4"/>
        <v>100.416</v>
      </c>
      <c r="AP30" s="37">
        <v>2.4</v>
      </c>
      <c r="AQ30" s="37">
        <f t="shared" si="9"/>
        <v>2.4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1016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0.85378151260504198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9" t="s">
        <v>152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1800203</v>
      </c>
      <c r="DD30" s="32"/>
      <c r="DE30" s="32">
        <f t="shared" si="10"/>
        <v>1161</v>
      </c>
      <c r="DF30" s="32"/>
      <c r="DG30" s="32">
        <f t="shared" si="11"/>
        <v>1161</v>
      </c>
      <c r="DH30" s="32"/>
      <c r="DI30" s="32"/>
      <c r="DJ30" s="32"/>
      <c r="DK30" s="32"/>
      <c r="DL30" s="32"/>
      <c r="DM30" s="32">
        <f t="shared" si="7"/>
        <v>1161</v>
      </c>
      <c r="DN30" s="32">
        <f t="shared" si="12"/>
        <v>277.48565965583174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43376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71</v>
      </c>
      <c r="H31" s="44">
        <f t="shared" si="1"/>
        <v>50</v>
      </c>
      <c r="I31" s="44">
        <v>68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7179687</v>
      </c>
      <c r="AF31" s="39"/>
      <c r="AG31" s="39"/>
      <c r="AH31" s="39"/>
      <c r="AI31" s="38">
        <f t="shared" si="8"/>
        <v>4204</v>
      </c>
      <c r="AJ31" s="38">
        <f t="shared" si="2"/>
        <v>4.2039999999999997</v>
      </c>
      <c r="AK31" s="38">
        <f t="shared" si="3"/>
        <v>100.89599999999999</v>
      </c>
      <c r="AL31" s="38"/>
      <c r="AM31" s="38"/>
      <c r="AN31" s="38"/>
      <c r="AO31" s="38">
        <f t="shared" si="4"/>
        <v>100.89599999999999</v>
      </c>
      <c r="AP31" s="37">
        <v>2</v>
      </c>
      <c r="AQ31" s="37">
        <f t="shared" si="9"/>
        <v>2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1016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0.85378151260504198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9" t="s">
        <v>152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1801385</v>
      </c>
      <c r="DD31" s="32"/>
      <c r="DE31" s="32">
        <f t="shared" si="10"/>
        <v>1182</v>
      </c>
      <c r="DF31" s="32"/>
      <c r="DG31" s="32">
        <f t="shared" si="11"/>
        <v>1182</v>
      </c>
      <c r="DH31" s="32"/>
      <c r="DI31" s="32"/>
      <c r="DJ31" s="32"/>
      <c r="DK31" s="32"/>
      <c r="DL31" s="32"/>
      <c r="DM31" s="32">
        <f t="shared" si="7"/>
        <v>1182</v>
      </c>
      <c r="DN31" s="32">
        <f t="shared" si="12"/>
        <v>281.16079923882018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43376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71</v>
      </c>
      <c r="H32" s="44">
        <f t="shared" si="1"/>
        <v>50</v>
      </c>
      <c r="I32" s="44">
        <v>68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7183615</v>
      </c>
      <c r="AF32" s="39"/>
      <c r="AG32" s="39"/>
      <c r="AH32" s="39"/>
      <c r="AI32" s="38">
        <f t="shared" si="8"/>
        <v>3928</v>
      </c>
      <c r="AJ32" s="38">
        <f t="shared" si="2"/>
        <v>3.9279999999999999</v>
      </c>
      <c r="AK32" s="38">
        <f t="shared" si="3"/>
        <v>94.271999999999991</v>
      </c>
      <c r="AL32" s="38"/>
      <c r="AM32" s="38"/>
      <c r="AN32" s="38"/>
      <c r="AO32" s="38">
        <f t="shared" si="4"/>
        <v>94.271999999999991</v>
      </c>
      <c r="AP32" s="37">
        <v>2</v>
      </c>
      <c r="AQ32" s="37">
        <f t="shared" si="9"/>
        <v>2</v>
      </c>
      <c r="AR32" s="36"/>
      <c r="AS32" s="36"/>
      <c r="AT32" s="36"/>
      <c r="AU32" s="35" t="s">
        <v>153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9" t="s">
        <v>152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1802451</v>
      </c>
      <c r="DD32" s="32"/>
      <c r="DE32" s="32">
        <f t="shared" si="10"/>
        <v>1066</v>
      </c>
      <c r="DF32" s="32"/>
      <c r="DG32" s="32">
        <f t="shared" si="11"/>
        <v>1066</v>
      </c>
      <c r="DH32" s="32"/>
      <c r="DI32" s="32"/>
      <c r="DJ32" s="32"/>
      <c r="DK32" s="32"/>
      <c r="DL32" s="32"/>
      <c r="DM32" s="32">
        <f t="shared" si="7"/>
        <v>1066</v>
      </c>
      <c r="DN32" s="32">
        <f t="shared" si="12"/>
        <v>271.38492871690426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43376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73</v>
      </c>
      <c r="H33" s="44">
        <f t="shared" si="1"/>
        <v>51.408450704225352</v>
      </c>
      <c r="I33" s="44">
        <v>68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7187778</v>
      </c>
      <c r="AF33" s="39"/>
      <c r="AG33" s="39"/>
      <c r="AH33" s="39"/>
      <c r="AI33" s="38">
        <f t="shared" si="8"/>
        <v>4163</v>
      </c>
      <c r="AJ33" s="38">
        <f t="shared" si="2"/>
        <v>4.1630000000000003</v>
      </c>
      <c r="AK33" s="38">
        <f t="shared" si="3"/>
        <v>99.912000000000006</v>
      </c>
      <c r="AL33" s="38"/>
      <c r="AM33" s="38"/>
      <c r="AN33" s="38"/>
      <c r="AO33" s="38">
        <f t="shared" si="4"/>
        <v>99.912000000000006</v>
      </c>
      <c r="AP33" s="37">
        <v>2</v>
      </c>
      <c r="AQ33" s="37">
        <f t="shared" si="9"/>
        <v>2</v>
      </c>
      <c r="AR33" s="36"/>
      <c r="AS33" s="36"/>
      <c r="AT33" s="36"/>
      <c r="AU33" s="35" t="s">
        <v>153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9" t="s">
        <v>152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1803546</v>
      </c>
      <c r="DD33" s="32"/>
      <c r="DE33" s="32">
        <f t="shared" si="10"/>
        <v>1095</v>
      </c>
      <c r="DF33" s="32"/>
      <c r="DG33" s="32">
        <f t="shared" si="11"/>
        <v>1095</v>
      </c>
      <c r="DH33" s="32"/>
      <c r="DI33" s="32"/>
      <c r="DJ33" s="32"/>
      <c r="DK33" s="32"/>
      <c r="DL33" s="32"/>
      <c r="DM33" s="32">
        <f t="shared" si="7"/>
        <v>1095</v>
      </c>
      <c r="DN33" s="32">
        <f t="shared" si="12"/>
        <v>263.03146769156854</v>
      </c>
      <c r="DO33" s="91">
        <v>1.22</v>
      </c>
      <c r="DP33" s="31"/>
      <c r="DT33" s="24"/>
      <c r="DU33" s="24"/>
      <c r="DV33" s="24"/>
      <c r="DW33" s="23"/>
    </row>
    <row r="34" spans="1:127" x14ac:dyDescent="0.35">
      <c r="A34" s="232">
        <v>43376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0</v>
      </c>
      <c r="G34" s="89">
        <v>68</v>
      </c>
      <c r="H34" s="44">
        <f t="shared" si="1"/>
        <v>47.887323943661976</v>
      </c>
      <c r="I34" s="44">
        <v>66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7191266</v>
      </c>
      <c r="AF34" s="39"/>
      <c r="AG34" s="39"/>
      <c r="AH34" s="39"/>
      <c r="AI34" s="38">
        <f t="shared" si="8"/>
        <v>3488</v>
      </c>
      <c r="AJ34" s="38">
        <f t="shared" si="2"/>
        <v>3.488</v>
      </c>
      <c r="AK34" s="38">
        <f t="shared" si="3"/>
        <v>83.712000000000003</v>
      </c>
      <c r="AL34" s="38"/>
      <c r="AM34" s="38"/>
      <c r="AN34" s="38"/>
      <c r="AO34" s="38">
        <f t="shared" si="4"/>
        <v>83.712000000000003</v>
      </c>
      <c r="AP34" s="37">
        <v>2.9</v>
      </c>
      <c r="AQ34" s="37">
        <f t="shared" si="9"/>
        <v>2.9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9" t="s">
        <v>152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1804618</v>
      </c>
      <c r="DD34" s="32"/>
      <c r="DE34" s="32">
        <f t="shared" si="10"/>
        <v>1072</v>
      </c>
      <c r="DF34" s="32"/>
      <c r="DG34" s="32">
        <f t="shared" si="11"/>
        <v>1072</v>
      </c>
      <c r="DH34" s="32"/>
      <c r="DI34" s="32"/>
      <c r="DJ34" s="32"/>
      <c r="DK34" s="32"/>
      <c r="DL34" s="32"/>
      <c r="DM34" s="32">
        <f t="shared" si="7"/>
        <v>1072</v>
      </c>
      <c r="DN34" s="32">
        <f t="shared" si="12"/>
        <v>307.33944954128441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43376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1</v>
      </c>
      <c r="G35" s="89">
        <v>70</v>
      </c>
      <c r="H35" s="44">
        <f t="shared" si="1"/>
        <v>49.295774647887328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7195178</v>
      </c>
      <c r="AF35" s="39"/>
      <c r="AG35" s="39"/>
      <c r="AH35" s="39"/>
      <c r="AI35" s="38">
        <f t="shared" si="8"/>
        <v>3912</v>
      </c>
      <c r="AJ35" s="38">
        <f t="shared" si="2"/>
        <v>3.9119999999999999</v>
      </c>
      <c r="AK35" s="38">
        <f t="shared" si="3"/>
        <v>93.888000000000005</v>
      </c>
      <c r="AL35" s="38"/>
      <c r="AM35" s="38"/>
      <c r="AN35" s="38"/>
      <c r="AO35" s="38">
        <f t="shared" si="4"/>
        <v>93.888000000000005</v>
      </c>
      <c r="AP35" s="37">
        <v>4</v>
      </c>
      <c r="AQ35" s="37">
        <f t="shared" si="9"/>
        <v>4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9" t="s">
        <v>152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1805732</v>
      </c>
      <c r="DD35" s="32"/>
      <c r="DE35" s="32">
        <f t="shared" si="10"/>
        <v>1114</v>
      </c>
      <c r="DF35" s="32"/>
      <c r="DG35" s="32">
        <f t="shared" si="11"/>
        <v>1114</v>
      </c>
      <c r="DH35" s="32"/>
      <c r="DI35" s="32"/>
      <c r="DJ35" s="32"/>
      <c r="DK35" s="32"/>
      <c r="DL35" s="32"/>
      <c r="DM35" s="32">
        <f t="shared" si="7"/>
        <v>1114</v>
      </c>
      <c r="DN35" s="32">
        <f t="shared" si="12"/>
        <v>284.76482617586913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3.5</v>
      </c>
      <c r="G36" s="28">
        <f t="shared" si="13"/>
        <v>72.958333333333329</v>
      </c>
      <c r="H36" s="28">
        <f t="shared" si="13"/>
        <v>52.220070422535208</v>
      </c>
      <c r="I36" s="28">
        <f t="shared" si="13"/>
        <v>68.666666666666671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104082</v>
      </c>
      <c r="AJ36" s="28">
        <f>SUM(AJ12:AJ35)</f>
        <v>104.08200000000001</v>
      </c>
      <c r="AK36" s="28">
        <f>AVERAGE(AK12:AK35)</f>
        <v>104.08199999999998</v>
      </c>
      <c r="AL36" s="28"/>
      <c r="AM36" s="28"/>
      <c r="AN36" s="28"/>
      <c r="AO36" s="28"/>
      <c r="AP36" s="28">
        <f>AVERAGE(AP12:AP35)</f>
        <v>5.5166666666666666</v>
      </c>
      <c r="AQ36" s="28">
        <f>AVERAGE(AQ12:AQ35)</f>
        <v>5.5166666666666666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27496</v>
      </c>
      <c r="DF36" s="28"/>
      <c r="DG36" s="28">
        <f>SUM(DG12:DG35)</f>
        <v>27496</v>
      </c>
      <c r="DH36" s="28"/>
      <c r="DI36" s="28"/>
      <c r="DJ36" s="28"/>
      <c r="DK36" s="28"/>
      <c r="DL36" s="28"/>
      <c r="DM36" s="28">
        <f t="shared" si="7"/>
        <v>27496</v>
      </c>
      <c r="DN36" s="28">
        <f t="shared" si="12"/>
        <v>264.17632251494013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49" t="s">
        <v>180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07" t="s">
        <v>187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104"/>
      <c r="AB44" s="104"/>
      <c r="AC44" s="104"/>
      <c r="AD44" s="104"/>
      <c r="AE44" s="104"/>
      <c r="AF44" s="104"/>
      <c r="AG44" s="104"/>
      <c r="AH44" s="104"/>
      <c r="AI44" s="104"/>
    </row>
    <row r="45" spans="1:127" x14ac:dyDescent="0.35">
      <c r="B45" s="94" t="s">
        <v>182</v>
      </c>
      <c r="C45" s="108"/>
      <c r="D45" s="109"/>
      <c r="E45" s="109"/>
      <c r="F45" s="109"/>
      <c r="G45" s="109"/>
      <c r="H45" s="109"/>
      <c r="I45" s="109"/>
      <c r="J45" s="109"/>
      <c r="K45" s="110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2"/>
      <c r="X45" s="113"/>
      <c r="Y45" s="113"/>
      <c r="Z45" s="113"/>
      <c r="AA45" s="135"/>
      <c r="AB45" s="135"/>
      <c r="AC45" s="135"/>
      <c r="AD45" s="135"/>
      <c r="AE45" s="135"/>
    </row>
    <row r="46" spans="1:127" x14ac:dyDescent="0.35">
      <c r="B46" s="169" t="s">
        <v>171</v>
      </c>
      <c r="C46" s="11"/>
      <c r="D46" s="96"/>
      <c r="E46" s="96"/>
      <c r="F46" s="96"/>
      <c r="G46" s="96"/>
      <c r="H46" s="96"/>
      <c r="I46" s="96"/>
      <c r="J46" s="96"/>
      <c r="K46" s="93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6"/>
      <c r="X46" s="4"/>
      <c r="Y46" s="4"/>
      <c r="Z46" s="4"/>
      <c r="AA46" s="104"/>
      <c r="AB46" s="104"/>
      <c r="AC46" s="104"/>
      <c r="AD46" s="104"/>
      <c r="AE46" s="104"/>
      <c r="AF46" s="104"/>
      <c r="AG46" s="104"/>
      <c r="AH46" s="104"/>
      <c r="AI46" s="104"/>
    </row>
    <row r="47" spans="1:127" x14ac:dyDescent="0.35">
      <c r="B47" s="94" t="s">
        <v>183</v>
      </c>
      <c r="C47" s="136"/>
      <c r="D47" s="137"/>
      <c r="E47" s="137"/>
      <c r="F47" s="137"/>
      <c r="G47" s="137"/>
      <c r="H47" s="137"/>
      <c r="I47" s="137"/>
      <c r="J47" s="137"/>
      <c r="K47" s="138"/>
      <c r="L47" s="139"/>
      <c r="M47" s="139"/>
      <c r="N47" s="139"/>
      <c r="O47" s="139"/>
      <c r="P47" s="139"/>
      <c r="Q47" s="139"/>
      <c r="R47" s="139"/>
      <c r="S47" s="139"/>
      <c r="T47" s="139"/>
      <c r="U47" s="140"/>
      <c r="V47" s="140"/>
      <c r="W47" s="141"/>
      <c r="X47" s="142"/>
      <c r="Y47" s="142"/>
      <c r="Z47" s="142"/>
      <c r="AA47" s="143"/>
      <c r="AB47" s="143"/>
      <c r="AC47" s="143"/>
      <c r="AD47" s="143"/>
      <c r="AE47" s="143"/>
      <c r="AF47" s="143"/>
      <c r="AG47" s="143"/>
      <c r="AH47" s="143"/>
      <c r="AI47" s="143"/>
    </row>
    <row r="48" spans="1:127" x14ac:dyDescent="0.35">
      <c r="B48" s="168" t="s">
        <v>199</v>
      </c>
      <c r="C48" s="11"/>
      <c r="D48" s="95"/>
      <c r="E48" s="95"/>
      <c r="F48" s="95"/>
      <c r="G48" s="95"/>
      <c r="H48" s="95"/>
      <c r="I48" s="95"/>
      <c r="J48" s="95"/>
      <c r="K48" s="114"/>
      <c r="L48" s="115"/>
      <c r="M48" s="115"/>
      <c r="N48" s="115"/>
      <c r="O48" s="115"/>
      <c r="P48" s="115"/>
      <c r="Q48" s="115"/>
      <c r="R48" s="115"/>
      <c r="S48" s="115"/>
      <c r="T48" s="115"/>
      <c r="U48" s="105"/>
      <c r="V48" s="105"/>
      <c r="W48" s="106"/>
      <c r="X48" s="4"/>
      <c r="Y48" s="4"/>
      <c r="Z48" s="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2:35" x14ac:dyDescent="0.35">
      <c r="B49" s="102" t="s">
        <v>184</v>
      </c>
      <c r="C49" s="11"/>
      <c r="D49" s="95"/>
      <c r="E49" s="95"/>
      <c r="F49" s="95"/>
      <c r="G49" s="95"/>
      <c r="H49" s="95"/>
      <c r="I49" s="95"/>
      <c r="J49" s="95"/>
      <c r="K49" s="114"/>
      <c r="L49" s="115"/>
      <c r="M49" s="115"/>
      <c r="N49" s="115"/>
      <c r="O49" s="115"/>
      <c r="P49" s="115"/>
      <c r="Q49" s="115"/>
      <c r="R49" s="115"/>
      <c r="S49" s="115"/>
      <c r="T49" s="115"/>
      <c r="U49" s="105"/>
      <c r="V49" s="105"/>
      <c r="W49" s="106"/>
      <c r="X49" s="4"/>
      <c r="Y49" s="4"/>
      <c r="Z49" s="4"/>
      <c r="AA49" s="104"/>
      <c r="AB49" s="104"/>
      <c r="AC49" s="104"/>
      <c r="AD49" s="104"/>
      <c r="AE49" s="104"/>
      <c r="AF49" s="104"/>
      <c r="AG49" s="104"/>
      <c r="AH49" s="104"/>
      <c r="AI49" s="104"/>
    </row>
    <row r="50" spans="2:35" x14ac:dyDescent="0.35">
      <c r="B50" s="166" t="s">
        <v>156</v>
      </c>
      <c r="C50" s="11"/>
      <c r="D50" s="95"/>
      <c r="E50" s="95"/>
      <c r="F50" s="95"/>
      <c r="G50" s="95"/>
      <c r="H50" s="95"/>
      <c r="I50" s="95"/>
      <c r="J50" s="95"/>
      <c r="K50" s="114"/>
      <c r="L50" s="115"/>
      <c r="M50" s="115"/>
      <c r="N50" s="115"/>
      <c r="O50" s="115"/>
      <c r="P50" s="115"/>
      <c r="Q50" s="115"/>
      <c r="R50" s="115"/>
      <c r="S50" s="115"/>
      <c r="T50" s="115"/>
      <c r="U50" s="105"/>
      <c r="V50" s="105"/>
      <c r="W50" s="106"/>
      <c r="X50" s="4"/>
      <c r="Y50" s="4"/>
      <c r="Z50" s="4"/>
      <c r="AA50" s="104"/>
      <c r="AB50" s="104"/>
      <c r="AC50" s="104"/>
      <c r="AD50" s="104"/>
      <c r="AE50" s="104"/>
      <c r="AF50" s="104"/>
      <c r="AG50" s="104"/>
      <c r="AH50" s="104"/>
      <c r="AI50" s="104"/>
    </row>
    <row r="51" spans="2:35" x14ac:dyDescent="0.35">
      <c r="B51" s="97" t="s">
        <v>157</v>
      </c>
      <c r="C51" s="11"/>
      <c r="D51" s="95"/>
      <c r="E51" s="95"/>
      <c r="F51" s="95"/>
      <c r="G51" s="95"/>
      <c r="H51" s="95"/>
      <c r="I51" s="95"/>
      <c r="J51" s="95"/>
      <c r="K51" s="114"/>
      <c r="L51" s="164"/>
      <c r="M51" s="164"/>
      <c r="N51" s="164"/>
      <c r="O51" s="164"/>
      <c r="P51" s="164"/>
      <c r="Q51" s="164"/>
      <c r="R51" s="115"/>
      <c r="S51" s="115"/>
      <c r="T51" s="115"/>
      <c r="U51" s="105"/>
      <c r="V51" s="105"/>
      <c r="W51" s="106"/>
      <c r="X51" s="4"/>
      <c r="Y51" s="4"/>
      <c r="Z51" s="4"/>
      <c r="AA51" s="104"/>
      <c r="AB51" s="104"/>
      <c r="AC51" s="104"/>
      <c r="AD51" s="104"/>
      <c r="AE51" s="104"/>
      <c r="AF51" s="104"/>
      <c r="AG51" s="104"/>
      <c r="AH51" s="104"/>
      <c r="AI51" s="104"/>
    </row>
    <row r="52" spans="2:35" x14ac:dyDescent="0.35">
      <c r="B52" s="170" t="s">
        <v>161</v>
      </c>
      <c r="C52" s="11"/>
      <c r="D52" s="116"/>
      <c r="E52" s="116"/>
      <c r="F52" s="116"/>
      <c r="G52" s="116"/>
      <c r="H52" s="116"/>
      <c r="I52" s="116"/>
      <c r="J52" s="93"/>
      <c r="K52" s="93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6"/>
      <c r="X52" s="4"/>
      <c r="Y52" s="4"/>
      <c r="Z52" s="4"/>
      <c r="AA52" s="104"/>
      <c r="AB52" s="104"/>
      <c r="AC52" s="104"/>
      <c r="AD52" s="104"/>
      <c r="AE52" s="104"/>
      <c r="AF52" s="104"/>
      <c r="AG52" s="104"/>
      <c r="AH52" s="104"/>
      <c r="AI52" s="104"/>
    </row>
    <row r="53" spans="2:35" x14ac:dyDescent="0.35">
      <c r="B53" s="102" t="s">
        <v>189</v>
      </c>
      <c r="C53" s="108"/>
      <c r="D53" s="117"/>
      <c r="E53" s="117"/>
      <c r="F53" s="117"/>
      <c r="G53" s="117"/>
      <c r="H53" s="117"/>
      <c r="I53" s="117"/>
      <c r="J53" s="110"/>
      <c r="K53" s="110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2"/>
      <c r="X53" s="113"/>
      <c r="Y53" s="113"/>
      <c r="Z53" s="113"/>
      <c r="AA53" s="135"/>
      <c r="AB53" s="135"/>
      <c r="AC53" s="135"/>
      <c r="AD53" s="135"/>
      <c r="AE53" s="135"/>
    </row>
    <row r="54" spans="2:35" x14ac:dyDescent="0.35">
      <c r="B54" s="102" t="s">
        <v>190</v>
      </c>
      <c r="C54" s="11"/>
      <c r="D54" s="116"/>
      <c r="E54" s="116"/>
      <c r="F54" s="116"/>
      <c r="G54" s="116"/>
      <c r="H54" s="116"/>
      <c r="I54" s="116"/>
      <c r="J54" s="93"/>
      <c r="K54" s="93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6"/>
      <c r="X54" s="4"/>
      <c r="Y54" s="4"/>
      <c r="Z54" s="4"/>
      <c r="AA54" s="104"/>
      <c r="AB54" s="104"/>
      <c r="AC54" s="104"/>
      <c r="AD54" s="104"/>
      <c r="AE54" s="104"/>
      <c r="AF54" s="104"/>
      <c r="AG54" s="104"/>
      <c r="AH54" s="104"/>
      <c r="AI54" s="104"/>
    </row>
    <row r="55" spans="2:35" x14ac:dyDescent="0.35">
      <c r="B55" s="102" t="s">
        <v>191</v>
      </c>
      <c r="C55" s="108"/>
      <c r="D55" s="128"/>
      <c r="E55" s="128"/>
      <c r="F55" s="128"/>
      <c r="G55" s="128"/>
      <c r="H55" s="128"/>
      <c r="I55" s="128"/>
      <c r="J55" s="124"/>
      <c r="K55" s="124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9"/>
      <c r="X55" s="113"/>
      <c r="Y55" s="113"/>
      <c r="Z55" s="113"/>
      <c r="AA55" s="135"/>
      <c r="AB55" s="135"/>
      <c r="AC55" s="135"/>
      <c r="AD55" s="135"/>
      <c r="AE55" s="135"/>
    </row>
    <row r="56" spans="2:35" x14ac:dyDescent="0.35">
      <c r="B56" s="102" t="s">
        <v>192</v>
      </c>
      <c r="C56" s="9"/>
      <c r="D56" s="118"/>
      <c r="E56" s="118"/>
      <c r="F56" s="118"/>
      <c r="G56" s="118"/>
      <c r="H56" s="118"/>
      <c r="I56" s="118"/>
      <c r="J56" s="114"/>
      <c r="K56" s="114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9"/>
      <c r="X56" s="4"/>
      <c r="Y56" s="4"/>
      <c r="Z56" s="4"/>
      <c r="AA56" s="104"/>
      <c r="AB56" s="104"/>
      <c r="AC56" s="104"/>
      <c r="AD56" s="104"/>
      <c r="AE56" s="104"/>
      <c r="AF56" s="104"/>
      <c r="AG56" s="104"/>
      <c r="AH56" s="104"/>
      <c r="AI56" s="104"/>
    </row>
    <row r="57" spans="2:35" x14ac:dyDescent="0.35">
      <c r="B57" s="102" t="s">
        <v>193</v>
      </c>
      <c r="C57" s="130"/>
      <c r="D57" s="128"/>
      <c r="E57" s="128"/>
      <c r="F57" s="128"/>
      <c r="G57" s="128"/>
      <c r="H57" s="128"/>
      <c r="I57" s="128"/>
      <c r="J57" s="124"/>
      <c r="K57" s="124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9"/>
      <c r="X57" s="113"/>
      <c r="Y57" s="113"/>
      <c r="Z57" s="113"/>
      <c r="AA57" s="135"/>
      <c r="AB57" s="135"/>
      <c r="AC57" s="135"/>
      <c r="AD57" s="135"/>
      <c r="AE57" s="135"/>
    </row>
    <row r="58" spans="2:35" x14ac:dyDescent="0.35">
      <c r="B58" s="165" t="s">
        <v>164</v>
      </c>
      <c r="C58" s="121"/>
      <c r="D58" s="104"/>
      <c r="E58" s="104"/>
      <c r="F58" s="104"/>
      <c r="G58" s="104"/>
      <c r="H58" s="104"/>
      <c r="I58" s="104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</row>
    <row r="59" spans="2:35" x14ac:dyDescent="0.35">
      <c r="B59" s="102" t="s">
        <v>194</v>
      </c>
      <c r="C59" s="9"/>
      <c r="D59" s="118"/>
      <c r="E59" s="118"/>
      <c r="F59" s="118"/>
      <c r="G59" s="118"/>
      <c r="H59" s="118"/>
      <c r="I59" s="118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</row>
    <row r="60" spans="2:35" x14ac:dyDescent="0.35">
      <c r="B60" s="102" t="s">
        <v>195</v>
      </c>
      <c r="C60" s="9"/>
      <c r="D60" s="118"/>
      <c r="E60" s="118"/>
      <c r="F60" s="118"/>
      <c r="G60" s="118"/>
      <c r="H60" s="118"/>
      <c r="I60" s="118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</row>
    <row r="61" spans="2:35" x14ac:dyDescent="0.35">
      <c r="B61" s="171" t="s">
        <v>165</v>
      </c>
      <c r="C61" s="172"/>
      <c r="D61" s="128"/>
      <c r="E61" s="128"/>
      <c r="F61" s="128"/>
      <c r="G61" s="128"/>
      <c r="H61" s="128"/>
      <c r="I61" s="128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</row>
    <row r="62" spans="2:35" x14ac:dyDescent="0.35">
      <c r="B62" s="102" t="s">
        <v>196</v>
      </c>
      <c r="C62" s="9"/>
      <c r="D62" s="118"/>
      <c r="E62" s="118"/>
      <c r="F62" s="118"/>
      <c r="G62" s="118"/>
      <c r="H62" s="118"/>
      <c r="I62" s="118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</row>
    <row r="63" spans="2:35" x14ac:dyDescent="0.35">
      <c r="B63" s="173" t="s">
        <v>188</v>
      </c>
      <c r="C63" s="9"/>
      <c r="D63" s="118"/>
      <c r="E63" s="118"/>
      <c r="F63" s="118"/>
      <c r="G63" s="118"/>
      <c r="H63" s="118"/>
      <c r="I63" s="118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2:35" x14ac:dyDescent="0.35">
      <c r="B64" s="171" t="s">
        <v>201</v>
      </c>
      <c r="C64" s="9"/>
      <c r="D64" s="118"/>
      <c r="E64" s="118"/>
      <c r="F64" s="118"/>
      <c r="G64" s="118"/>
      <c r="H64" s="118"/>
      <c r="I64" s="118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  <row r="65" spans="2:35" x14ac:dyDescent="0.35">
      <c r="B65" s="102" t="s">
        <v>197</v>
      </c>
      <c r="C65" s="9"/>
      <c r="D65" s="118"/>
      <c r="E65" s="118"/>
      <c r="F65" s="118"/>
      <c r="G65" s="118"/>
      <c r="H65" s="118"/>
      <c r="I65" s="118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</row>
    <row r="66" spans="2:35" x14ac:dyDescent="0.35">
      <c r="B66" s="102" t="s">
        <v>198</v>
      </c>
      <c r="C66" s="9"/>
      <c r="D66" s="118"/>
      <c r="E66" s="118"/>
      <c r="F66" s="118"/>
      <c r="G66" s="118"/>
      <c r="H66" s="118"/>
      <c r="I66" s="118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</row>
    <row r="67" spans="2:35" x14ac:dyDescent="0.35">
      <c r="B67" s="102" t="s">
        <v>200</v>
      </c>
      <c r="C67" s="9"/>
      <c r="D67" s="118"/>
      <c r="E67" s="118"/>
      <c r="F67" s="118"/>
      <c r="G67" s="118"/>
      <c r="H67" s="118"/>
      <c r="I67" s="118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</row>
    <row r="68" spans="2:35" x14ac:dyDescent="0.35">
      <c r="B68" s="174" t="s">
        <v>168</v>
      </c>
      <c r="C68" s="9"/>
      <c r="D68" s="118"/>
      <c r="E68" s="118"/>
      <c r="F68" s="118"/>
      <c r="G68" s="118"/>
      <c r="H68" s="118"/>
      <c r="I68" s="118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</row>
    <row r="69" spans="2:35" x14ac:dyDescent="0.35">
      <c r="B69" s="133" t="s">
        <v>178</v>
      </c>
      <c r="C69" s="9"/>
      <c r="D69" s="118"/>
      <c r="E69" s="118"/>
      <c r="F69" s="118"/>
      <c r="G69" s="118"/>
      <c r="H69" s="118"/>
      <c r="I69" s="118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</row>
    <row r="70" spans="2:35" x14ac:dyDescent="0.35">
      <c r="B70" s="102" t="s">
        <v>202</v>
      </c>
      <c r="C70" s="9"/>
      <c r="D70" s="118"/>
      <c r="E70" s="118"/>
      <c r="F70" s="118"/>
      <c r="G70" s="118"/>
      <c r="H70" s="118"/>
      <c r="I70" s="118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</row>
    <row r="71" spans="2:35" x14ac:dyDescent="0.35">
      <c r="B71" s="102" t="s">
        <v>203</v>
      </c>
      <c r="C71" s="9"/>
      <c r="D71" s="118"/>
      <c r="E71" s="118"/>
      <c r="F71" s="118"/>
      <c r="G71" s="118"/>
      <c r="H71" s="118"/>
      <c r="I71" s="118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</row>
    <row r="72" spans="2:35" x14ac:dyDescent="0.35">
      <c r="B72" s="102"/>
      <c r="C72" s="9"/>
      <c r="D72" s="118"/>
      <c r="E72" s="118"/>
      <c r="F72" s="118"/>
      <c r="G72" s="118"/>
      <c r="H72" s="118"/>
      <c r="I72" s="118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0200-000000000000}">
      <formula1>$BA$25:$BA$29</formula1>
    </dataValidation>
    <dataValidation type="list" allowBlank="1" showInputMessage="1" showErrorMessage="1" sqref="U12:U35" xr:uid="{00000000-0002-0000-02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DW81"/>
  <sheetViews>
    <sheetView topLeftCell="CK4" zoomScale="90" zoomScaleNormal="90" workbookViewId="0">
      <selection activeCell="B70" sqref="B70:B71"/>
    </sheetView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43377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'[2]3'!AE34</f>
        <v>7195178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'[2]3'!DC34</f>
        <v>1805732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43377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71</v>
      </c>
      <c r="H12" s="44">
        <f t="shared" ref="H12:H35" si="1">G12/1.42</f>
        <v>50</v>
      </c>
      <c r="I12" s="44">
        <v>69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7199464</v>
      </c>
      <c r="AF12" s="39"/>
      <c r="AG12" s="39"/>
      <c r="AH12" s="39"/>
      <c r="AI12" s="38">
        <f>IF(ISBLANK(AE12),"-",AE12-AE10)</f>
        <v>4286</v>
      </c>
      <c r="AJ12" s="38">
        <f t="shared" ref="AJ12:AJ35" si="2">AI12/1000</f>
        <v>4.2859999999999996</v>
      </c>
      <c r="AK12" s="38">
        <f t="shared" ref="AK12:AK35" si="3">AJ12*24</f>
        <v>102.86399999999999</v>
      </c>
      <c r="AL12" s="38"/>
      <c r="AM12" s="38"/>
      <c r="AN12" s="38"/>
      <c r="AO12" s="38">
        <f t="shared" ref="AO12:AO35" si="4">AK12</f>
        <v>102.86399999999999</v>
      </c>
      <c r="AP12" s="37">
        <v>5.2</v>
      </c>
      <c r="AQ12" s="37">
        <f>AP12</f>
        <v>5.2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9" t="s">
        <v>152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1806836</v>
      </c>
      <c r="DD12" s="32"/>
      <c r="DE12" s="32">
        <f>IF(ISBLANK(DC12),"-",DC12-DC10)</f>
        <v>1104</v>
      </c>
      <c r="DF12" s="32"/>
      <c r="DG12" s="32">
        <f>DC12-DC10</f>
        <v>1104</v>
      </c>
      <c r="DH12" s="32"/>
      <c r="DI12" s="32"/>
      <c r="DJ12" s="32"/>
      <c r="DK12" s="32"/>
      <c r="DL12" s="32"/>
      <c r="DM12" s="32">
        <f t="shared" ref="DM12:DM36" si="7">DE12</f>
        <v>1104</v>
      </c>
      <c r="DN12" s="32">
        <f>DM12/AJ12</f>
        <v>257.58282781147926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43377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73</v>
      </c>
      <c r="H13" s="44">
        <f t="shared" si="1"/>
        <v>51.408450704225352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7204080</v>
      </c>
      <c r="AF13" s="39"/>
      <c r="AG13" s="39"/>
      <c r="AH13" s="39"/>
      <c r="AI13" s="38">
        <f t="shared" ref="AI13:AI35" si="8">IF(ISBLANK(AE13),"-",AE13-AE12)</f>
        <v>4616</v>
      </c>
      <c r="AJ13" s="38">
        <f t="shared" si="2"/>
        <v>4.6159999999999997</v>
      </c>
      <c r="AK13" s="38">
        <f t="shared" si="3"/>
        <v>110.78399999999999</v>
      </c>
      <c r="AL13" s="38"/>
      <c r="AM13" s="38"/>
      <c r="AN13" s="38"/>
      <c r="AO13" s="38">
        <f t="shared" si="4"/>
        <v>110.78399999999999</v>
      </c>
      <c r="AP13" s="37">
        <v>6.2</v>
      </c>
      <c r="AQ13" s="37">
        <f t="shared" ref="AQ13:AQ35" si="9">AP13</f>
        <v>6.2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9" t="s">
        <v>152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1807928</v>
      </c>
      <c r="DD13" s="32"/>
      <c r="DE13" s="32">
        <f t="shared" ref="DE13:DE35" si="10">IF(ISBLANK(DC13),"-",DC13-DC12)</f>
        <v>1092</v>
      </c>
      <c r="DF13" s="32"/>
      <c r="DG13" s="32">
        <f t="shared" ref="DG13:DG35" si="11">DC13-DC12</f>
        <v>1092</v>
      </c>
      <c r="DH13" s="32"/>
      <c r="DI13" s="32"/>
      <c r="DJ13" s="32"/>
      <c r="DK13" s="32"/>
      <c r="DL13" s="32"/>
      <c r="DM13" s="32">
        <f t="shared" si="7"/>
        <v>1092</v>
      </c>
      <c r="DN13" s="32">
        <f t="shared" ref="DN13:DN36" si="12">DM13/AJ13</f>
        <v>236.56845753899481</v>
      </c>
      <c r="DO13" s="134">
        <v>1.1000000000000001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43377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6</v>
      </c>
      <c r="G14" s="89">
        <v>70</v>
      </c>
      <c r="H14" s="44">
        <f t="shared" si="1"/>
        <v>49.295774647887328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7208686</v>
      </c>
      <c r="AF14" s="39"/>
      <c r="AG14" s="39"/>
      <c r="AH14" s="39"/>
      <c r="AI14" s="38">
        <f t="shared" si="8"/>
        <v>4606</v>
      </c>
      <c r="AJ14" s="38">
        <f t="shared" si="2"/>
        <v>4.6059999999999999</v>
      </c>
      <c r="AK14" s="38">
        <f t="shared" si="3"/>
        <v>110.544</v>
      </c>
      <c r="AL14" s="38"/>
      <c r="AM14" s="38"/>
      <c r="AN14" s="38"/>
      <c r="AO14" s="38">
        <f t="shared" si="4"/>
        <v>110.544</v>
      </c>
      <c r="AP14" s="37">
        <v>7.8</v>
      </c>
      <c r="AQ14" s="37">
        <f t="shared" si="9"/>
        <v>7.8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9" t="s">
        <v>152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1809040</v>
      </c>
      <c r="DD14" s="32"/>
      <c r="DE14" s="32">
        <f t="shared" si="10"/>
        <v>1112</v>
      </c>
      <c r="DF14" s="32"/>
      <c r="DG14" s="32">
        <f t="shared" si="11"/>
        <v>1112</v>
      </c>
      <c r="DH14" s="32"/>
      <c r="DI14" s="32"/>
      <c r="DJ14" s="32"/>
      <c r="DK14" s="32"/>
      <c r="DL14" s="32"/>
      <c r="DM14" s="32">
        <f t="shared" si="7"/>
        <v>1112</v>
      </c>
      <c r="DN14" s="32">
        <f t="shared" si="12"/>
        <v>241.42422926617456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43377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80</v>
      </c>
      <c r="H15" s="44">
        <f t="shared" si="1"/>
        <v>56.338028169014088</v>
      </c>
      <c r="I15" s="44">
        <v>76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7213132</v>
      </c>
      <c r="AF15" s="39"/>
      <c r="AG15" s="39"/>
      <c r="AH15" s="39"/>
      <c r="AI15" s="38">
        <f t="shared" si="8"/>
        <v>4446</v>
      </c>
      <c r="AJ15" s="38">
        <f t="shared" si="2"/>
        <v>4.4459999999999997</v>
      </c>
      <c r="AK15" s="38">
        <f t="shared" si="3"/>
        <v>106.70399999999999</v>
      </c>
      <c r="AL15" s="38"/>
      <c r="AM15" s="38"/>
      <c r="AN15" s="38"/>
      <c r="AO15" s="38">
        <f t="shared" si="4"/>
        <v>106.70399999999999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9" t="s">
        <v>152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1810120</v>
      </c>
      <c r="DD15" s="32"/>
      <c r="DE15" s="32">
        <f t="shared" si="10"/>
        <v>1080</v>
      </c>
      <c r="DF15" s="32"/>
      <c r="DG15" s="32">
        <f t="shared" si="11"/>
        <v>1080</v>
      </c>
      <c r="DH15" s="32"/>
      <c r="DI15" s="32"/>
      <c r="DJ15" s="32"/>
      <c r="DK15" s="32"/>
      <c r="DL15" s="32"/>
      <c r="DM15" s="32">
        <f t="shared" si="7"/>
        <v>1080</v>
      </c>
      <c r="DN15" s="32">
        <f t="shared" si="12"/>
        <v>242.91497975708504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43377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77</v>
      </c>
      <c r="H16" s="44">
        <f t="shared" si="1"/>
        <v>54.225352112676056</v>
      </c>
      <c r="I16" s="44">
        <v>75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7217846</v>
      </c>
      <c r="AF16" s="39"/>
      <c r="AG16" s="39"/>
      <c r="AH16" s="39"/>
      <c r="AI16" s="38">
        <f t="shared" si="8"/>
        <v>4714</v>
      </c>
      <c r="AJ16" s="38">
        <f t="shared" si="2"/>
        <v>4.7140000000000004</v>
      </c>
      <c r="AK16" s="38">
        <f t="shared" si="3"/>
        <v>113.13600000000001</v>
      </c>
      <c r="AL16" s="38"/>
      <c r="AM16" s="38"/>
      <c r="AN16" s="38"/>
      <c r="AO16" s="38">
        <f t="shared" si="4"/>
        <v>113.13600000000001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9" t="s">
        <v>152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1811238</v>
      </c>
      <c r="DD16" s="32"/>
      <c r="DE16" s="32">
        <f t="shared" si="10"/>
        <v>1118</v>
      </c>
      <c r="DF16" s="32"/>
      <c r="DG16" s="32">
        <f t="shared" si="11"/>
        <v>1118</v>
      </c>
      <c r="DH16" s="32"/>
      <c r="DI16" s="32"/>
      <c r="DJ16" s="32"/>
      <c r="DK16" s="32"/>
      <c r="DL16" s="32"/>
      <c r="DM16" s="32">
        <f t="shared" si="7"/>
        <v>1118</v>
      </c>
      <c r="DN16" s="32">
        <f t="shared" si="12"/>
        <v>237.16588884174797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43377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78</v>
      </c>
      <c r="H17" s="44">
        <f t="shared" si="1"/>
        <v>54.929577464788736</v>
      </c>
      <c r="I17" s="44">
        <v>75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7222618</v>
      </c>
      <c r="AF17" s="39"/>
      <c r="AG17" s="39"/>
      <c r="AH17" s="39"/>
      <c r="AI17" s="38">
        <f t="shared" si="8"/>
        <v>4772</v>
      </c>
      <c r="AJ17" s="38">
        <f t="shared" si="2"/>
        <v>4.7720000000000002</v>
      </c>
      <c r="AK17" s="38">
        <f t="shared" si="3"/>
        <v>114.52800000000001</v>
      </c>
      <c r="AL17" s="38"/>
      <c r="AM17" s="38"/>
      <c r="AN17" s="38"/>
      <c r="AO17" s="38">
        <f t="shared" si="4"/>
        <v>114.52800000000001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9" t="s">
        <v>152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1812336</v>
      </c>
      <c r="DD17" s="32"/>
      <c r="DE17" s="32">
        <f t="shared" si="10"/>
        <v>1098</v>
      </c>
      <c r="DF17" s="32"/>
      <c r="DG17" s="32">
        <f t="shared" si="11"/>
        <v>1098</v>
      </c>
      <c r="DH17" s="32"/>
      <c r="DI17" s="32"/>
      <c r="DJ17" s="32"/>
      <c r="DK17" s="32"/>
      <c r="DL17" s="32"/>
      <c r="DM17" s="32">
        <f t="shared" si="7"/>
        <v>1098</v>
      </c>
      <c r="DN17" s="32">
        <f t="shared" si="12"/>
        <v>230.092204526404</v>
      </c>
      <c r="DO17" s="91">
        <v>1.18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43377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77</v>
      </c>
      <c r="H18" s="44">
        <f t="shared" si="1"/>
        <v>54.225352112676056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7228039</v>
      </c>
      <c r="AF18" s="39"/>
      <c r="AG18" s="39"/>
      <c r="AH18" s="39"/>
      <c r="AI18" s="38">
        <f t="shared" si="8"/>
        <v>5421</v>
      </c>
      <c r="AJ18" s="38">
        <f t="shared" si="2"/>
        <v>5.4210000000000003</v>
      </c>
      <c r="AK18" s="38">
        <f t="shared" si="3"/>
        <v>130.10400000000001</v>
      </c>
      <c r="AL18" s="38"/>
      <c r="AM18" s="38"/>
      <c r="AN18" s="38"/>
      <c r="AO18" s="38">
        <f t="shared" si="4"/>
        <v>130.10400000000001</v>
      </c>
      <c r="AP18" s="37">
        <v>8.9</v>
      </c>
      <c r="AQ18" s="37">
        <f t="shared" si="9"/>
        <v>8.9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1026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0.86218487394957988</v>
      </c>
      <c r="CL18" s="33"/>
      <c r="CM18" s="33"/>
      <c r="CN18" s="33"/>
      <c r="CO18" s="33"/>
      <c r="CP18" s="33"/>
      <c r="CQ18" s="33"/>
      <c r="CR18" s="39" t="s">
        <v>152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1813577</v>
      </c>
      <c r="DD18" s="32"/>
      <c r="DE18" s="32">
        <f t="shared" si="10"/>
        <v>1241</v>
      </c>
      <c r="DF18" s="32"/>
      <c r="DG18" s="32">
        <f t="shared" si="11"/>
        <v>1241</v>
      </c>
      <c r="DH18" s="32"/>
      <c r="DI18" s="32"/>
      <c r="DJ18" s="32"/>
      <c r="DK18" s="32"/>
      <c r="DL18" s="32"/>
      <c r="DM18" s="32">
        <f t="shared" si="7"/>
        <v>1241</v>
      </c>
      <c r="DN18" s="32">
        <f t="shared" si="12"/>
        <v>228.92455266555984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43377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7233309</v>
      </c>
      <c r="AF19" s="39"/>
      <c r="AG19" s="39"/>
      <c r="AH19" s="39"/>
      <c r="AI19" s="38">
        <f t="shared" si="8"/>
        <v>5270</v>
      </c>
      <c r="AJ19" s="38">
        <f t="shared" si="2"/>
        <v>5.27</v>
      </c>
      <c r="AK19" s="38">
        <f t="shared" si="3"/>
        <v>126.47999999999999</v>
      </c>
      <c r="AL19" s="38"/>
      <c r="AM19" s="38"/>
      <c r="AN19" s="38"/>
      <c r="AO19" s="38">
        <f t="shared" si="4"/>
        <v>126.47999999999999</v>
      </c>
      <c r="AP19" s="37">
        <v>8.1999999999999993</v>
      </c>
      <c r="AQ19" s="37">
        <f t="shared" si="9"/>
        <v>8.1999999999999993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1026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0.86218487394957988</v>
      </c>
      <c r="CL19" s="33"/>
      <c r="CM19" s="33"/>
      <c r="CN19" s="33"/>
      <c r="CO19" s="33"/>
      <c r="CP19" s="33"/>
      <c r="CQ19" s="33"/>
      <c r="CR19" s="39" t="s">
        <v>152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1814784</v>
      </c>
      <c r="DD19" s="32"/>
      <c r="DE19" s="32">
        <f t="shared" si="10"/>
        <v>1207</v>
      </c>
      <c r="DF19" s="32"/>
      <c r="DG19" s="32">
        <f t="shared" si="11"/>
        <v>1207</v>
      </c>
      <c r="DH19" s="32"/>
      <c r="DI19" s="32"/>
      <c r="DJ19" s="32"/>
      <c r="DK19" s="32"/>
      <c r="DL19" s="32"/>
      <c r="DM19" s="32">
        <f t="shared" si="7"/>
        <v>1207</v>
      </c>
      <c r="DN19" s="32">
        <f t="shared" si="12"/>
        <v>229.03225806451616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43377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7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7238227</v>
      </c>
      <c r="AF20" s="39"/>
      <c r="AG20" s="39"/>
      <c r="AH20" s="39"/>
      <c r="AI20" s="38">
        <f t="shared" si="8"/>
        <v>4918</v>
      </c>
      <c r="AJ20" s="38">
        <f t="shared" si="2"/>
        <v>4.9180000000000001</v>
      </c>
      <c r="AK20" s="38">
        <f t="shared" si="3"/>
        <v>118.03200000000001</v>
      </c>
      <c r="AL20" s="38"/>
      <c r="AM20" s="38"/>
      <c r="AN20" s="38"/>
      <c r="AO20" s="38">
        <f t="shared" si="4"/>
        <v>118.03200000000001</v>
      </c>
      <c r="AP20" s="37">
        <v>7.6</v>
      </c>
      <c r="AQ20" s="37">
        <f t="shared" si="9"/>
        <v>7.6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1026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0.86218487394957988</v>
      </c>
      <c r="CL20" s="33"/>
      <c r="CM20" s="33"/>
      <c r="CN20" s="33"/>
      <c r="CO20" s="33"/>
      <c r="CP20" s="33"/>
      <c r="CQ20" s="33"/>
      <c r="CR20" s="39" t="s">
        <v>152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1815988</v>
      </c>
      <c r="DD20" s="32"/>
      <c r="DE20" s="32">
        <f t="shared" si="10"/>
        <v>1204</v>
      </c>
      <c r="DF20" s="32"/>
      <c r="DG20" s="32">
        <f t="shared" si="11"/>
        <v>1204</v>
      </c>
      <c r="DH20" s="32"/>
      <c r="DI20" s="32"/>
      <c r="DJ20" s="32"/>
      <c r="DK20" s="32"/>
      <c r="DL20" s="32"/>
      <c r="DM20" s="32">
        <f t="shared" si="7"/>
        <v>1204</v>
      </c>
      <c r="DN20" s="32">
        <f t="shared" si="12"/>
        <v>244.81496543310288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43377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7242847</v>
      </c>
      <c r="AF21" s="39"/>
      <c r="AG21" s="39"/>
      <c r="AH21" s="39"/>
      <c r="AI21" s="38">
        <f t="shared" si="8"/>
        <v>4620</v>
      </c>
      <c r="AJ21" s="38">
        <f t="shared" si="2"/>
        <v>4.62</v>
      </c>
      <c r="AK21" s="38">
        <f t="shared" si="3"/>
        <v>110.88</v>
      </c>
      <c r="AL21" s="38"/>
      <c r="AM21" s="38"/>
      <c r="AN21" s="38"/>
      <c r="AO21" s="38">
        <f t="shared" si="4"/>
        <v>110.88</v>
      </c>
      <c r="AP21" s="37">
        <v>6.9</v>
      </c>
      <c r="AQ21" s="37">
        <f t="shared" si="9"/>
        <v>6.9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1026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0.86218487394957988</v>
      </c>
      <c r="CL21" s="33"/>
      <c r="CM21" s="33"/>
      <c r="CN21" s="33"/>
      <c r="CO21" s="33"/>
      <c r="CP21" s="33"/>
      <c r="CQ21" s="33"/>
      <c r="CR21" s="39" t="s">
        <v>152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1817170</v>
      </c>
      <c r="DD21" s="32"/>
      <c r="DE21" s="32">
        <f t="shared" si="10"/>
        <v>1182</v>
      </c>
      <c r="DF21" s="32"/>
      <c r="DG21" s="32">
        <f t="shared" si="11"/>
        <v>1182</v>
      </c>
      <c r="DH21" s="32"/>
      <c r="DI21" s="32"/>
      <c r="DJ21" s="32"/>
      <c r="DK21" s="32"/>
      <c r="DL21" s="32"/>
      <c r="DM21" s="32">
        <f t="shared" si="7"/>
        <v>1182</v>
      </c>
      <c r="DN21" s="32">
        <f t="shared" si="12"/>
        <v>255.84415584415584</v>
      </c>
      <c r="DO21" s="134">
        <v>1.2</v>
      </c>
      <c r="DP21" s="31"/>
      <c r="DT21" s="24"/>
      <c r="DU21" s="24"/>
      <c r="DV21" s="24"/>
      <c r="DW21" s="23"/>
    </row>
    <row r="22" spans="1:127" x14ac:dyDescent="0.35">
      <c r="A22" s="232">
        <v>43377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6</v>
      </c>
      <c r="G22" s="89">
        <v>75</v>
      </c>
      <c r="H22" s="44">
        <f t="shared" si="1"/>
        <v>52.816901408450704</v>
      </c>
      <c r="I22" s="44">
        <v>72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7247251</v>
      </c>
      <c r="AF22" s="39"/>
      <c r="AG22" s="39"/>
      <c r="AH22" s="39"/>
      <c r="AI22" s="38">
        <f t="shared" si="8"/>
        <v>4404</v>
      </c>
      <c r="AJ22" s="38">
        <f t="shared" si="2"/>
        <v>4.4039999999999999</v>
      </c>
      <c r="AK22" s="38">
        <f t="shared" si="3"/>
        <v>105.696</v>
      </c>
      <c r="AL22" s="38"/>
      <c r="AM22" s="38"/>
      <c r="AN22" s="38"/>
      <c r="AO22" s="38">
        <f t="shared" si="4"/>
        <v>105.696</v>
      </c>
      <c r="AP22" s="37">
        <v>6.3</v>
      </c>
      <c r="AQ22" s="37">
        <f t="shared" si="9"/>
        <v>6.3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1026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0.86218487394957988</v>
      </c>
      <c r="CL22" s="33"/>
      <c r="CM22" s="33"/>
      <c r="CN22" s="33"/>
      <c r="CO22" s="33"/>
      <c r="CP22" s="33"/>
      <c r="CQ22" s="33"/>
      <c r="CR22" s="39" t="s">
        <v>152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1818335</v>
      </c>
      <c r="DD22" s="32"/>
      <c r="DE22" s="32">
        <f t="shared" si="10"/>
        <v>1165</v>
      </c>
      <c r="DF22" s="32"/>
      <c r="DG22" s="32">
        <f t="shared" si="11"/>
        <v>1165</v>
      </c>
      <c r="DH22" s="32"/>
      <c r="DI22" s="32"/>
      <c r="DJ22" s="32"/>
      <c r="DK22" s="32"/>
      <c r="DL22" s="32"/>
      <c r="DM22" s="32">
        <f t="shared" si="7"/>
        <v>1165</v>
      </c>
      <c r="DN22" s="32">
        <f t="shared" si="12"/>
        <v>264.53224341507723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43377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75</v>
      </c>
      <c r="H23" s="44">
        <f t="shared" si="1"/>
        <v>52.816901408450704</v>
      </c>
      <c r="I23" s="44">
        <v>72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7251752</v>
      </c>
      <c r="AF23" s="39"/>
      <c r="AG23" s="39"/>
      <c r="AH23" s="39"/>
      <c r="AI23" s="38">
        <f t="shared" si="8"/>
        <v>4501</v>
      </c>
      <c r="AJ23" s="38">
        <f t="shared" si="2"/>
        <v>4.5010000000000003</v>
      </c>
      <c r="AK23" s="38">
        <f t="shared" si="3"/>
        <v>108.024</v>
      </c>
      <c r="AL23" s="38"/>
      <c r="AM23" s="38"/>
      <c r="AN23" s="38"/>
      <c r="AO23" s="38">
        <f t="shared" si="4"/>
        <v>108.024</v>
      </c>
      <c r="AP23" s="37">
        <v>5.7</v>
      </c>
      <c r="AQ23" s="37">
        <f t="shared" si="9"/>
        <v>5.7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1026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0.86218487394957988</v>
      </c>
      <c r="CL23" s="33"/>
      <c r="CM23" s="33"/>
      <c r="CN23" s="33"/>
      <c r="CO23" s="33"/>
      <c r="CP23" s="33"/>
      <c r="CQ23" s="33"/>
      <c r="CR23" s="39" t="s">
        <v>152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1819564</v>
      </c>
      <c r="DD23" s="32"/>
      <c r="DE23" s="32">
        <f t="shared" si="10"/>
        <v>1229</v>
      </c>
      <c r="DF23" s="32"/>
      <c r="DG23" s="32">
        <f t="shared" si="11"/>
        <v>1229</v>
      </c>
      <c r="DH23" s="32"/>
      <c r="DI23" s="32"/>
      <c r="DJ23" s="32"/>
      <c r="DK23" s="32"/>
      <c r="DL23" s="32"/>
      <c r="DM23" s="32">
        <f t="shared" si="7"/>
        <v>1229</v>
      </c>
      <c r="DN23" s="32">
        <f t="shared" si="12"/>
        <v>273.05043323705843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43377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5</v>
      </c>
      <c r="G24" s="89">
        <v>74</v>
      </c>
      <c r="H24" s="44">
        <f t="shared" si="1"/>
        <v>52.112676056338032</v>
      </c>
      <c r="I24" s="44">
        <v>71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7256059</v>
      </c>
      <c r="AF24" s="39"/>
      <c r="AG24" s="39"/>
      <c r="AH24" s="39"/>
      <c r="AI24" s="38">
        <f t="shared" si="8"/>
        <v>4307</v>
      </c>
      <c r="AJ24" s="38">
        <f t="shared" si="2"/>
        <v>4.3070000000000004</v>
      </c>
      <c r="AK24" s="38">
        <f t="shared" si="3"/>
        <v>103.36800000000001</v>
      </c>
      <c r="AL24" s="38"/>
      <c r="AM24" s="38"/>
      <c r="AN24" s="38"/>
      <c r="AO24" s="38">
        <f t="shared" si="4"/>
        <v>103.36800000000001</v>
      </c>
      <c r="AP24" s="37">
        <v>5.0999999999999996</v>
      </c>
      <c r="AQ24" s="37">
        <f t="shared" si="9"/>
        <v>5.0999999999999996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9" t="s">
        <v>152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1820739</v>
      </c>
      <c r="DD24" s="32"/>
      <c r="DE24" s="32">
        <f t="shared" si="10"/>
        <v>1175</v>
      </c>
      <c r="DF24" s="32"/>
      <c r="DG24" s="32">
        <f t="shared" si="11"/>
        <v>1175</v>
      </c>
      <c r="DH24" s="32"/>
      <c r="DI24" s="32"/>
      <c r="DJ24" s="32"/>
      <c r="DK24" s="32"/>
      <c r="DL24" s="32"/>
      <c r="DM24" s="32">
        <f t="shared" si="7"/>
        <v>1175</v>
      </c>
      <c r="DN24" s="32">
        <f t="shared" si="12"/>
        <v>272.81170188065937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43377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75</v>
      </c>
      <c r="H25" s="44">
        <f t="shared" si="1"/>
        <v>52.816901408450704</v>
      </c>
      <c r="I25" s="44">
        <v>72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7260268</v>
      </c>
      <c r="AF25" s="39"/>
      <c r="AG25" s="39"/>
      <c r="AH25" s="39"/>
      <c r="AI25" s="38">
        <f t="shared" si="8"/>
        <v>4209</v>
      </c>
      <c r="AJ25" s="38">
        <f t="shared" si="2"/>
        <v>4.2089999999999996</v>
      </c>
      <c r="AK25" s="38">
        <f t="shared" si="3"/>
        <v>101.01599999999999</v>
      </c>
      <c r="AL25" s="38"/>
      <c r="AM25" s="38"/>
      <c r="AN25" s="38"/>
      <c r="AO25" s="38">
        <f t="shared" si="4"/>
        <v>101.01599999999999</v>
      </c>
      <c r="AP25" s="37">
        <v>4.5999999999999996</v>
      </c>
      <c r="AQ25" s="37">
        <f t="shared" si="9"/>
        <v>4.5999999999999996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1026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0.86218487394957988</v>
      </c>
      <c r="CL25" s="33"/>
      <c r="CM25" s="33"/>
      <c r="CN25" s="33"/>
      <c r="CO25" s="33"/>
      <c r="CP25" s="33"/>
      <c r="CQ25" s="33"/>
      <c r="CR25" s="39" t="s">
        <v>152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1821882</v>
      </c>
      <c r="DD25" s="32"/>
      <c r="DE25" s="32">
        <f t="shared" si="10"/>
        <v>1143</v>
      </c>
      <c r="DF25" s="32"/>
      <c r="DG25" s="32">
        <f t="shared" si="11"/>
        <v>1143</v>
      </c>
      <c r="DH25" s="32"/>
      <c r="DI25" s="32"/>
      <c r="DJ25" s="32"/>
      <c r="DK25" s="32"/>
      <c r="DL25" s="32"/>
      <c r="DM25" s="32">
        <f t="shared" si="7"/>
        <v>1143</v>
      </c>
      <c r="DN25" s="32">
        <f t="shared" si="12"/>
        <v>271.5609408410549</v>
      </c>
      <c r="DO25" s="91">
        <v>1.1499999999999999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43377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74</v>
      </c>
      <c r="H26" s="44">
        <f t="shared" si="1"/>
        <v>52.112676056338032</v>
      </c>
      <c r="I26" s="44">
        <v>70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7264754</v>
      </c>
      <c r="AF26" s="39"/>
      <c r="AG26" s="39"/>
      <c r="AH26" s="39"/>
      <c r="AI26" s="38">
        <f t="shared" si="8"/>
        <v>4486</v>
      </c>
      <c r="AJ26" s="38">
        <f t="shared" si="2"/>
        <v>4.4859999999999998</v>
      </c>
      <c r="AK26" s="38">
        <f t="shared" si="3"/>
        <v>107.66399999999999</v>
      </c>
      <c r="AL26" s="38"/>
      <c r="AM26" s="38"/>
      <c r="AN26" s="38"/>
      <c r="AO26" s="38">
        <f t="shared" si="4"/>
        <v>107.66399999999999</v>
      </c>
      <c r="AP26" s="37">
        <v>4.0999999999999996</v>
      </c>
      <c r="AQ26" s="37">
        <f t="shared" si="9"/>
        <v>4.0999999999999996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1017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0.85462184873949576</v>
      </c>
      <c r="CL26" s="33"/>
      <c r="CM26" s="33"/>
      <c r="CN26" s="33"/>
      <c r="CO26" s="33"/>
      <c r="CP26" s="33"/>
      <c r="CQ26" s="33"/>
      <c r="CR26" s="39" t="s">
        <v>152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1823052</v>
      </c>
      <c r="DD26" s="32"/>
      <c r="DE26" s="32">
        <f t="shared" si="10"/>
        <v>1170</v>
      </c>
      <c r="DF26" s="32"/>
      <c r="DG26" s="32">
        <f t="shared" si="11"/>
        <v>1170</v>
      </c>
      <c r="DH26" s="32"/>
      <c r="DI26" s="32"/>
      <c r="DJ26" s="32"/>
      <c r="DK26" s="32"/>
      <c r="DL26" s="32"/>
      <c r="DM26" s="32">
        <f t="shared" si="7"/>
        <v>1170</v>
      </c>
      <c r="DN26" s="32">
        <f t="shared" si="12"/>
        <v>260.81141328577797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43377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3</v>
      </c>
      <c r="G27" s="89">
        <v>75</v>
      </c>
      <c r="H27" s="44">
        <f t="shared" si="1"/>
        <v>52.816901408450704</v>
      </c>
      <c r="I27" s="44">
        <v>70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7269318</v>
      </c>
      <c r="AF27" s="39"/>
      <c r="AG27" s="39"/>
      <c r="AH27" s="39"/>
      <c r="AI27" s="38">
        <f t="shared" si="8"/>
        <v>4564</v>
      </c>
      <c r="AJ27" s="38">
        <f t="shared" si="2"/>
        <v>4.5640000000000001</v>
      </c>
      <c r="AK27" s="38">
        <f t="shared" si="3"/>
        <v>109.536</v>
      </c>
      <c r="AL27" s="38"/>
      <c r="AM27" s="38"/>
      <c r="AN27" s="38"/>
      <c r="AO27" s="38">
        <f t="shared" si="4"/>
        <v>109.536</v>
      </c>
      <c r="AP27" s="37">
        <v>3.7</v>
      </c>
      <c r="AQ27" s="37">
        <f t="shared" si="9"/>
        <v>3.7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1005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0.84453781512605042</v>
      </c>
      <c r="CL27" s="33"/>
      <c r="CM27" s="33"/>
      <c r="CN27" s="33"/>
      <c r="CO27" s="33"/>
      <c r="CP27" s="33"/>
      <c r="CQ27" s="33"/>
      <c r="CR27" s="39" t="s">
        <v>152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1824218</v>
      </c>
      <c r="DD27" s="32"/>
      <c r="DE27" s="32">
        <f t="shared" si="10"/>
        <v>1166</v>
      </c>
      <c r="DF27" s="32"/>
      <c r="DG27" s="32">
        <f t="shared" si="11"/>
        <v>1166</v>
      </c>
      <c r="DH27" s="32"/>
      <c r="DI27" s="32"/>
      <c r="DJ27" s="32"/>
      <c r="DK27" s="32"/>
      <c r="DL27" s="32"/>
      <c r="DM27" s="32">
        <f t="shared" si="7"/>
        <v>1166</v>
      </c>
      <c r="DN27" s="32">
        <f t="shared" si="12"/>
        <v>255.47765118317264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43377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73</v>
      </c>
      <c r="H28" s="44">
        <f t="shared" si="1"/>
        <v>51.408450704225352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7273643</v>
      </c>
      <c r="AF28" s="39"/>
      <c r="AG28" s="39"/>
      <c r="AH28" s="39"/>
      <c r="AI28" s="38">
        <f t="shared" si="8"/>
        <v>4325</v>
      </c>
      <c r="AJ28" s="38">
        <f t="shared" si="2"/>
        <v>4.3250000000000002</v>
      </c>
      <c r="AK28" s="38">
        <f t="shared" si="3"/>
        <v>103.80000000000001</v>
      </c>
      <c r="AL28" s="38"/>
      <c r="AM28" s="38"/>
      <c r="AN28" s="38"/>
      <c r="AO28" s="38">
        <f t="shared" si="4"/>
        <v>103.80000000000001</v>
      </c>
      <c r="AP28" s="37">
        <v>3.3</v>
      </c>
      <c r="AQ28" s="37">
        <f t="shared" si="9"/>
        <v>3.3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1006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0.8453781512605042</v>
      </c>
      <c r="CL28" s="33"/>
      <c r="CM28" s="33"/>
      <c r="CN28" s="33"/>
      <c r="CO28" s="33"/>
      <c r="CP28" s="33"/>
      <c r="CQ28" s="33"/>
      <c r="CR28" s="39" t="s">
        <v>152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1825366</v>
      </c>
      <c r="DD28" s="32"/>
      <c r="DE28" s="32">
        <f t="shared" si="10"/>
        <v>1148</v>
      </c>
      <c r="DF28" s="32"/>
      <c r="DG28" s="32">
        <f t="shared" si="11"/>
        <v>1148</v>
      </c>
      <c r="DH28" s="32"/>
      <c r="DI28" s="32"/>
      <c r="DJ28" s="32"/>
      <c r="DK28" s="32"/>
      <c r="DL28" s="32"/>
      <c r="DM28" s="32">
        <f t="shared" si="7"/>
        <v>1148</v>
      </c>
      <c r="DN28" s="32">
        <f t="shared" si="12"/>
        <v>265.43352601156067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43377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73</v>
      </c>
      <c r="H29" s="44">
        <f t="shared" si="1"/>
        <v>51.408450704225352</v>
      </c>
      <c r="I29" s="44">
        <v>69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7277993</v>
      </c>
      <c r="AF29" s="39"/>
      <c r="AG29" s="39"/>
      <c r="AH29" s="39"/>
      <c r="AI29" s="38">
        <f t="shared" si="8"/>
        <v>4350</v>
      </c>
      <c r="AJ29" s="38">
        <f t="shared" si="2"/>
        <v>4.3499999999999996</v>
      </c>
      <c r="AK29" s="38">
        <f t="shared" si="3"/>
        <v>104.39999999999999</v>
      </c>
      <c r="AL29" s="38"/>
      <c r="AM29" s="38"/>
      <c r="AN29" s="38"/>
      <c r="AO29" s="38">
        <f t="shared" si="4"/>
        <v>104.39999999999999</v>
      </c>
      <c r="AP29" s="37">
        <v>3</v>
      </c>
      <c r="AQ29" s="37">
        <f t="shared" si="9"/>
        <v>3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1026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0.86218487394957988</v>
      </c>
      <c r="CL29" s="33"/>
      <c r="CM29" s="33"/>
      <c r="CN29" s="33"/>
      <c r="CO29" s="33"/>
      <c r="CP29" s="33"/>
      <c r="CQ29" s="33"/>
      <c r="CR29" s="39" t="s">
        <v>152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1826531</v>
      </c>
      <c r="DD29" s="32"/>
      <c r="DE29" s="32">
        <f t="shared" si="10"/>
        <v>1165</v>
      </c>
      <c r="DF29" s="32"/>
      <c r="DG29" s="32">
        <f t="shared" si="11"/>
        <v>1165</v>
      </c>
      <c r="DH29" s="32"/>
      <c r="DI29" s="32"/>
      <c r="DJ29" s="32"/>
      <c r="DK29" s="32"/>
      <c r="DL29" s="32"/>
      <c r="DM29" s="32">
        <f t="shared" si="7"/>
        <v>1165</v>
      </c>
      <c r="DN29" s="32">
        <f t="shared" si="12"/>
        <v>267.81609195402302</v>
      </c>
      <c r="DO29" s="91">
        <v>1.03</v>
      </c>
      <c r="DP29" s="31"/>
      <c r="DT29" s="24"/>
      <c r="DU29" s="24"/>
      <c r="DV29" s="24"/>
      <c r="DW29" s="23"/>
    </row>
    <row r="30" spans="1:127" x14ac:dyDescent="0.35">
      <c r="A30" s="232">
        <v>43377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73</v>
      </c>
      <c r="H30" s="44">
        <f t="shared" si="1"/>
        <v>51.408450704225352</v>
      </c>
      <c r="I30" s="44">
        <v>68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7282427</v>
      </c>
      <c r="AF30" s="39"/>
      <c r="AG30" s="39"/>
      <c r="AH30" s="39"/>
      <c r="AI30" s="38">
        <f t="shared" si="8"/>
        <v>4434</v>
      </c>
      <c r="AJ30" s="38">
        <f t="shared" si="2"/>
        <v>4.4340000000000002</v>
      </c>
      <c r="AK30" s="38">
        <f t="shared" si="3"/>
        <v>106.416</v>
      </c>
      <c r="AL30" s="38"/>
      <c r="AM30" s="38"/>
      <c r="AN30" s="38"/>
      <c r="AO30" s="38">
        <f t="shared" si="4"/>
        <v>106.416</v>
      </c>
      <c r="AP30" s="37">
        <v>2.5</v>
      </c>
      <c r="AQ30" s="37">
        <f t="shared" si="9"/>
        <v>2.5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1026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0.86218487394957988</v>
      </c>
      <c r="CL30" s="33"/>
      <c r="CM30" s="33"/>
      <c r="CN30" s="33"/>
      <c r="CO30" s="33"/>
      <c r="CP30" s="33"/>
      <c r="CQ30" s="33"/>
      <c r="CR30" s="39" t="s">
        <v>152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1827713</v>
      </c>
      <c r="DD30" s="32"/>
      <c r="DE30" s="32">
        <f t="shared" si="10"/>
        <v>1182</v>
      </c>
      <c r="DF30" s="32"/>
      <c r="DG30" s="32">
        <f t="shared" si="11"/>
        <v>1182</v>
      </c>
      <c r="DH30" s="32"/>
      <c r="DI30" s="32"/>
      <c r="DJ30" s="32"/>
      <c r="DK30" s="32"/>
      <c r="DL30" s="32"/>
      <c r="DM30" s="32">
        <f t="shared" si="7"/>
        <v>1182</v>
      </c>
      <c r="DN30" s="32">
        <f t="shared" si="12"/>
        <v>266.57645466847089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43377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73</v>
      </c>
      <c r="H31" s="44">
        <f t="shared" si="1"/>
        <v>51.408450704225352</v>
      </c>
      <c r="I31" s="44">
        <v>69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7286710</v>
      </c>
      <c r="AF31" s="39"/>
      <c r="AG31" s="39"/>
      <c r="AH31" s="39"/>
      <c r="AI31" s="38">
        <f t="shared" si="8"/>
        <v>4283</v>
      </c>
      <c r="AJ31" s="38">
        <f t="shared" si="2"/>
        <v>4.2830000000000004</v>
      </c>
      <c r="AK31" s="38">
        <f t="shared" si="3"/>
        <v>102.792</v>
      </c>
      <c r="AL31" s="38"/>
      <c r="AM31" s="38"/>
      <c r="AN31" s="38"/>
      <c r="AO31" s="38">
        <f t="shared" si="4"/>
        <v>102.792</v>
      </c>
      <c r="AP31" s="37">
        <v>2.1</v>
      </c>
      <c r="AQ31" s="37">
        <f t="shared" si="9"/>
        <v>2.1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1027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0.86302521008403366</v>
      </c>
      <c r="CL31" s="33"/>
      <c r="CM31" s="33"/>
      <c r="CN31" s="33"/>
      <c r="CO31" s="33"/>
      <c r="CP31" s="33"/>
      <c r="CQ31" s="33"/>
      <c r="CR31" s="39" t="s">
        <v>152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1828871</v>
      </c>
      <c r="DD31" s="32"/>
      <c r="DE31" s="32">
        <f t="shared" si="10"/>
        <v>1158</v>
      </c>
      <c r="DF31" s="32"/>
      <c r="DG31" s="32">
        <f t="shared" si="11"/>
        <v>1158</v>
      </c>
      <c r="DH31" s="32"/>
      <c r="DI31" s="32"/>
      <c r="DJ31" s="32"/>
      <c r="DK31" s="32"/>
      <c r="DL31" s="32"/>
      <c r="DM31" s="32">
        <f t="shared" si="7"/>
        <v>1158</v>
      </c>
      <c r="DN31" s="32">
        <f t="shared" si="12"/>
        <v>270.3712351155732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43377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-3</v>
      </c>
      <c r="G32" s="89">
        <v>72</v>
      </c>
      <c r="H32" s="44">
        <f t="shared" si="1"/>
        <v>50.70422535211268</v>
      </c>
      <c r="I32" s="44">
        <v>68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7290760</v>
      </c>
      <c r="AF32" s="39"/>
      <c r="AG32" s="39"/>
      <c r="AH32" s="39"/>
      <c r="AI32" s="38">
        <f t="shared" si="8"/>
        <v>4050</v>
      </c>
      <c r="AJ32" s="38">
        <f t="shared" si="2"/>
        <v>4.05</v>
      </c>
      <c r="AK32" s="38">
        <f t="shared" si="3"/>
        <v>97.199999999999989</v>
      </c>
      <c r="AL32" s="38"/>
      <c r="AM32" s="38"/>
      <c r="AN32" s="38"/>
      <c r="AO32" s="38">
        <f t="shared" si="4"/>
        <v>97.199999999999989</v>
      </c>
      <c r="AP32" s="37">
        <v>2</v>
      </c>
      <c r="AQ32" s="37">
        <f t="shared" si="9"/>
        <v>2</v>
      </c>
      <c r="AR32" s="36"/>
      <c r="AS32" s="36"/>
      <c r="AT32" s="36"/>
      <c r="AU32" s="35" t="s">
        <v>153</v>
      </c>
      <c r="AV32" s="34">
        <v>1188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0.99831932773109244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9" t="s">
        <v>152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1829949</v>
      </c>
      <c r="DD32" s="32"/>
      <c r="DE32" s="32">
        <f t="shared" si="10"/>
        <v>1078</v>
      </c>
      <c r="DF32" s="32"/>
      <c r="DG32" s="32">
        <f t="shared" si="11"/>
        <v>1078</v>
      </c>
      <c r="DH32" s="32"/>
      <c r="DI32" s="32"/>
      <c r="DJ32" s="32"/>
      <c r="DK32" s="32"/>
      <c r="DL32" s="32"/>
      <c r="DM32" s="32">
        <f t="shared" si="7"/>
        <v>1078</v>
      </c>
      <c r="DN32" s="32">
        <f t="shared" si="12"/>
        <v>266.17283950617286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43377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73</v>
      </c>
      <c r="H33" s="44">
        <f t="shared" si="1"/>
        <v>51.408450704225352</v>
      </c>
      <c r="I33" s="44">
        <v>68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7294994</v>
      </c>
      <c r="AF33" s="39"/>
      <c r="AG33" s="39"/>
      <c r="AH33" s="39"/>
      <c r="AI33" s="38">
        <f t="shared" si="8"/>
        <v>4234</v>
      </c>
      <c r="AJ33" s="38">
        <f t="shared" si="2"/>
        <v>4.234</v>
      </c>
      <c r="AK33" s="38">
        <f t="shared" si="3"/>
        <v>101.616</v>
      </c>
      <c r="AL33" s="38"/>
      <c r="AM33" s="38"/>
      <c r="AN33" s="38"/>
      <c r="AO33" s="38">
        <f t="shared" si="4"/>
        <v>101.616</v>
      </c>
      <c r="AP33" s="37">
        <v>2</v>
      </c>
      <c r="AQ33" s="37">
        <f t="shared" si="9"/>
        <v>2</v>
      </c>
      <c r="AR33" s="36"/>
      <c r="AS33" s="36"/>
      <c r="AT33" s="36"/>
      <c r="AU33" s="35" t="s">
        <v>153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9" t="s">
        <v>152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1831044</v>
      </c>
      <c r="DD33" s="32"/>
      <c r="DE33" s="32">
        <f t="shared" si="10"/>
        <v>1095</v>
      </c>
      <c r="DF33" s="32"/>
      <c r="DG33" s="32">
        <f t="shared" si="11"/>
        <v>1095</v>
      </c>
      <c r="DH33" s="32"/>
      <c r="DI33" s="32"/>
      <c r="DJ33" s="32"/>
      <c r="DK33" s="32"/>
      <c r="DL33" s="32"/>
      <c r="DM33" s="32">
        <f t="shared" si="7"/>
        <v>1095</v>
      </c>
      <c r="DN33" s="32">
        <f t="shared" si="12"/>
        <v>258.62068965517244</v>
      </c>
      <c r="DO33" s="91">
        <v>1.1599999999999999</v>
      </c>
      <c r="DP33" s="31"/>
      <c r="DT33" s="24"/>
      <c r="DU33" s="24"/>
      <c r="DV33" s="24"/>
      <c r="DW33" s="23"/>
    </row>
    <row r="34" spans="1:127" x14ac:dyDescent="0.35">
      <c r="A34" s="232">
        <v>43377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1</v>
      </c>
      <c r="G34" s="89">
        <v>68</v>
      </c>
      <c r="H34" s="44">
        <f t="shared" si="1"/>
        <v>47.887323943661976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7298458</v>
      </c>
      <c r="AF34" s="39"/>
      <c r="AG34" s="39"/>
      <c r="AH34" s="39"/>
      <c r="AI34" s="38">
        <f t="shared" si="8"/>
        <v>3464</v>
      </c>
      <c r="AJ34" s="38">
        <f t="shared" si="2"/>
        <v>3.464</v>
      </c>
      <c r="AK34" s="38">
        <f t="shared" si="3"/>
        <v>83.135999999999996</v>
      </c>
      <c r="AL34" s="38"/>
      <c r="AM34" s="38"/>
      <c r="AN34" s="38"/>
      <c r="AO34" s="38">
        <f t="shared" si="4"/>
        <v>83.135999999999996</v>
      </c>
      <c r="AP34" s="37">
        <v>3.1</v>
      </c>
      <c r="AQ34" s="37">
        <f t="shared" si="9"/>
        <v>3.1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9" t="s">
        <v>152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1832142</v>
      </c>
      <c r="DD34" s="32"/>
      <c r="DE34" s="32">
        <f t="shared" si="10"/>
        <v>1098</v>
      </c>
      <c r="DF34" s="32"/>
      <c r="DG34" s="32">
        <f t="shared" si="11"/>
        <v>1098</v>
      </c>
      <c r="DH34" s="32"/>
      <c r="DI34" s="32"/>
      <c r="DJ34" s="32"/>
      <c r="DK34" s="32"/>
      <c r="DL34" s="32"/>
      <c r="DM34" s="32">
        <f t="shared" si="7"/>
        <v>1098</v>
      </c>
      <c r="DN34" s="32">
        <f t="shared" si="12"/>
        <v>316.97459584295615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43377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2</v>
      </c>
      <c r="G35" s="89">
        <v>71</v>
      </c>
      <c r="H35" s="44">
        <f t="shared" si="1"/>
        <v>50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7302510</v>
      </c>
      <c r="AF35" s="39"/>
      <c r="AG35" s="39"/>
      <c r="AH35" s="39"/>
      <c r="AI35" s="38">
        <f t="shared" si="8"/>
        <v>4052</v>
      </c>
      <c r="AJ35" s="38">
        <f t="shared" si="2"/>
        <v>4.0519999999999996</v>
      </c>
      <c r="AK35" s="38">
        <f t="shared" si="3"/>
        <v>97.24799999999999</v>
      </c>
      <c r="AL35" s="38"/>
      <c r="AM35" s="38"/>
      <c r="AN35" s="38"/>
      <c r="AO35" s="38">
        <f t="shared" si="4"/>
        <v>97.24799999999999</v>
      </c>
      <c r="AP35" s="37">
        <v>4.5999999999999996</v>
      </c>
      <c r="AQ35" s="37">
        <f t="shared" si="9"/>
        <v>4.5999999999999996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9" t="s">
        <v>152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1833286</v>
      </c>
      <c r="DD35" s="32"/>
      <c r="DE35" s="32">
        <f t="shared" si="10"/>
        <v>1144</v>
      </c>
      <c r="DF35" s="32"/>
      <c r="DG35" s="32">
        <f t="shared" si="11"/>
        <v>1144</v>
      </c>
      <c r="DH35" s="32"/>
      <c r="DI35" s="32"/>
      <c r="DJ35" s="32"/>
      <c r="DK35" s="32"/>
      <c r="DL35" s="32"/>
      <c r="DM35" s="32">
        <f t="shared" si="7"/>
        <v>1144</v>
      </c>
      <c r="DN35" s="32">
        <f t="shared" si="12"/>
        <v>282.32971372161899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3.9583333333333335</v>
      </c>
      <c r="G36" s="28">
        <f t="shared" si="13"/>
        <v>73.958333333333329</v>
      </c>
      <c r="H36" s="28">
        <f t="shared" si="13"/>
        <v>52.083333333333336</v>
      </c>
      <c r="I36" s="28">
        <f t="shared" si="13"/>
        <v>71.083333333333329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107332</v>
      </c>
      <c r="AJ36" s="28">
        <f>SUM(AJ12:AJ35)</f>
        <v>107.33199999999997</v>
      </c>
      <c r="AK36" s="28">
        <f>AVERAGE(AK12:AK35)</f>
        <v>107.33199999999999</v>
      </c>
      <c r="AL36" s="28"/>
      <c r="AM36" s="28"/>
      <c r="AN36" s="28"/>
      <c r="AO36" s="28"/>
      <c r="AP36" s="28">
        <f>AVERAGE(AP12:AP35)</f>
        <v>5.4749999999999988</v>
      </c>
      <c r="AQ36" s="28">
        <f>AVERAGE(AQ12:AQ35)</f>
        <v>5.4749999999999988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27554</v>
      </c>
      <c r="DF36" s="28"/>
      <c r="DG36" s="28">
        <f>SUM(DG12:DG35)</f>
        <v>27554</v>
      </c>
      <c r="DH36" s="28"/>
      <c r="DI36" s="28"/>
      <c r="DJ36" s="28"/>
      <c r="DK36" s="28"/>
      <c r="DL36" s="28"/>
      <c r="DM36" s="28">
        <f t="shared" si="7"/>
        <v>27554</v>
      </c>
      <c r="DN36" s="28">
        <f t="shared" si="12"/>
        <v>256.71747475123925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49" t="s">
        <v>217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75"/>
      <c r="F43" s="75"/>
      <c r="G43" s="75"/>
      <c r="H43" s="75"/>
      <c r="I43" s="75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75"/>
      <c r="X43" s="75"/>
      <c r="Y43" s="75"/>
      <c r="Z43" s="75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104"/>
      <c r="AB44" s="104"/>
      <c r="AC44" s="104"/>
      <c r="AD44" s="104"/>
      <c r="AE44" s="104"/>
      <c r="AF44" s="104"/>
      <c r="AG44" s="104"/>
      <c r="AH44" s="104"/>
      <c r="AI44" s="104"/>
    </row>
    <row r="45" spans="1:127" x14ac:dyDescent="0.35">
      <c r="B45" s="169" t="s">
        <v>171</v>
      </c>
      <c r="C45" s="108"/>
      <c r="D45" s="109"/>
      <c r="E45" s="109"/>
      <c r="F45" s="109"/>
      <c r="G45" s="109"/>
      <c r="H45" s="109"/>
      <c r="I45" s="109"/>
      <c r="J45" s="109"/>
      <c r="K45" s="110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2"/>
      <c r="X45" s="113"/>
      <c r="Y45" s="113"/>
      <c r="Z45" s="113"/>
      <c r="AA45" s="135"/>
      <c r="AB45" s="135"/>
      <c r="AC45" s="135"/>
      <c r="AD45" s="135"/>
      <c r="AE45" s="135"/>
    </row>
    <row r="46" spans="1:127" x14ac:dyDescent="0.35">
      <c r="B46" s="102" t="s">
        <v>204</v>
      </c>
      <c r="C46" s="11"/>
      <c r="D46" s="96"/>
      <c r="E46" s="96"/>
      <c r="F46" s="96"/>
      <c r="G46" s="96"/>
      <c r="H46" s="96"/>
      <c r="I46" s="96"/>
      <c r="J46" s="96"/>
      <c r="K46" s="93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6"/>
      <c r="X46" s="4"/>
      <c r="Y46" s="4"/>
      <c r="Z46" s="4"/>
      <c r="AA46" s="104"/>
      <c r="AB46" s="104"/>
      <c r="AC46" s="104"/>
      <c r="AD46" s="104"/>
      <c r="AE46" s="104"/>
      <c r="AF46" s="104"/>
      <c r="AG46" s="104"/>
      <c r="AH46" s="104"/>
      <c r="AI46" s="104"/>
    </row>
    <row r="47" spans="1:127" x14ac:dyDescent="0.35">
      <c r="B47" s="102" t="s">
        <v>205</v>
      </c>
      <c r="C47" s="136"/>
      <c r="D47" s="137"/>
      <c r="E47" s="137"/>
      <c r="F47" s="137"/>
      <c r="G47" s="137"/>
      <c r="H47" s="137"/>
      <c r="I47" s="137"/>
      <c r="J47" s="137"/>
      <c r="K47" s="138"/>
      <c r="L47" s="139"/>
      <c r="M47" s="139"/>
      <c r="N47" s="139"/>
      <c r="O47" s="139"/>
      <c r="P47" s="139"/>
      <c r="Q47" s="139"/>
      <c r="R47" s="139"/>
      <c r="S47" s="139"/>
      <c r="T47" s="139"/>
      <c r="U47" s="140"/>
      <c r="V47" s="140"/>
      <c r="W47" s="141"/>
      <c r="X47" s="142"/>
      <c r="Y47" s="142"/>
      <c r="Z47" s="142"/>
      <c r="AA47" s="143"/>
      <c r="AB47" s="143"/>
      <c r="AC47" s="143"/>
      <c r="AD47" s="143"/>
      <c r="AE47" s="143"/>
      <c r="AF47" s="143"/>
      <c r="AG47" s="143"/>
      <c r="AH47" s="143"/>
      <c r="AI47" s="143"/>
    </row>
    <row r="48" spans="1:127" x14ac:dyDescent="0.35">
      <c r="B48" s="102" t="s">
        <v>206</v>
      </c>
      <c r="C48" s="11"/>
      <c r="D48" s="95"/>
      <c r="E48" s="95"/>
      <c r="F48" s="95"/>
      <c r="G48" s="95"/>
      <c r="H48" s="95"/>
      <c r="I48" s="95"/>
      <c r="J48" s="95"/>
      <c r="K48" s="114"/>
      <c r="L48" s="115"/>
      <c r="M48" s="115"/>
      <c r="N48" s="115"/>
      <c r="O48" s="115"/>
      <c r="P48" s="115"/>
      <c r="Q48" s="115"/>
      <c r="R48" s="115"/>
      <c r="S48" s="115"/>
      <c r="T48" s="115"/>
      <c r="U48" s="105"/>
      <c r="V48" s="105"/>
      <c r="W48" s="106"/>
      <c r="X48" s="4"/>
      <c r="Y48" s="4"/>
      <c r="Z48" s="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2:35" x14ac:dyDescent="0.35">
      <c r="B49" s="168" t="s">
        <v>186</v>
      </c>
      <c r="C49" s="11"/>
      <c r="D49" s="95"/>
      <c r="E49" s="95"/>
      <c r="F49" s="95"/>
      <c r="G49" s="95"/>
      <c r="H49" s="95"/>
      <c r="I49" s="95"/>
      <c r="J49" s="95"/>
      <c r="K49" s="114"/>
      <c r="L49" s="115"/>
      <c r="M49" s="115"/>
      <c r="N49" s="115"/>
      <c r="O49" s="115"/>
      <c r="P49" s="115"/>
      <c r="Q49" s="115"/>
      <c r="R49" s="115"/>
      <c r="S49" s="115"/>
      <c r="T49" s="115"/>
      <c r="U49" s="105"/>
      <c r="V49" s="105"/>
      <c r="W49" s="106"/>
      <c r="X49" s="4"/>
      <c r="Y49" s="4"/>
      <c r="Z49" s="4"/>
      <c r="AA49" s="104"/>
      <c r="AB49" s="104"/>
      <c r="AC49" s="104"/>
      <c r="AD49" s="104"/>
      <c r="AE49" s="104"/>
      <c r="AF49" s="104"/>
      <c r="AG49" s="104"/>
      <c r="AH49" s="104"/>
      <c r="AI49" s="104"/>
    </row>
    <row r="50" spans="2:35" x14ac:dyDescent="0.35">
      <c r="B50" s="102" t="s">
        <v>207</v>
      </c>
      <c r="C50" s="11"/>
      <c r="D50" s="95"/>
      <c r="E50" s="95"/>
      <c r="F50" s="95"/>
      <c r="G50" s="95"/>
      <c r="H50" s="95"/>
      <c r="I50" s="95"/>
      <c r="J50" s="95"/>
      <c r="K50" s="114"/>
      <c r="L50" s="115"/>
      <c r="M50" s="115"/>
      <c r="N50" s="115"/>
      <c r="O50" s="115"/>
      <c r="P50" s="115"/>
      <c r="Q50" s="115"/>
      <c r="R50" s="115"/>
      <c r="S50" s="115"/>
      <c r="T50" s="115"/>
      <c r="U50" s="105"/>
      <c r="V50" s="105"/>
      <c r="W50" s="106"/>
      <c r="X50" s="4"/>
      <c r="Y50" s="4"/>
      <c r="Z50" s="4"/>
      <c r="AA50" s="104"/>
      <c r="AB50" s="104"/>
      <c r="AC50" s="104"/>
      <c r="AD50" s="104"/>
      <c r="AE50" s="104"/>
      <c r="AF50" s="104"/>
      <c r="AG50" s="104"/>
      <c r="AH50" s="104"/>
      <c r="AI50" s="104"/>
    </row>
    <row r="51" spans="2:35" x14ac:dyDescent="0.35">
      <c r="B51" s="171" t="s">
        <v>184</v>
      </c>
      <c r="C51" s="11"/>
      <c r="D51" s="95"/>
      <c r="E51" s="95"/>
      <c r="F51" s="95"/>
      <c r="G51" s="95"/>
      <c r="H51" s="95"/>
      <c r="I51" s="95"/>
      <c r="J51" s="95"/>
      <c r="K51" s="114"/>
      <c r="L51" s="164"/>
      <c r="M51" s="164"/>
      <c r="N51" s="164"/>
      <c r="O51" s="164"/>
      <c r="P51" s="164"/>
      <c r="Q51" s="164"/>
      <c r="R51" s="115"/>
      <c r="S51" s="115"/>
      <c r="T51" s="115"/>
      <c r="U51" s="105"/>
      <c r="V51" s="105"/>
      <c r="W51" s="106"/>
      <c r="X51" s="4"/>
      <c r="Y51" s="4"/>
      <c r="Z51" s="4"/>
      <c r="AA51" s="104"/>
      <c r="AB51" s="104"/>
      <c r="AC51" s="104"/>
      <c r="AD51" s="104"/>
      <c r="AE51" s="104"/>
      <c r="AF51" s="104"/>
      <c r="AG51" s="104"/>
      <c r="AH51" s="104"/>
      <c r="AI51" s="104"/>
    </row>
    <row r="52" spans="2:35" x14ac:dyDescent="0.35">
      <c r="B52" s="102" t="s">
        <v>208</v>
      </c>
      <c r="C52" s="11"/>
      <c r="D52" s="116"/>
      <c r="E52" s="116"/>
      <c r="F52" s="116"/>
      <c r="G52" s="116"/>
      <c r="H52" s="116"/>
      <c r="I52" s="116"/>
      <c r="J52" s="93"/>
      <c r="K52" s="93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6"/>
      <c r="X52" s="4"/>
      <c r="Y52" s="4"/>
      <c r="Z52" s="4"/>
      <c r="AA52" s="104"/>
      <c r="AB52" s="104"/>
      <c r="AC52" s="104"/>
      <c r="AD52" s="104"/>
      <c r="AE52" s="104"/>
      <c r="AF52" s="104"/>
      <c r="AG52" s="104"/>
      <c r="AH52" s="104"/>
      <c r="AI52" s="104"/>
    </row>
    <row r="53" spans="2:35" x14ac:dyDescent="0.35">
      <c r="B53" s="166" t="s">
        <v>175</v>
      </c>
      <c r="C53" s="108"/>
      <c r="D53" s="117"/>
      <c r="E53" s="117"/>
      <c r="F53" s="117"/>
      <c r="G53" s="117"/>
      <c r="H53" s="117"/>
      <c r="I53" s="117"/>
      <c r="J53" s="110"/>
      <c r="K53" s="110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2"/>
      <c r="X53" s="113"/>
      <c r="Y53" s="113"/>
      <c r="Z53" s="113"/>
      <c r="AA53" s="135"/>
      <c r="AB53" s="135"/>
      <c r="AC53" s="135"/>
      <c r="AD53" s="135"/>
      <c r="AE53" s="135"/>
    </row>
    <row r="54" spans="2:35" x14ac:dyDescent="0.35">
      <c r="B54" s="97" t="s">
        <v>157</v>
      </c>
      <c r="C54" s="11"/>
      <c r="D54" s="116"/>
      <c r="E54" s="116"/>
      <c r="F54" s="116"/>
      <c r="G54" s="116"/>
      <c r="H54" s="116"/>
      <c r="I54" s="116"/>
      <c r="J54" s="93"/>
      <c r="K54" s="93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6"/>
      <c r="X54" s="4"/>
      <c r="Y54" s="4"/>
      <c r="Z54" s="4"/>
      <c r="AA54" s="104"/>
      <c r="AB54" s="104"/>
      <c r="AC54" s="104"/>
      <c r="AD54" s="104"/>
      <c r="AE54" s="104"/>
      <c r="AF54" s="104"/>
      <c r="AG54" s="104"/>
      <c r="AH54" s="104"/>
      <c r="AI54" s="104"/>
    </row>
    <row r="55" spans="2:35" x14ac:dyDescent="0.35">
      <c r="B55" s="102" t="s">
        <v>209</v>
      </c>
      <c r="C55" s="108"/>
      <c r="D55" s="128"/>
      <c r="E55" s="128"/>
      <c r="F55" s="128"/>
      <c r="G55" s="128"/>
      <c r="H55" s="128"/>
      <c r="I55" s="128"/>
      <c r="J55" s="124"/>
      <c r="K55" s="124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9"/>
      <c r="X55" s="113"/>
      <c r="Y55" s="113"/>
      <c r="Z55" s="113"/>
      <c r="AA55" s="135"/>
      <c r="AB55" s="135"/>
      <c r="AC55" s="135"/>
      <c r="AD55" s="135"/>
      <c r="AE55" s="135"/>
    </row>
    <row r="56" spans="2:35" x14ac:dyDescent="0.35">
      <c r="B56" s="102" t="s">
        <v>210</v>
      </c>
      <c r="C56" s="9"/>
      <c r="D56" s="118"/>
      <c r="E56" s="118"/>
      <c r="F56" s="118"/>
      <c r="G56" s="118"/>
      <c r="H56" s="118"/>
      <c r="I56" s="118"/>
      <c r="J56" s="114"/>
      <c r="K56" s="114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9"/>
      <c r="X56" s="4"/>
      <c r="Y56" s="4"/>
      <c r="Z56" s="4"/>
      <c r="AA56" s="104"/>
      <c r="AB56" s="104"/>
      <c r="AC56" s="104"/>
      <c r="AD56" s="104"/>
      <c r="AE56" s="104"/>
      <c r="AF56" s="104"/>
      <c r="AG56" s="104"/>
      <c r="AH56" s="104"/>
      <c r="AI56" s="104"/>
    </row>
    <row r="57" spans="2:35" x14ac:dyDescent="0.35">
      <c r="B57" s="102" t="s">
        <v>211</v>
      </c>
      <c r="C57" s="130"/>
      <c r="D57" s="128"/>
      <c r="E57" s="128"/>
      <c r="F57" s="128"/>
      <c r="G57" s="128"/>
      <c r="H57" s="128"/>
      <c r="I57" s="128"/>
      <c r="J57" s="124"/>
      <c r="K57" s="124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9"/>
      <c r="X57" s="113"/>
      <c r="Y57" s="113"/>
      <c r="Z57" s="113"/>
      <c r="AA57" s="135"/>
      <c r="AB57" s="135"/>
      <c r="AC57" s="135"/>
      <c r="AD57" s="135"/>
      <c r="AE57" s="135"/>
    </row>
    <row r="58" spans="2:35" x14ac:dyDescent="0.35">
      <c r="B58" s="102" t="s">
        <v>212</v>
      </c>
      <c r="C58" s="121"/>
      <c r="D58" s="104"/>
      <c r="E58" s="104"/>
      <c r="F58" s="104"/>
      <c r="G58" s="104"/>
      <c r="H58" s="104"/>
      <c r="I58" s="104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</row>
    <row r="59" spans="2:35" x14ac:dyDescent="0.35">
      <c r="B59" s="102" t="s">
        <v>213</v>
      </c>
      <c r="C59" s="9"/>
      <c r="D59" s="118"/>
      <c r="E59" s="118"/>
      <c r="F59" s="118"/>
      <c r="G59" s="118"/>
      <c r="H59" s="118"/>
      <c r="I59" s="118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</row>
    <row r="60" spans="2:35" x14ac:dyDescent="0.35">
      <c r="B60" s="102" t="s">
        <v>214</v>
      </c>
      <c r="C60" s="9"/>
      <c r="D60" s="118"/>
      <c r="E60" s="118"/>
      <c r="F60" s="118"/>
      <c r="G60" s="118"/>
      <c r="H60" s="118"/>
      <c r="I60" s="118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</row>
    <row r="61" spans="2:35" x14ac:dyDescent="0.35">
      <c r="B61" s="102" t="s">
        <v>215</v>
      </c>
      <c r="C61" s="172"/>
      <c r="D61" s="128"/>
      <c r="E61" s="128"/>
      <c r="F61" s="128"/>
      <c r="G61" s="128"/>
      <c r="H61" s="128"/>
      <c r="I61" s="128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</row>
    <row r="62" spans="2:35" x14ac:dyDescent="0.35">
      <c r="B62" s="170" t="s">
        <v>161</v>
      </c>
      <c r="C62" s="9"/>
      <c r="D62" s="118"/>
      <c r="E62" s="118"/>
      <c r="F62" s="118"/>
      <c r="G62" s="118"/>
      <c r="H62" s="118"/>
      <c r="I62" s="118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</row>
    <row r="63" spans="2:35" x14ac:dyDescent="0.35">
      <c r="B63" s="102" t="s">
        <v>216</v>
      </c>
      <c r="C63" s="9"/>
      <c r="D63" s="118"/>
      <c r="E63" s="118"/>
      <c r="F63" s="118"/>
      <c r="G63" s="118"/>
      <c r="H63" s="118"/>
      <c r="I63" s="118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2:35" x14ac:dyDescent="0.35">
      <c r="B64" s="102" t="s">
        <v>218</v>
      </c>
      <c r="C64" s="11"/>
      <c r="D64" s="116"/>
      <c r="E64" s="116"/>
      <c r="F64" s="116"/>
      <c r="G64" s="116"/>
      <c r="H64" s="116"/>
      <c r="I64" s="116"/>
      <c r="J64" s="93"/>
      <c r="K64" s="93"/>
      <c r="L64" s="105"/>
      <c r="M64" s="105"/>
      <c r="N64" s="105"/>
      <c r="O64" s="105"/>
      <c r="P64" s="105"/>
      <c r="Q64" s="105"/>
      <c r="R64" s="105"/>
      <c r="S64" s="105"/>
      <c r="T64" s="105"/>
      <c r="U64" s="92"/>
      <c r="V64" s="92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  <row r="65" spans="2:35" x14ac:dyDescent="0.35">
      <c r="B65" s="102" t="s">
        <v>220</v>
      </c>
      <c r="C65" s="11"/>
      <c r="D65" s="116"/>
      <c r="E65" s="116"/>
      <c r="F65" s="116"/>
      <c r="G65" s="116"/>
      <c r="H65" s="116"/>
      <c r="I65" s="116"/>
      <c r="J65" s="93"/>
      <c r="K65" s="93"/>
      <c r="L65" s="105"/>
      <c r="M65" s="105"/>
      <c r="N65" s="105"/>
      <c r="O65" s="105"/>
      <c r="P65" s="105"/>
      <c r="Q65" s="105"/>
      <c r="R65" s="105"/>
      <c r="S65" s="105"/>
      <c r="T65" s="105"/>
      <c r="U65" s="92"/>
      <c r="V65" s="92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</row>
    <row r="66" spans="2:35" x14ac:dyDescent="0.35">
      <c r="B66" s="102" t="s">
        <v>219</v>
      </c>
      <c r="C66" s="9"/>
      <c r="D66" s="118"/>
      <c r="E66" s="118"/>
      <c r="F66" s="118"/>
      <c r="G66" s="118"/>
      <c r="H66" s="118"/>
      <c r="I66" s="118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</row>
    <row r="67" spans="2:35" x14ac:dyDescent="0.35">
      <c r="B67" s="102" t="s">
        <v>221</v>
      </c>
      <c r="C67" s="9"/>
      <c r="D67" s="118"/>
      <c r="E67" s="118"/>
      <c r="F67" s="118"/>
      <c r="G67" s="118"/>
      <c r="H67" s="118"/>
      <c r="I67" s="118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</row>
    <row r="68" spans="2:35" x14ac:dyDescent="0.35">
      <c r="B68" s="165" t="s">
        <v>164</v>
      </c>
      <c r="C68" s="9"/>
      <c r="D68" s="118"/>
      <c r="E68" s="118"/>
      <c r="F68" s="118"/>
      <c r="G68" s="118"/>
      <c r="H68" s="118"/>
      <c r="I68" s="118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</row>
    <row r="69" spans="2:35" x14ac:dyDescent="0.35">
      <c r="B69" s="102" t="s">
        <v>222</v>
      </c>
      <c r="C69" s="9"/>
      <c r="D69" s="118"/>
      <c r="E69" s="118"/>
      <c r="F69" s="118"/>
      <c r="G69" s="118"/>
      <c r="H69" s="118"/>
      <c r="I69" s="118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</row>
    <row r="70" spans="2:35" x14ac:dyDescent="0.35">
      <c r="B70" s="102" t="s">
        <v>223</v>
      </c>
      <c r="C70" s="9"/>
      <c r="D70" s="118"/>
      <c r="E70" s="118"/>
      <c r="F70" s="118"/>
      <c r="G70" s="118"/>
      <c r="H70" s="118"/>
      <c r="I70" s="118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</row>
    <row r="71" spans="2:35" x14ac:dyDescent="0.35">
      <c r="B71" s="171" t="s">
        <v>226</v>
      </c>
      <c r="C71" s="9"/>
      <c r="D71" s="118"/>
      <c r="E71" s="118"/>
      <c r="F71" s="118"/>
      <c r="G71" s="118"/>
      <c r="H71" s="118"/>
      <c r="I71" s="118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</row>
    <row r="72" spans="2:35" x14ac:dyDescent="0.35">
      <c r="B72" s="102" t="s">
        <v>224</v>
      </c>
      <c r="C72" s="9"/>
      <c r="D72" s="118"/>
      <c r="E72" s="118"/>
      <c r="F72" s="118"/>
      <c r="G72" s="118"/>
      <c r="H72" s="118"/>
      <c r="I72" s="118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</row>
    <row r="73" spans="2:35" x14ac:dyDescent="0.35">
      <c r="B73" s="173" t="s">
        <v>188</v>
      </c>
      <c r="C73" s="9"/>
      <c r="D73" s="118"/>
      <c r="E73" s="118"/>
      <c r="F73" s="118"/>
      <c r="G73" s="118"/>
      <c r="H73" s="118"/>
      <c r="I73" s="118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</row>
    <row r="74" spans="2:35" x14ac:dyDescent="0.35">
      <c r="B74" s="167" t="s">
        <v>227</v>
      </c>
      <c r="C74" s="176"/>
      <c r="D74" s="177"/>
      <c r="E74" s="177"/>
      <c r="F74" s="177"/>
      <c r="G74" s="118"/>
      <c r="H74" s="118"/>
      <c r="I74" s="118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</row>
    <row r="75" spans="2:35" x14ac:dyDescent="0.35">
      <c r="B75" s="102" t="s">
        <v>225</v>
      </c>
    </row>
    <row r="76" spans="2:35" x14ac:dyDescent="0.35">
      <c r="B76" s="102" t="s">
        <v>200</v>
      </c>
      <c r="C76" s="9"/>
      <c r="D76" s="118"/>
      <c r="E76" s="118"/>
      <c r="F76" s="118"/>
      <c r="G76" s="118"/>
      <c r="H76" s="118"/>
      <c r="I76" s="118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</row>
    <row r="77" spans="2:35" x14ac:dyDescent="0.35">
      <c r="B77" s="174" t="s">
        <v>168</v>
      </c>
      <c r="C77" s="9"/>
      <c r="D77" s="118"/>
      <c r="E77" s="118"/>
      <c r="F77" s="118"/>
      <c r="G77" s="118"/>
      <c r="H77" s="118"/>
      <c r="I77" s="118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</row>
    <row r="78" spans="2:35" x14ac:dyDescent="0.35">
      <c r="B78" s="133" t="s">
        <v>178</v>
      </c>
      <c r="C78" s="9"/>
      <c r="D78" s="118"/>
      <c r="E78" s="118"/>
      <c r="F78" s="118"/>
      <c r="G78" s="118"/>
      <c r="H78" s="118"/>
      <c r="I78" s="118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</row>
    <row r="79" spans="2:35" x14ac:dyDescent="0.35">
      <c r="B79" s="102" t="s">
        <v>202</v>
      </c>
      <c r="C79" s="9"/>
      <c r="D79" s="118"/>
      <c r="E79" s="118"/>
      <c r="F79" s="118"/>
      <c r="G79" s="118"/>
      <c r="H79" s="118"/>
      <c r="I79" s="118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</row>
    <row r="80" spans="2:35" x14ac:dyDescent="0.35">
      <c r="B80" s="102" t="s">
        <v>228</v>
      </c>
      <c r="C80" s="9"/>
      <c r="D80" s="118"/>
      <c r="E80" s="118"/>
      <c r="F80" s="118"/>
      <c r="G80" s="118"/>
      <c r="H80" s="118"/>
      <c r="I80" s="118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</row>
    <row r="81" spans="2:35" x14ac:dyDescent="0.35">
      <c r="B81" s="102"/>
      <c r="C81" s="9"/>
      <c r="D81" s="118"/>
      <c r="E81" s="118"/>
      <c r="F81" s="118"/>
      <c r="G81" s="118"/>
      <c r="H81" s="118"/>
      <c r="I81" s="118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300-000000000000}">
      <formula1>$DT$9:$DT$20</formula1>
    </dataValidation>
    <dataValidation type="list" allowBlank="1" showInputMessage="1" showErrorMessage="1" sqref="DT31:DU31" xr:uid="{00000000-0002-0000-03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DW82"/>
  <sheetViews>
    <sheetView topLeftCell="CK1" zoomScale="90" zoomScaleNormal="90" workbookViewId="0">
      <selection activeCell="AY14" sqref="AY14"/>
    </sheetView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3.7265625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43378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'[2]4'!AE34</f>
        <v>7302510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'[2]4'!DC34</f>
        <v>1833286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43378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70</v>
      </c>
      <c r="H12" s="44">
        <f t="shared" ref="H12:H35" si="1">G12/1.42</f>
        <v>49.295774647887328</v>
      </c>
      <c r="I12" s="44">
        <v>69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7306444</v>
      </c>
      <c r="AF12" s="39"/>
      <c r="AG12" s="39"/>
      <c r="AH12" s="39"/>
      <c r="AI12" s="38">
        <f>IF(ISBLANK(AE12),"-",AE12-AE10)</f>
        <v>3934</v>
      </c>
      <c r="AJ12" s="38">
        <f t="shared" ref="AJ12:AJ35" si="2">AI12/1000</f>
        <v>3.9340000000000002</v>
      </c>
      <c r="AK12" s="38">
        <f t="shared" ref="AK12:AK35" si="3">AJ12*24</f>
        <v>94.415999999999997</v>
      </c>
      <c r="AL12" s="38"/>
      <c r="AM12" s="38"/>
      <c r="AN12" s="38"/>
      <c r="AO12" s="38">
        <f t="shared" ref="AO12:AO35" si="4">AK12</f>
        <v>94.415999999999997</v>
      </c>
      <c r="AP12" s="37">
        <v>5.8</v>
      </c>
      <c r="AQ12" s="37">
        <f>AP12</f>
        <v>5.8</v>
      </c>
      <c r="AR12" s="36"/>
      <c r="AS12" s="36"/>
      <c r="AT12" s="36"/>
      <c r="AU12" s="35" t="s">
        <v>153</v>
      </c>
      <c r="AV12" s="34">
        <v>1188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0.99831932773109244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9" t="s">
        <v>152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1834392</v>
      </c>
      <c r="DD12" s="32"/>
      <c r="DE12" s="32">
        <f>IF(ISBLANK(DC12),"-",DC12-DC10)</f>
        <v>1106</v>
      </c>
      <c r="DF12" s="32"/>
      <c r="DG12" s="32">
        <f>DC12-DC10</f>
        <v>1106</v>
      </c>
      <c r="DH12" s="32"/>
      <c r="DI12" s="32"/>
      <c r="DJ12" s="32"/>
      <c r="DK12" s="32"/>
      <c r="DL12" s="32"/>
      <c r="DM12" s="32">
        <f t="shared" ref="DM12:DM36" si="7">DE12</f>
        <v>1106</v>
      </c>
      <c r="DN12" s="32">
        <f>DM12/AJ12</f>
        <v>281.13879003558719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43378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71</v>
      </c>
      <c r="H13" s="44">
        <f t="shared" si="1"/>
        <v>50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7310322</v>
      </c>
      <c r="AF13" s="39"/>
      <c r="AG13" s="39"/>
      <c r="AH13" s="39"/>
      <c r="AI13" s="38">
        <f t="shared" ref="AI13:AI35" si="8">IF(ISBLANK(AE13),"-",AE13-AE12)</f>
        <v>3878</v>
      </c>
      <c r="AJ13" s="38">
        <f t="shared" si="2"/>
        <v>3.8780000000000001</v>
      </c>
      <c r="AK13" s="38">
        <f t="shared" si="3"/>
        <v>93.072000000000003</v>
      </c>
      <c r="AL13" s="38"/>
      <c r="AM13" s="38"/>
      <c r="AN13" s="38"/>
      <c r="AO13" s="38">
        <f t="shared" si="4"/>
        <v>93.072000000000003</v>
      </c>
      <c r="AP13" s="37">
        <v>7.2</v>
      </c>
      <c r="AQ13" s="37">
        <f t="shared" ref="AQ13:AQ35" si="9">AP13</f>
        <v>7.2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9" t="s">
        <v>152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1835500</v>
      </c>
      <c r="DD13" s="32"/>
      <c r="DE13" s="32">
        <f t="shared" ref="DE13:DE35" si="10">IF(ISBLANK(DC13),"-",DC13-DC12)</f>
        <v>1108</v>
      </c>
      <c r="DF13" s="32"/>
      <c r="DG13" s="32">
        <f t="shared" ref="DG13:DG35" si="11">DC13-DC12</f>
        <v>1108</v>
      </c>
      <c r="DH13" s="32"/>
      <c r="DI13" s="32"/>
      <c r="DJ13" s="32"/>
      <c r="DK13" s="32"/>
      <c r="DL13" s="32"/>
      <c r="DM13" s="32">
        <f t="shared" si="7"/>
        <v>1108</v>
      </c>
      <c r="DN13" s="32">
        <f t="shared" ref="DN13:DN36" si="12">DM13/AJ13</f>
        <v>285.71428571428572</v>
      </c>
      <c r="DO13" s="134">
        <v>1.1000000000000001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43378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7</v>
      </c>
      <c r="G14" s="89">
        <v>73</v>
      </c>
      <c r="H14" s="44">
        <f t="shared" si="1"/>
        <v>51.408450704225352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7314334</v>
      </c>
      <c r="AF14" s="39"/>
      <c r="AG14" s="39"/>
      <c r="AH14" s="39"/>
      <c r="AI14" s="38">
        <f t="shared" si="8"/>
        <v>4012</v>
      </c>
      <c r="AJ14" s="38">
        <f t="shared" si="2"/>
        <v>4.0119999999999996</v>
      </c>
      <c r="AK14" s="38">
        <f t="shared" si="3"/>
        <v>96.287999999999982</v>
      </c>
      <c r="AL14" s="38"/>
      <c r="AM14" s="38"/>
      <c r="AN14" s="38"/>
      <c r="AO14" s="38">
        <f t="shared" si="4"/>
        <v>96.287999999999982</v>
      </c>
      <c r="AP14" s="37">
        <v>8.5</v>
      </c>
      <c r="AQ14" s="37">
        <f t="shared" si="9"/>
        <v>8.5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9" t="s">
        <v>152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1836609</v>
      </c>
      <c r="DD14" s="32"/>
      <c r="DE14" s="32">
        <f t="shared" si="10"/>
        <v>1109</v>
      </c>
      <c r="DF14" s="32"/>
      <c r="DG14" s="32">
        <f t="shared" si="11"/>
        <v>1109</v>
      </c>
      <c r="DH14" s="32"/>
      <c r="DI14" s="32"/>
      <c r="DJ14" s="32"/>
      <c r="DK14" s="32"/>
      <c r="DL14" s="32"/>
      <c r="DM14" s="32">
        <f t="shared" si="7"/>
        <v>1109</v>
      </c>
      <c r="DN14" s="32">
        <f t="shared" si="12"/>
        <v>276.42073778664013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43378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9</v>
      </c>
      <c r="G15" s="89">
        <v>81</v>
      </c>
      <c r="H15" s="44">
        <f t="shared" si="1"/>
        <v>57.04225352112676</v>
      </c>
      <c r="I15" s="44">
        <v>76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7318752</v>
      </c>
      <c r="AF15" s="39"/>
      <c r="AG15" s="39"/>
      <c r="AH15" s="39"/>
      <c r="AI15" s="38">
        <f t="shared" si="8"/>
        <v>4418</v>
      </c>
      <c r="AJ15" s="38">
        <f t="shared" si="2"/>
        <v>4.4180000000000001</v>
      </c>
      <c r="AK15" s="38">
        <f t="shared" si="3"/>
        <v>106.03200000000001</v>
      </c>
      <c r="AL15" s="38"/>
      <c r="AM15" s="38"/>
      <c r="AN15" s="38"/>
      <c r="AO15" s="38">
        <f t="shared" si="4"/>
        <v>106.03200000000001</v>
      </c>
      <c r="AP15" s="37">
        <v>9.8000000000000007</v>
      </c>
      <c r="AQ15" s="37">
        <f t="shared" si="9"/>
        <v>9.8000000000000007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9" t="s">
        <v>152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1837730</v>
      </c>
      <c r="DD15" s="32"/>
      <c r="DE15" s="32">
        <f t="shared" si="10"/>
        <v>1121</v>
      </c>
      <c r="DF15" s="32"/>
      <c r="DG15" s="32">
        <f t="shared" si="11"/>
        <v>1121</v>
      </c>
      <c r="DH15" s="32"/>
      <c r="DI15" s="32"/>
      <c r="DJ15" s="32"/>
      <c r="DK15" s="32"/>
      <c r="DL15" s="32"/>
      <c r="DM15" s="32">
        <f t="shared" si="7"/>
        <v>1121</v>
      </c>
      <c r="DN15" s="32">
        <f t="shared" si="12"/>
        <v>253.7347215934812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43378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77</v>
      </c>
      <c r="H16" s="44">
        <f t="shared" si="1"/>
        <v>54.225352112676056</v>
      </c>
      <c r="I16" s="44">
        <v>76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7323038</v>
      </c>
      <c r="AF16" s="39"/>
      <c r="AG16" s="39"/>
      <c r="AH16" s="39"/>
      <c r="AI16" s="38">
        <f t="shared" si="8"/>
        <v>4286</v>
      </c>
      <c r="AJ16" s="38">
        <f t="shared" si="2"/>
        <v>4.2859999999999996</v>
      </c>
      <c r="AK16" s="38">
        <f t="shared" si="3"/>
        <v>102.86399999999999</v>
      </c>
      <c r="AL16" s="38"/>
      <c r="AM16" s="38"/>
      <c r="AN16" s="38"/>
      <c r="AO16" s="38">
        <f t="shared" si="4"/>
        <v>102.86399999999999</v>
      </c>
      <c r="AP16" s="37">
        <v>9.8000000000000007</v>
      </c>
      <c r="AQ16" s="37">
        <f t="shared" si="9"/>
        <v>9.8000000000000007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9" t="s">
        <v>152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1838784</v>
      </c>
      <c r="DD16" s="32"/>
      <c r="DE16" s="32">
        <f t="shared" si="10"/>
        <v>1054</v>
      </c>
      <c r="DF16" s="32"/>
      <c r="DG16" s="32">
        <f t="shared" si="11"/>
        <v>1054</v>
      </c>
      <c r="DH16" s="32"/>
      <c r="DI16" s="32"/>
      <c r="DJ16" s="32"/>
      <c r="DK16" s="32"/>
      <c r="DL16" s="32"/>
      <c r="DM16" s="32">
        <f t="shared" si="7"/>
        <v>1054</v>
      </c>
      <c r="DN16" s="32">
        <f t="shared" si="12"/>
        <v>245.91693887074197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43378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9</v>
      </c>
      <c r="G17" s="89">
        <v>80</v>
      </c>
      <c r="H17" s="44">
        <f t="shared" si="1"/>
        <v>56.338028169014088</v>
      </c>
      <c r="I17" s="44">
        <v>78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7327976</v>
      </c>
      <c r="AF17" s="39"/>
      <c r="AG17" s="39"/>
      <c r="AH17" s="39"/>
      <c r="AI17" s="38">
        <f t="shared" si="8"/>
        <v>4938</v>
      </c>
      <c r="AJ17" s="38">
        <f t="shared" si="2"/>
        <v>4.9379999999999997</v>
      </c>
      <c r="AK17" s="38">
        <f t="shared" si="3"/>
        <v>118.512</v>
      </c>
      <c r="AL17" s="38"/>
      <c r="AM17" s="38"/>
      <c r="AN17" s="38"/>
      <c r="AO17" s="38">
        <f t="shared" si="4"/>
        <v>118.512</v>
      </c>
      <c r="AP17" s="37">
        <v>9.8000000000000007</v>
      </c>
      <c r="AQ17" s="37">
        <f t="shared" si="9"/>
        <v>9.8000000000000007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9" t="s">
        <v>152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1839904</v>
      </c>
      <c r="DD17" s="32"/>
      <c r="DE17" s="32">
        <f t="shared" si="10"/>
        <v>1120</v>
      </c>
      <c r="DF17" s="32"/>
      <c r="DG17" s="32">
        <f t="shared" si="11"/>
        <v>1120</v>
      </c>
      <c r="DH17" s="32"/>
      <c r="DI17" s="32"/>
      <c r="DJ17" s="32"/>
      <c r="DK17" s="32"/>
      <c r="DL17" s="32"/>
      <c r="DM17" s="32">
        <f t="shared" si="7"/>
        <v>1120</v>
      </c>
      <c r="DN17" s="32">
        <f t="shared" si="12"/>
        <v>226.81247468610775</v>
      </c>
      <c r="DO17" s="91">
        <v>1.1599999999999999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43378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77</v>
      </c>
      <c r="H18" s="44">
        <f t="shared" si="1"/>
        <v>54.225352112676056</v>
      </c>
      <c r="I18" s="44">
        <v>76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7333169</v>
      </c>
      <c r="AF18" s="39"/>
      <c r="AG18" s="39"/>
      <c r="AH18" s="39"/>
      <c r="AI18" s="38">
        <f t="shared" si="8"/>
        <v>5193</v>
      </c>
      <c r="AJ18" s="38">
        <f t="shared" si="2"/>
        <v>5.1929999999999996</v>
      </c>
      <c r="AK18" s="38">
        <f t="shared" si="3"/>
        <v>124.63199999999999</v>
      </c>
      <c r="AL18" s="38"/>
      <c r="AM18" s="38"/>
      <c r="AN18" s="38"/>
      <c r="AO18" s="38">
        <f t="shared" si="4"/>
        <v>124.63199999999999</v>
      </c>
      <c r="AP18" s="37">
        <v>9.1999999999999993</v>
      </c>
      <c r="AQ18" s="37">
        <f t="shared" si="9"/>
        <v>9.1999999999999993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1016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0.85378151260504198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9" t="s">
        <v>152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1841097</v>
      </c>
      <c r="DD18" s="32"/>
      <c r="DE18" s="32">
        <f t="shared" si="10"/>
        <v>1193</v>
      </c>
      <c r="DF18" s="32"/>
      <c r="DG18" s="32">
        <f t="shared" si="11"/>
        <v>1193</v>
      </c>
      <c r="DH18" s="32"/>
      <c r="DI18" s="32"/>
      <c r="DJ18" s="32"/>
      <c r="DK18" s="32"/>
      <c r="DL18" s="32"/>
      <c r="DM18" s="32">
        <f t="shared" si="7"/>
        <v>1193</v>
      </c>
      <c r="DN18" s="32">
        <f t="shared" si="12"/>
        <v>229.73233198536494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43378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7337959</v>
      </c>
      <c r="AF19" s="39"/>
      <c r="AG19" s="39"/>
      <c r="AH19" s="39"/>
      <c r="AI19" s="38">
        <f t="shared" si="8"/>
        <v>4790</v>
      </c>
      <c r="AJ19" s="38">
        <f t="shared" si="2"/>
        <v>4.79</v>
      </c>
      <c r="AK19" s="38">
        <f t="shared" si="3"/>
        <v>114.96000000000001</v>
      </c>
      <c r="AL19" s="38"/>
      <c r="AM19" s="38"/>
      <c r="AN19" s="38"/>
      <c r="AO19" s="38">
        <f t="shared" si="4"/>
        <v>114.96000000000001</v>
      </c>
      <c r="AP19" s="37">
        <v>8.6</v>
      </c>
      <c r="AQ19" s="37">
        <f t="shared" si="9"/>
        <v>8.6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1016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0.85378151260504198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9" t="s">
        <v>152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1842283</v>
      </c>
      <c r="DD19" s="32"/>
      <c r="DE19" s="32">
        <f t="shared" si="10"/>
        <v>1186</v>
      </c>
      <c r="DF19" s="32"/>
      <c r="DG19" s="32">
        <f t="shared" si="11"/>
        <v>1186</v>
      </c>
      <c r="DH19" s="32"/>
      <c r="DI19" s="32"/>
      <c r="DJ19" s="32"/>
      <c r="DK19" s="32"/>
      <c r="DL19" s="32"/>
      <c r="DM19" s="32">
        <f t="shared" si="7"/>
        <v>1186</v>
      </c>
      <c r="DN19" s="32">
        <f t="shared" si="12"/>
        <v>247.59916492693111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43378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7342493</v>
      </c>
      <c r="AF20" s="39"/>
      <c r="AG20" s="39"/>
      <c r="AH20" s="39"/>
      <c r="AI20" s="38">
        <f t="shared" si="8"/>
        <v>4534</v>
      </c>
      <c r="AJ20" s="38">
        <f t="shared" si="2"/>
        <v>4.5339999999999998</v>
      </c>
      <c r="AK20" s="38">
        <f t="shared" si="3"/>
        <v>108.816</v>
      </c>
      <c r="AL20" s="38"/>
      <c r="AM20" s="38"/>
      <c r="AN20" s="38"/>
      <c r="AO20" s="38">
        <f t="shared" si="4"/>
        <v>108.816</v>
      </c>
      <c r="AP20" s="37">
        <v>8</v>
      </c>
      <c r="AQ20" s="37">
        <f t="shared" si="9"/>
        <v>8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1028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0.86386554621848743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9" t="s">
        <v>152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1843471</v>
      </c>
      <c r="DD20" s="32"/>
      <c r="DE20" s="32">
        <f t="shared" si="10"/>
        <v>1188</v>
      </c>
      <c r="DF20" s="32"/>
      <c r="DG20" s="32">
        <f t="shared" si="11"/>
        <v>1188</v>
      </c>
      <c r="DH20" s="32"/>
      <c r="DI20" s="32"/>
      <c r="DJ20" s="32"/>
      <c r="DK20" s="32"/>
      <c r="DL20" s="32"/>
      <c r="DM20" s="32">
        <f t="shared" si="7"/>
        <v>1188</v>
      </c>
      <c r="DN20" s="32">
        <f t="shared" si="12"/>
        <v>262.02029113365683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43378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75</v>
      </c>
      <c r="H21" s="44">
        <f t="shared" si="1"/>
        <v>52.816901408450704</v>
      </c>
      <c r="I21" s="44">
        <v>74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7346926</v>
      </c>
      <c r="AF21" s="39"/>
      <c r="AG21" s="39"/>
      <c r="AH21" s="39"/>
      <c r="AI21" s="38">
        <f t="shared" si="8"/>
        <v>4433</v>
      </c>
      <c r="AJ21" s="38">
        <f t="shared" si="2"/>
        <v>4.4329999999999998</v>
      </c>
      <c r="AK21" s="38">
        <f t="shared" si="3"/>
        <v>106.392</v>
      </c>
      <c r="AL21" s="38"/>
      <c r="AM21" s="38"/>
      <c r="AN21" s="38"/>
      <c r="AO21" s="38">
        <f t="shared" si="4"/>
        <v>106.392</v>
      </c>
      <c r="AP21" s="37">
        <v>7.3</v>
      </c>
      <c r="AQ21" s="37">
        <f t="shared" si="9"/>
        <v>7.3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0.86302521008403366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9" t="s">
        <v>152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1844668</v>
      </c>
      <c r="DD21" s="32"/>
      <c r="DE21" s="32">
        <f t="shared" si="10"/>
        <v>1197</v>
      </c>
      <c r="DF21" s="32"/>
      <c r="DG21" s="32">
        <f t="shared" si="11"/>
        <v>1197</v>
      </c>
      <c r="DH21" s="32"/>
      <c r="DI21" s="32"/>
      <c r="DJ21" s="32"/>
      <c r="DK21" s="32"/>
      <c r="DL21" s="32"/>
      <c r="DM21" s="32">
        <f t="shared" si="7"/>
        <v>1197</v>
      </c>
      <c r="DN21" s="32">
        <f t="shared" si="12"/>
        <v>270.02030227836678</v>
      </c>
      <c r="DO21" s="91">
        <v>1.21</v>
      </c>
      <c r="DP21" s="31"/>
      <c r="DT21" s="24"/>
      <c r="DU21" s="24"/>
      <c r="DV21" s="24"/>
      <c r="DW21" s="23"/>
    </row>
    <row r="22" spans="1:127" x14ac:dyDescent="0.35">
      <c r="A22" s="232">
        <v>43378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4</v>
      </c>
      <c r="G22" s="89">
        <v>75</v>
      </c>
      <c r="H22" s="44">
        <f t="shared" si="1"/>
        <v>52.816901408450704</v>
      </c>
      <c r="I22" s="44">
        <v>74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7351339</v>
      </c>
      <c r="AF22" s="39"/>
      <c r="AG22" s="39"/>
      <c r="AH22" s="39"/>
      <c r="AI22" s="38">
        <f t="shared" si="8"/>
        <v>4413</v>
      </c>
      <c r="AJ22" s="38">
        <f t="shared" si="2"/>
        <v>4.4130000000000003</v>
      </c>
      <c r="AK22" s="38">
        <f t="shared" si="3"/>
        <v>105.91200000000001</v>
      </c>
      <c r="AL22" s="38"/>
      <c r="AM22" s="38"/>
      <c r="AN22" s="38"/>
      <c r="AO22" s="38">
        <f t="shared" si="4"/>
        <v>105.91200000000001</v>
      </c>
      <c r="AP22" s="37">
        <v>6.7</v>
      </c>
      <c r="AQ22" s="37">
        <f t="shared" si="9"/>
        <v>6.7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9" t="s">
        <v>152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1845860</v>
      </c>
      <c r="DD22" s="32"/>
      <c r="DE22" s="32">
        <f t="shared" si="10"/>
        <v>1192</v>
      </c>
      <c r="DF22" s="32"/>
      <c r="DG22" s="32">
        <f t="shared" si="11"/>
        <v>1192</v>
      </c>
      <c r="DH22" s="32"/>
      <c r="DI22" s="32"/>
      <c r="DJ22" s="32"/>
      <c r="DK22" s="32"/>
      <c r="DL22" s="32"/>
      <c r="DM22" s="32">
        <f t="shared" si="7"/>
        <v>1192</v>
      </c>
      <c r="DN22" s="32">
        <f t="shared" si="12"/>
        <v>270.11103557670515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43378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3</v>
      </c>
      <c r="G23" s="89">
        <v>75</v>
      </c>
      <c r="H23" s="44">
        <f t="shared" si="1"/>
        <v>52.816901408450704</v>
      </c>
      <c r="I23" s="44">
        <v>74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7355630</v>
      </c>
      <c r="AF23" s="39"/>
      <c r="AG23" s="39"/>
      <c r="AH23" s="39"/>
      <c r="AI23" s="38">
        <f t="shared" si="8"/>
        <v>4291</v>
      </c>
      <c r="AJ23" s="38">
        <f t="shared" si="2"/>
        <v>4.2910000000000004</v>
      </c>
      <c r="AK23" s="38">
        <f t="shared" si="3"/>
        <v>102.98400000000001</v>
      </c>
      <c r="AL23" s="38"/>
      <c r="AM23" s="38"/>
      <c r="AN23" s="38"/>
      <c r="AO23" s="38">
        <f t="shared" si="4"/>
        <v>102.98400000000001</v>
      </c>
      <c r="AP23" s="37">
        <v>6.1</v>
      </c>
      <c r="AQ23" s="37">
        <f t="shared" si="9"/>
        <v>6.1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1028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0.86386554621848743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9" t="s">
        <v>152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1847038</v>
      </c>
      <c r="DD23" s="32"/>
      <c r="DE23" s="32">
        <f t="shared" si="10"/>
        <v>1178</v>
      </c>
      <c r="DF23" s="32"/>
      <c r="DG23" s="32">
        <f t="shared" si="11"/>
        <v>1178</v>
      </c>
      <c r="DH23" s="32"/>
      <c r="DI23" s="32"/>
      <c r="DJ23" s="32"/>
      <c r="DK23" s="32"/>
      <c r="DL23" s="32"/>
      <c r="DM23" s="32">
        <f t="shared" si="7"/>
        <v>1178</v>
      </c>
      <c r="DN23" s="32">
        <f t="shared" si="12"/>
        <v>274.52808203216028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43378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2</v>
      </c>
      <c r="G24" s="89">
        <v>74</v>
      </c>
      <c r="H24" s="44">
        <f t="shared" si="1"/>
        <v>52.112676056338032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7359924</v>
      </c>
      <c r="AF24" s="39"/>
      <c r="AG24" s="39"/>
      <c r="AH24" s="39"/>
      <c r="AI24" s="38">
        <f t="shared" si="8"/>
        <v>4294</v>
      </c>
      <c r="AJ24" s="38">
        <f t="shared" si="2"/>
        <v>4.2939999999999996</v>
      </c>
      <c r="AK24" s="38">
        <f t="shared" si="3"/>
        <v>103.05599999999998</v>
      </c>
      <c r="AL24" s="38"/>
      <c r="AM24" s="38"/>
      <c r="AN24" s="38"/>
      <c r="AO24" s="38">
        <f t="shared" si="4"/>
        <v>103.05599999999998</v>
      </c>
      <c r="AP24" s="37">
        <v>5.5</v>
      </c>
      <c r="AQ24" s="37">
        <f t="shared" si="9"/>
        <v>5.5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0.86218487394957988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9" t="s">
        <v>152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1848216</v>
      </c>
      <c r="DD24" s="32"/>
      <c r="DE24" s="32">
        <f t="shared" si="10"/>
        <v>1178</v>
      </c>
      <c r="DF24" s="32"/>
      <c r="DG24" s="32">
        <f t="shared" si="11"/>
        <v>1178</v>
      </c>
      <c r="DH24" s="32"/>
      <c r="DI24" s="32"/>
      <c r="DJ24" s="32"/>
      <c r="DK24" s="32"/>
      <c r="DL24" s="32"/>
      <c r="DM24" s="32">
        <f t="shared" si="7"/>
        <v>1178</v>
      </c>
      <c r="DN24" s="32">
        <f t="shared" si="12"/>
        <v>274.33628318584073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43378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2</v>
      </c>
      <c r="G25" s="89">
        <v>74</v>
      </c>
      <c r="H25" s="44">
        <f t="shared" si="1"/>
        <v>52.112676056338032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7364200</v>
      </c>
      <c r="AF25" s="39"/>
      <c r="AG25" s="39"/>
      <c r="AH25" s="39"/>
      <c r="AI25" s="38">
        <f t="shared" si="8"/>
        <v>4276</v>
      </c>
      <c r="AJ25" s="38">
        <f t="shared" si="2"/>
        <v>4.2759999999999998</v>
      </c>
      <c r="AK25" s="38">
        <f t="shared" si="3"/>
        <v>102.624</v>
      </c>
      <c r="AL25" s="38"/>
      <c r="AM25" s="38"/>
      <c r="AN25" s="38"/>
      <c r="AO25" s="38">
        <f t="shared" si="4"/>
        <v>102.624</v>
      </c>
      <c r="AP25" s="37">
        <v>5</v>
      </c>
      <c r="AQ25" s="37">
        <f t="shared" si="9"/>
        <v>5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1006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0.8453781512605042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9" t="s">
        <v>152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1849399</v>
      </c>
      <c r="DD25" s="32"/>
      <c r="DE25" s="32">
        <f t="shared" si="10"/>
        <v>1183</v>
      </c>
      <c r="DF25" s="32"/>
      <c r="DG25" s="32">
        <f t="shared" si="11"/>
        <v>1183</v>
      </c>
      <c r="DH25" s="32"/>
      <c r="DI25" s="32"/>
      <c r="DJ25" s="32"/>
      <c r="DK25" s="32"/>
      <c r="DL25" s="32"/>
      <c r="DM25" s="32">
        <f t="shared" si="7"/>
        <v>1183</v>
      </c>
      <c r="DN25" s="32">
        <f t="shared" si="12"/>
        <v>276.66043030869974</v>
      </c>
      <c r="DO25" s="91">
        <v>1.1299999999999999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43378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1</v>
      </c>
      <c r="G26" s="89">
        <v>74</v>
      </c>
      <c r="H26" s="44">
        <f t="shared" si="1"/>
        <v>52.112676056338032</v>
      </c>
      <c r="I26" s="44">
        <v>72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7368369</v>
      </c>
      <c r="AF26" s="39"/>
      <c r="AG26" s="39"/>
      <c r="AH26" s="39"/>
      <c r="AI26" s="38">
        <f t="shared" si="8"/>
        <v>4169</v>
      </c>
      <c r="AJ26" s="38">
        <f t="shared" si="2"/>
        <v>4.1689999999999996</v>
      </c>
      <c r="AK26" s="38">
        <f t="shared" si="3"/>
        <v>100.05599999999998</v>
      </c>
      <c r="AL26" s="38"/>
      <c r="AM26" s="38"/>
      <c r="AN26" s="38"/>
      <c r="AO26" s="38">
        <f t="shared" si="4"/>
        <v>100.05599999999998</v>
      </c>
      <c r="AP26" s="37">
        <v>4.5999999999999996</v>
      </c>
      <c r="AQ26" s="37">
        <f t="shared" si="9"/>
        <v>4.5999999999999996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1005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0.84453781512605042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9" t="s">
        <v>152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1850540</v>
      </c>
      <c r="DD26" s="32"/>
      <c r="DE26" s="32">
        <f t="shared" si="10"/>
        <v>1141</v>
      </c>
      <c r="DF26" s="32"/>
      <c r="DG26" s="32">
        <f t="shared" si="11"/>
        <v>1141</v>
      </c>
      <c r="DH26" s="32"/>
      <c r="DI26" s="32"/>
      <c r="DJ26" s="32"/>
      <c r="DK26" s="32"/>
      <c r="DL26" s="32"/>
      <c r="DM26" s="32">
        <f t="shared" si="7"/>
        <v>1141</v>
      </c>
      <c r="DN26" s="32">
        <f t="shared" si="12"/>
        <v>273.68673542816026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43378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1</v>
      </c>
      <c r="G27" s="89">
        <v>74</v>
      </c>
      <c r="H27" s="44">
        <f t="shared" si="1"/>
        <v>52.112676056338032</v>
      </c>
      <c r="I27" s="44">
        <v>72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7372803</v>
      </c>
      <c r="AF27" s="39"/>
      <c r="AG27" s="39"/>
      <c r="AH27" s="39"/>
      <c r="AI27" s="38">
        <f t="shared" si="8"/>
        <v>4434</v>
      </c>
      <c r="AJ27" s="38">
        <f t="shared" si="2"/>
        <v>4.4340000000000002</v>
      </c>
      <c r="AK27" s="38">
        <f t="shared" si="3"/>
        <v>106.416</v>
      </c>
      <c r="AL27" s="38"/>
      <c r="AM27" s="38"/>
      <c r="AN27" s="38"/>
      <c r="AO27" s="38">
        <f t="shared" si="4"/>
        <v>106.416</v>
      </c>
      <c r="AP27" s="37">
        <v>4.2</v>
      </c>
      <c r="AQ27" s="37">
        <f t="shared" si="9"/>
        <v>4.2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1006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0.8453781512605042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9" t="s">
        <v>152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1851713</v>
      </c>
      <c r="DD27" s="32"/>
      <c r="DE27" s="32">
        <f t="shared" si="10"/>
        <v>1173</v>
      </c>
      <c r="DF27" s="32"/>
      <c r="DG27" s="32">
        <f t="shared" si="11"/>
        <v>1173</v>
      </c>
      <c r="DH27" s="32"/>
      <c r="DI27" s="32"/>
      <c r="DJ27" s="32"/>
      <c r="DK27" s="32"/>
      <c r="DL27" s="32"/>
      <c r="DM27" s="32">
        <f t="shared" si="7"/>
        <v>1173</v>
      </c>
      <c r="DN27" s="32">
        <f t="shared" si="12"/>
        <v>264.54668470906631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43378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0</v>
      </c>
      <c r="G28" s="89">
        <v>73</v>
      </c>
      <c r="H28" s="44">
        <f t="shared" si="1"/>
        <v>51.408450704225352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7377264</v>
      </c>
      <c r="AF28" s="39"/>
      <c r="AG28" s="39"/>
      <c r="AH28" s="39"/>
      <c r="AI28" s="38">
        <f t="shared" si="8"/>
        <v>4461</v>
      </c>
      <c r="AJ28" s="38">
        <f t="shared" si="2"/>
        <v>4.4610000000000003</v>
      </c>
      <c r="AK28" s="38">
        <f t="shared" si="3"/>
        <v>107.06400000000001</v>
      </c>
      <c r="AL28" s="38"/>
      <c r="AM28" s="38"/>
      <c r="AN28" s="38"/>
      <c r="AO28" s="38">
        <f t="shared" si="4"/>
        <v>107.06400000000001</v>
      </c>
      <c r="AP28" s="37">
        <v>3.8</v>
      </c>
      <c r="AQ28" s="37">
        <f t="shared" si="9"/>
        <v>3.8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1006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0.8453781512605042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9" t="s">
        <v>152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1852886</v>
      </c>
      <c r="DD28" s="32"/>
      <c r="DE28" s="32">
        <f t="shared" si="10"/>
        <v>1173</v>
      </c>
      <c r="DF28" s="32"/>
      <c r="DG28" s="32">
        <f t="shared" si="11"/>
        <v>1173</v>
      </c>
      <c r="DH28" s="32"/>
      <c r="DI28" s="32"/>
      <c r="DJ28" s="32"/>
      <c r="DK28" s="32"/>
      <c r="DL28" s="32"/>
      <c r="DM28" s="32">
        <f t="shared" si="7"/>
        <v>1173</v>
      </c>
      <c r="DN28" s="32">
        <f t="shared" si="12"/>
        <v>262.94552790854067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43378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-1</v>
      </c>
      <c r="G29" s="89">
        <v>74</v>
      </c>
      <c r="H29" s="44">
        <f t="shared" si="1"/>
        <v>52.112676056338032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7381700</v>
      </c>
      <c r="AF29" s="39"/>
      <c r="AG29" s="39"/>
      <c r="AH29" s="39"/>
      <c r="AI29" s="38">
        <f t="shared" si="8"/>
        <v>4436</v>
      </c>
      <c r="AJ29" s="38">
        <f t="shared" si="2"/>
        <v>4.4359999999999999</v>
      </c>
      <c r="AK29" s="38">
        <f t="shared" si="3"/>
        <v>106.464</v>
      </c>
      <c r="AL29" s="38"/>
      <c r="AM29" s="38"/>
      <c r="AN29" s="38"/>
      <c r="AO29" s="38">
        <f t="shared" si="4"/>
        <v>106.464</v>
      </c>
      <c r="AP29" s="37">
        <v>3.4</v>
      </c>
      <c r="AQ29" s="37">
        <f t="shared" si="9"/>
        <v>3.4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0.8453781512605042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9" t="s">
        <v>152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1854026</v>
      </c>
      <c r="DD29" s="32"/>
      <c r="DE29" s="32">
        <f t="shared" si="10"/>
        <v>1140</v>
      </c>
      <c r="DF29" s="32"/>
      <c r="DG29" s="32">
        <f t="shared" si="11"/>
        <v>1140</v>
      </c>
      <c r="DH29" s="32"/>
      <c r="DI29" s="32"/>
      <c r="DJ29" s="32"/>
      <c r="DK29" s="32"/>
      <c r="DL29" s="32"/>
      <c r="DM29" s="32">
        <f t="shared" si="7"/>
        <v>1140</v>
      </c>
      <c r="DN29" s="32">
        <f t="shared" si="12"/>
        <v>256.9882777276826</v>
      </c>
      <c r="DO29" s="91">
        <v>0.96</v>
      </c>
      <c r="DP29" s="31"/>
      <c r="DT29" s="24"/>
      <c r="DU29" s="24"/>
      <c r="DV29" s="24"/>
      <c r="DW29" s="23"/>
    </row>
    <row r="30" spans="1:127" x14ac:dyDescent="0.35">
      <c r="A30" s="232">
        <v>43378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-2</v>
      </c>
      <c r="G30" s="89">
        <v>73</v>
      </c>
      <c r="H30" s="44">
        <f t="shared" si="1"/>
        <v>51.408450704225352</v>
      </c>
      <c r="I30" s="44">
        <v>69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7386360</v>
      </c>
      <c r="AF30" s="39"/>
      <c r="AG30" s="39"/>
      <c r="AH30" s="39"/>
      <c r="AI30" s="38">
        <f t="shared" si="8"/>
        <v>4660</v>
      </c>
      <c r="AJ30" s="38">
        <f t="shared" si="2"/>
        <v>4.66</v>
      </c>
      <c r="AK30" s="38">
        <f t="shared" si="3"/>
        <v>111.84</v>
      </c>
      <c r="AL30" s="38"/>
      <c r="AM30" s="38"/>
      <c r="AN30" s="38"/>
      <c r="AO30" s="38">
        <f t="shared" si="4"/>
        <v>111.84</v>
      </c>
      <c r="AP30" s="37">
        <v>3</v>
      </c>
      <c r="AQ30" s="37">
        <f t="shared" si="9"/>
        <v>3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1016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0.85378151260504198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9" t="s">
        <v>152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1855209</v>
      </c>
      <c r="DD30" s="32"/>
      <c r="DE30" s="32">
        <f t="shared" si="10"/>
        <v>1183</v>
      </c>
      <c r="DF30" s="32"/>
      <c r="DG30" s="32">
        <f t="shared" si="11"/>
        <v>1183</v>
      </c>
      <c r="DH30" s="32"/>
      <c r="DI30" s="32"/>
      <c r="DJ30" s="32"/>
      <c r="DK30" s="32"/>
      <c r="DL30" s="32"/>
      <c r="DM30" s="32">
        <f t="shared" si="7"/>
        <v>1183</v>
      </c>
      <c r="DN30" s="32">
        <f t="shared" si="12"/>
        <v>253.862660944206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3">
        <v>43378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-2</v>
      </c>
      <c r="G31" s="89">
        <v>73</v>
      </c>
      <c r="H31" s="44">
        <f t="shared" si="1"/>
        <v>51.408450704225352</v>
      </c>
      <c r="I31" s="44">
        <v>69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7390817</v>
      </c>
      <c r="AF31" s="39"/>
      <c r="AG31" s="39"/>
      <c r="AH31" s="39"/>
      <c r="AI31" s="38">
        <f t="shared" si="8"/>
        <v>4457</v>
      </c>
      <c r="AJ31" s="38">
        <f t="shared" si="2"/>
        <v>4.4569999999999999</v>
      </c>
      <c r="AK31" s="38">
        <f t="shared" si="3"/>
        <v>106.96799999999999</v>
      </c>
      <c r="AL31" s="38"/>
      <c r="AM31" s="38"/>
      <c r="AN31" s="38"/>
      <c r="AO31" s="38">
        <f t="shared" si="4"/>
        <v>106.96799999999999</v>
      </c>
      <c r="AP31" s="37">
        <v>2.7</v>
      </c>
      <c r="AQ31" s="37">
        <f t="shared" si="9"/>
        <v>2.7</v>
      </c>
      <c r="AR31" s="36"/>
      <c r="AS31" s="36"/>
      <c r="AT31" s="36"/>
      <c r="AU31" s="35" t="s">
        <v>158</v>
      </c>
      <c r="AV31" s="34">
        <v>1186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1016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0.99663865546218489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0.85378151260504198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9" t="s">
        <v>152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1856378</v>
      </c>
      <c r="DD31" s="32"/>
      <c r="DE31" s="32">
        <f t="shared" si="10"/>
        <v>1169</v>
      </c>
      <c r="DF31" s="32"/>
      <c r="DG31" s="32">
        <f t="shared" si="11"/>
        <v>1169</v>
      </c>
      <c r="DH31" s="32"/>
      <c r="DI31" s="32"/>
      <c r="DJ31" s="32"/>
      <c r="DK31" s="32"/>
      <c r="DL31" s="32"/>
      <c r="DM31" s="32">
        <f t="shared" si="7"/>
        <v>1169</v>
      </c>
      <c r="DN31" s="32">
        <f t="shared" si="12"/>
        <v>262.28404756562713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3">
        <v>43378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-3</v>
      </c>
      <c r="G32" s="89">
        <v>74</v>
      </c>
      <c r="H32" s="44">
        <f t="shared" si="1"/>
        <v>52.112676056338032</v>
      </c>
      <c r="I32" s="44">
        <v>70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7395442</v>
      </c>
      <c r="AF32" s="39"/>
      <c r="AG32" s="39"/>
      <c r="AH32" s="39"/>
      <c r="AI32" s="38">
        <f t="shared" si="8"/>
        <v>4625</v>
      </c>
      <c r="AJ32" s="38">
        <f t="shared" si="2"/>
        <v>4.625</v>
      </c>
      <c r="AK32" s="38">
        <f t="shared" si="3"/>
        <v>111</v>
      </c>
      <c r="AL32" s="38"/>
      <c r="AM32" s="38"/>
      <c r="AN32" s="38"/>
      <c r="AO32" s="38">
        <f t="shared" si="4"/>
        <v>111</v>
      </c>
      <c r="AP32" s="37">
        <v>2.4</v>
      </c>
      <c r="AQ32" s="37">
        <f t="shared" si="9"/>
        <v>2.4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1005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0.84453781512605042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9" t="s">
        <v>152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1857531</v>
      </c>
      <c r="DD32" s="32"/>
      <c r="DE32" s="32">
        <f t="shared" si="10"/>
        <v>1153</v>
      </c>
      <c r="DF32" s="32"/>
      <c r="DG32" s="32">
        <f t="shared" si="11"/>
        <v>1153</v>
      </c>
      <c r="DH32" s="32"/>
      <c r="DI32" s="32"/>
      <c r="DJ32" s="32"/>
      <c r="DK32" s="32"/>
      <c r="DL32" s="32"/>
      <c r="DM32" s="32">
        <f t="shared" si="7"/>
        <v>1153</v>
      </c>
      <c r="DN32" s="32">
        <f t="shared" si="12"/>
        <v>249.29729729729729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43378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-3</v>
      </c>
      <c r="G33" s="89">
        <v>75</v>
      </c>
      <c r="H33" s="44">
        <f t="shared" si="1"/>
        <v>52.816901408450704</v>
      </c>
      <c r="I33" s="44">
        <v>72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7400235</v>
      </c>
      <c r="AF33" s="39"/>
      <c r="AG33" s="39"/>
      <c r="AH33" s="39"/>
      <c r="AI33" s="38">
        <f t="shared" si="8"/>
        <v>4793</v>
      </c>
      <c r="AJ33" s="38">
        <f t="shared" si="2"/>
        <v>4.7930000000000001</v>
      </c>
      <c r="AK33" s="38">
        <f t="shared" si="3"/>
        <v>115.03200000000001</v>
      </c>
      <c r="AL33" s="38"/>
      <c r="AM33" s="38"/>
      <c r="AN33" s="38"/>
      <c r="AO33" s="38">
        <f t="shared" si="4"/>
        <v>115.03200000000001</v>
      </c>
      <c r="AP33" s="37">
        <v>2.1</v>
      </c>
      <c r="AQ33" s="37">
        <f t="shared" si="9"/>
        <v>2.1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1016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0.85378151260504198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9" t="s">
        <v>152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1858698</v>
      </c>
      <c r="DD33" s="32"/>
      <c r="DE33" s="32">
        <f t="shared" si="10"/>
        <v>1167</v>
      </c>
      <c r="DF33" s="32"/>
      <c r="DG33" s="32">
        <f t="shared" si="11"/>
        <v>1167</v>
      </c>
      <c r="DH33" s="32"/>
      <c r="DI33" s="32"/>
      <c r="DJ33" s="32"/>
      <c r="DK33" s="32"/>
      <c r="DL33" s="32"/>
      <c r="DM33" s="32">
        <f t="shared" si="7"/>
        <v>1167</v>
      </c>
      <c r="DN33" s="32">
        <f t="shared" si="12"/>
        <v>243.48007510953474</v>
      </c>
      <c r="DO33" s="91">
        <v>1.08</v>
      </c>
      <c r="DP33" s="31"/>
      <c r="DT33" s="24"/>
      <c r="DU33" s="24"/>
      <c r="DV33" s="24"/>
      <c r="DW33" s="23"/>
    </row>
    <row r="34" spans="1:127" x14ac:dyDescent="0.35">
      <c r="A34" s="232">
        <v>43378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-1</v>
      </c>
      <c r="G34" s="89">
        <v>70</v>
      </c>
      <c r="H34" s="44">
        <f t="shared" si="1"/>
        <v>49.295774647887328</v>
      </c>
      <c r="I34" s="44">
        <v>67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7404603</v>
      </c>
      <c r="AF34" s="39"/>
      <c r="AG34" s="39"/>
      <c r="AH34" s="39"/>
      <c r="AI34" s="38">
        <f t="shared" si="8"/>
        <v>4368</v>
      </c>
      <c r="AJ34" s="38">
        <f t="shared" si="2"/>
        <v>4.3680000000000003</v>
      </c>
      <c r="AK34" s="38">
        <f t="shared" si="3"/>
        <v>104.83200000000001</v>
      </c>
      <c r="AL34" s="38"/>
      <c r="AM34" s="38"/>
      <c r="AN34" s="38"/>
      <c r="AO34" s="38">
        <f t="shared" si="4"/>
        <v>104.83200000000001</v>
      </c>
      <c r="AP34" s="37" t="s">
        <v>251</v>
      </c>
      <c r="AQ34" s="37" t="str">
        <f t="shared" si="9"/>
        <v>2..6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9" t="s">
        <v>152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1859807</v>
      </c>
      <c r="DD34" s="32"/>
      <c r="DE34" s="32">
        <f t="shared" si="10"/>
        <v>1109</v>
      </c>
      <c r="DF34" s="32"/>
      <c r="DG34" s="32">
        <f t="shared" si="11"/>
        <v>1109</v>
      </c>
      <c r="DH34" s="32"/>
      <c r="DI34" s="32"/>
      <c r="DJ34" s="32"/>
      <c r="DK34" s="32"/>
      <c r="DL34" s="32"/>
      <c r="DM34" s="32">
        <f t="shared" si="7"/>
        <v>1109</v>
      </c>
      <c r="DN34" s="32">
        <f t="shared" si="12"/>
        <v>253.89194139194137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43378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1</v>
      </c>
      <c r="G35" s="89">
        <v>71</v>
      </c>
      <c r="H35" s="44">
        <f t="shared" si="1"/>
        <v>50</v>
      </c>
      <c r="I35" s="44">
        <v>69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7408666</v>
      </c>
      <c r="AF35" s="39"/>
      <c r="AG35" s="39"/>
      <c r="AH35" s="39"/>
      <c r="AI35" s="38">
        <f t="shared" si="8"/>
        <v>4063</v>
      </c>
      <c r="AJ35" s="38">
        <f t="shared" si="2"/>
        <v>4.0629999999999997</v>
      </c>
      <c r="AK35" s="38">
        <f t="shared" si="3"/>
        <v>97.512</v>
      </c>
      <c r="AL35" s="38"/>
      <c r="AM35" s="38"/>
      <c r="AN35" s="38"/>
      <c r="AO35" s="38">
        <f t="shared" si="4"/>
        <v>97.512</v>
      </c>
      <c r="AP35" s="37">
        <v>3.7</v>
      </c>
      <c r="AQ35" s="37">
        <f t="shared" si="9"/>
        <v>3.7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9" t="s">
        <v>152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1860909</v>
      </c>
      <c r="DD35" s="32"/>
      <c r="DE35" s="32">
        <f t="shared" si="10"/>
        <v>1102</v>
      </c>
      <c r="DF35" s="32"/>
      <c r="DG35" s="32">
        <f t="shared" si="11"/>
        <v>1102</v>
      </c>
      <c r="DH35" s="32"/>
      <c r="DI35" s="32"/>
      <c r="DJ35" s="32"/>
      <c r="DK35" s="32"/>
      <c r="DL35" s="32"/>
      <c r="DM35" s="32">
        <f t="shared" si="7"/>
        <v>1102</v>
      </c>
      <c r="DN35" s="32">
        <f t="shared" si="12"/>
        <v>271.22815653458036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2.9166666666666665</v>
      </c>
      <c r="G36" s="28">
        <f t="shared" si="13"/>
        <v>74.291666666666671</v>
      </c>
      <c r="H36" s="28">
        <f t="shared" si="13"/>
        <v>52.318075117370903</v>
      </c>
      <c r="I36" s="28">
        <f t="shared" si="13"/>
        <v>72.125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106156</v>
      </c>
      <c r="AJ36" s="28">
        <f>SUM(AJ12:AJ35)</f>
        <v>106.15599999999996</v>
      </c>
      <c r="AK36" s="28">
        <f>AVERAGE(AK12:AK35)</f>
        <v>106.15600000000001</v>
      </c>
      <c r="AL36" s="28"/>
      <c r="AM36" s="28"/>
      <c r="AN36" s="28"/>
      <c r="AO36" s="28"/>
      <c r="AP36" s="28">
        <f>AVERAGE(AP12:AP35)</f>
        <v>5.9652173913043471</v>
      </c>
      <c r="AQ36" s="28">
        <f>AVERAGE(AQ12:AQ35)</f>
        <v>5.9652173913043471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27623</v>
      </c>
      <c r="DF36" s="28"/>
      <c r="DG36" s="28">
        <f>SUM(DG12:DG35)</f>
        <v>27623</v>
      </c>
      <c r="DH36" s="28"/>
      <c r="DI36" s="28"/>
      <c r="DJ36" s="28"/>
      <c r="DK36" s="28"/>
      <c r="DL36" s="28"/>
      <c r="DM36" s="28">
        <f t="shared" si="7"/>
        <v>27623</v>
      </c>
      <c r="DN36" s="28">
        <f t="shared" si="12"/>
        <v>260.21138701533602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64" t="s">
        <v>232</v>
      </c>
      <c r="D39" s="265"/>
      <c r="E39" s="265"/>
      <c r="F39" s="266"/>
    </row>
    <row r="40" spans="1:127" x14ac:dyDescent="0.35">
      <c r="B40" s="22" t="s">
        <v>2</v>
      </c>
      <c r="C40" s="264" t="s">
        <v>239</v>
      </c>
      <c r="D40" s="265"/>
      <c r="E40" s="265"/>
      <c r="F40" s="266"/>
    </row>
    <row r="41" spans="1:127" x14ac:dyDescent="0.35">
      <c r="B41" s="22" t="s">
        <v>1</v>
      </c>
      <c r="C41" s="249" t="s">
        <v>249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104"/>
      <c r="AB44" s="104"/>
      <c r="AC44" s="104"/>
      <c r="AD44" s="104"/>
      <c r="AE44" s="104"/>
      <c r="AF44" s="104"/>
      <c r="AG44" s="104"/>
      <c r="AH44" s="104"/>
      <c r="AI44" s="104"/>
    </row>
    <row r="45" spans="1:127" x14ac:dyDescent="0.35">
      <c r="B45" s="169" t="s">
        <v>171</v>
      </c>
      <c r="C45" s="108"/>
      <c r="D45" s="109"/>
      <c r="E45" s="109"/>
      <c r="F45" s="109"/>
      <c r="G45" s="109"/>
      <c r="H45" s="109"/>
      <c r="I45" s="109"/>
      <c r="J45" s="109"/>
      <c r="K45" s="110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2"/>
      <c r="X45" s="113"/>
      <c r="Y45" s="113"/>
      <c r="Z45" s="113"/>
      <c r="AA45" s="135"/>
      <c r="AB45" s="135"/>
      <c r="AC45" s="135"/>
      <c r="AD45" s="135"/>
      <c r="AE45" s="135"/>
    </row>
    <row r="46" spans="1:127" x14ac:dyDescent="0.35">
      <c r="B46" s="102" t="s">
        <v>333</v>
      </c>
      <c r="C46" s="11"/>
      <c r="D46" s="96"/>
      <c r="E46" s="96"/>
      <c r="F46" s="96"/>
      <c r="G46" s="96"/>
      <c r="H46" s="96"/>
      <c r="I46" s="96"/>
      <c r="J46" s="96"/>
      <c r="K46" s="93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6"/>
      <c r="X46" s="4"/>
      <c r="Y46" s="4"/>
      <c r="Z46" s="4"/>
      <c r="AA46" s="104"/>
      <c r="AB46" s="104"/>
      <c r="AC46" s="104"/>
      <c r="AD46" s="104"/>
      <c r="AE46" s="104"/>
      <c r="AF46" s="104"/>
      <c r="AG46" s="104"/>
      <c r="AH46" s="104"/>
      <c r="AI46" s="104"/>
    </row>
    <row r="47" spans="1:127" x14ac:dyDescent="0.35">
      <c r="B47" s="102" t="s">
        <v>334</v>
      </c>
      <c r="C47" s="136"/>
      <c r="D47" s="137"/>
      <c r="E47" s="137"/>
      <c r="F47" s="137"/>
      <c r="G47" s="137"/>
      <c r="H47" s="137"/>
      <c r="I47" s="137"/>
      <c r="J47" s="137"/>
      <c r="K47" s="138"/>
      <c r="L47" s="139"/>
      <c r="M47" s="139"/>
      <c r="N47" s="139"/>
      <c r="O47" s="139"/>
      <c r="P47" s="139"/>
      <c r="Q47" s="139"/>
      <c r="R47" s="139"/>
      <c r="S47" s="139"/>
      <c r="T47" s="139"/>
      <c r="U47" s="140"/>
      <c r="V47" s="140"/>
      <c r="W47" s="141"/>
      <c r="X47" s="142"/>
      <c r="Y47" s="142"/>
      <c r="Z47" s="142"/>
      <c r="AA47" s="143"/>
      <c r="AB47" s="143"/>
      <c r="AC47" s="143"/>
      <c r="AD47" s="143"/>
      <c r="AE47" s="143"/>
      <c r="AF47" s="143"/>
      <c r="AG47" s="143"/>
      <c r="AH47" s="143"/>
      <c r="AI47" s="143"/>
    </row>
    <row r="48" spans="1:127" x14ac:dyDescent="0.35">
      <c r="B48" s="102" t="s">
        <v>335</v>
      </c>
      <c r="C48" s="11"/>
      <c r="D48" s="95"/>
      <c r="E48" s="95"/>
      <c r="F48" s="95"/>
      <c r="G48" s="95"/>
      <c r="H48" s="95"/>
      <c r="I48" s="95"/>
      <c r="J48" s="95"/>
      <c r="K48" s="114"/>
      <c r="L48" s="115"/>
      <c r="M48" s="115"/>
      <c r="N48" s="115"/>
      <c r="O48" s="115"/>
      <c r="P48" s="115"/>
      <c r="Q48" s="115"/>
      <c r="R48" s="115"/>
      <c r="S48" s="115"/>
      <c r="T48" s="115"/>
      <c r="U48" s="105"/>
      <c r="V48" s="105"/>
      <c r="W48" s="106"/>
      <c r="X48" s="4"/>
      <c r="Y48" s="4"/>
      <c r="Z48" s="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2:35" x14ac:dyDescent="0.35">
      <c r="B49" s="168" t="s">
        <v>230</v>
      </c>
      <c r="C49" s="11"/>
      <c r="D49" s="95"/>
      <c r="E49" s="95"/>
      <c r="F49" s="95"/>
      <c r="G49" s="95"/>
      <c r="H49" s="95"/>
      <c r="I49" s="95"/>
      <c r="J49" s="95"/>
      <c r="K49" s="114"/>
      <c r="L49" s="115"/>
      <c r="M49" s="115"/>
      <c r="N49" s="115"/>
      <c r="O49" s="115"/>
      <c r="P49" s="115"/>
      <c r="Q49" s="115"/>
      <c r="R49" s="115"/>
      <c r="S49" s="115"/>
      <c r="T49" s="115"/>
      <c r="U49" s="105"/>
      <c r="V49" s="105"/>
      <c r="W49" s="106"/>
      <c r="X49" s="4"/>
      <c r="Y49" s="4"/>
      <c r="Z49" s="4"/>
      <c r="AA49" s="104"/>
      <c r="AB49" s="104"/>
      <c r="AC49" s="104"/>
      <c r="AD49" s="104"/>
      <c r="AE49" s="104"/>
      <c r="AF49" s="104"/>
      <c r="AG49" s="104"/>
      <c r="AH49" s="104"/>
      <c r="AI49" s="104"/>
    </row>
    <row r="50" spans="2:35" x14ac:dyDescent="0.35">
      <c r="B50" s="102" t="s">
        <v>340</v>
      </c>
      <c r="C50" s="11"/>
      <c r="D50" s="95"/>
      <c r="E50" s="95"/>
      <c r="F50" s="95"/>
      <c r="G50" s="95"/>
      <c r="H50" s="95"/>
      <c r="I50" s="95"/>
      <c r="J50" s="95"/>
      <c r="K50" s="114"/>
      <c r="L50" s="115"/>
      <c r="M50" s="115"/>
      <c r="N50" s="115"/>
      <c r="O50" s="115"/>
      <c r="P50" s="115"/>
      <c r="Q50" s="115"/>
      <c r="R50" s="115"/>
      <c r="S50" s="115"/>
      <c r="T50" s="115"/>
      <c r="U50" s="105"/>
      <c r="V50" s="105"/>
      <c r="W50" s="106"/>
      <c r="X50" s="4"/>
      <c r="Y50" s="4"/>
      <c r="Z50" s="4"/>
      <c r="AA50" s="104"/>
      <c r="AB50" s="104"/>
      <c r="AC50" s="104"/>
      <c r="AD50" s="104"/>
      <c r="AE50" s="104"/>
      <c r="AF50" s="104"/>
      <c r="AG50" s="104"/>
      <c r="AH50" s="104"/>
      <c r="AI50" s="104"/>
    </row>
    <row r="51" spans="2:35" x14ac:dyDescent="0.35">
      <c r="B51" s="171" t="s">
        <v>184</v>
      </c>
      <c r="C51" s="11"/>
      <c r="D51" s="95"/>
      <c r="E51" s="95"/>
      <c r="F51" s="95"/>
      <c r="G51" s="95"/>
      <c r="H51" s="95"/>
      <c r="I51" s="95"/>
      <c r="J51" s="95"/>
      <c r="K51" s="114"/>
      <c r="L51" s="164"/>
      <c r="M51" s="164"/>
      <c r="N51" s="164"/>
      <c r="O51" s="164"/>
      <c r="P51" s="164"/>
      <c r="Q51" s="164"/>
      <c r="R51" s="115"/>
      <c r="S51" s="115"/>
      <c r="T51" s="115"/>
      <c r="U51" s="105"/>
      <c r="V51" s="105"/>
      <c r="W51" s="106"/>
      <c r="X51" s="4"/>
      <c r="Y51" s="4"/>
      <c r="Z51" s="4"/>
      <c r="AA51" s="104"/>
      <c r="AB51" s="104"/>
      <c r="AC51" s="104"/>
      <c r="AD51" s="104"/>
      <c r="AE51" s="104"/>
      <c r="AF51" s="104"/>
      <c r="AG51" s="104"/>
      <c r="AH51" s="104"/>
      <c r="AI51" s="104"/>
    </row>
    <row r="52" spans="2:35" x14ac:dyDescent="0.35">
      <c r="B52" s="102" t="s">
        <v>208</v>
      </c>
      <c r="C52" s="11"/>
      <c r="D52" s="116"/>
      <c r="E52" s="116"/>
      <c r="F52" s="116"/>
      <c r="G52" s="116"/>
      <c r="H52" s="116"/>
      <c r="I52" s="116"/>
      <c r="J52" s="93"/>
      <c r="K52" s="93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6"/>
      <c r="X52" s="4"/>
      <c r="Y52" s="4"/>
      <c r="Z52" s="4"/>
      <c r="AA52" s="104"/>
      <c r="AB52" s="104"/>
      <c r="AC52" s="104"/>
      <c r="AD52" s="104"/>
      <c r="AE52" s="104"/>
      <c r="AF52" s="104"/>
      <c r="AG52" s="104"/>
      <c r="AH52" s="104"/>
      <c r="AI52" s="104"/>
    </row>
    <row r="53" spans="2:35" x14ac:dyDescent="0.35">
      <c r="B53" s="166" t="s">
        <v>156</v>
      </c>
      <c r="C53" s="108"/>
      <c r="D53" s="117"/>
      <c r="E53" s="117"/>
      <c r="F53" s="117"/>
      <c r="G53" s="117"/>
      <c r="H53" s="117"/>
      <c r="I53" s="117"/>
      <c r="J53" s="110"/>
      <c r="K53" s="110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2"/>
      <c r="X53" s="113"/>
      <c r="Y53" s="113"/>
      <c r="Z53" s="113"/>
      <c r="AA53" s="135"/>
      <c r="AB53" s="135"/>
      <c r="AC53" s="135"/>
      <c r="AD53" s="135"/>
      <c r="AE53" s="135"/>
    </row>
    <row r="54" spans="2:35" x14ac:dyDescent="0.35">
      <c r="B54" s="170" t="s">
        <v>157</v>
      </c>
      <c r="C54" s="11"/>
      <c r="D54" s="116"/>
      <c r="E54" s="116"/>
      <c r="F54" s="116"/>
      <c r="G54" s="116"/>
      <c r="H54" s="116"/>
      <c r="I54" s="116"/>
      <c r="J54" s="93"/>
      <c r="K54" s="93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6"/>
      <c r="X54" s="4"/>
      <c r="Y54" s="4"/>
      <c r="Z54" s="4"/>
      <c r="AA54" s="104"/>
      <c r="AB54" s="104"/>
      <c r="AC54" s="104"/>
      <c r="AD54" s="104"/>
      <c r="AE54" s="104"/>
      <c r="AF54" s="104"/>
      <c r="AG54" s="104"/>
      <c r="AH54" s="104"/>
      <c r="AI54" s="104"/>
    </row>
    <row r="55" spans="2:35" x14ac:dyDescent="0.35">
      <c r="B55" s="102" t="s">
        <v>231</v>
      </c>
      <c r="C55" s="11"/>
      <c r="D55" s="116"/>
      <c r="E55" s="116"/>
      <c r="F55" s="116"/>
      <c r="G55" s="116"/>
      <c r="H55" s="116"/>
      <c r="I55" s="116"/>
      <c r="J55" s="93"/>
      <c r="K55" s="93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6"/>
      <c r="X55" s="4"/>
      <c r="Y55" s="4"/>
      <c r="Z55" s="4"/>
      <c r="AA55" s="104"/>
      <c r="AB55" s="104"/>
      <c r="AC55" s="104"/>
      <c r="AD55" s="104"/>
      <c r="AE55" s="104"/>
      <c r="AF55" s="104"/>
      <c r="AG55" s="104"/>
      <c r="AH55" s="104"/>
      <c r="AI55" s="104"/>
    </row>
    <row r="56" spans="2:35" x14ac:dyDescent="0.35">
      <c r="B56" s="102" t="s">
        <v>233</v>
      </c>
      <c r="C56" s="11"/>
      <c r="D56" s="116"/>
      <c r="E56" s="116"/>
      <c r="F56" s="116"/>
      <c r="G56" s="116"/>
      <c r="H56" s="116"/>
      <c r="I56" s="116"/>
      <c r="J56" s="93"/>
      <c r="K56" s="93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6"/>
      <c r="X56" s="4"/>
      <c r="Y56" s="4"/>
      <c r="Z56" s="4"/>
      <c r="AA56" s="104"/>
      <c r="AB56" s="104"/>
      <c r="AC56" s="104"/>
      <c r="AD56" s="104"/>
      <c r="AE56" s="104"/>
      <c r="AF56" s="104"/>
      <c r="AG56" s="104"/>
      <c r="AH56" s="104"/>
      <c r="AI56" s="104"/>
    </row>
    <row r="57" spans="2:35" x14ac:dyDescent="0.35">
      <c r="B57" s="102" t="s">
        <v>234</v>
      </c>
      <c r="C57" s="11"/>
      <c r="D57" s="116"/>
      <c r="E57" s="116"/>
      <c r="F57" s="116"/>
      <c r="G57" s="116"/>
      <c r="H57" s="116"/>
      <c r="I57" s="116"/>
      <c r="J57" s="93"/>
      <c r="K57" s="93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6"/>
      <c r="X57" s="4"/>
      <c r="Y57" s="4"/>
      <c r="Z57" s="4"/>
      <c r="AA57" s="104"/>
      <c r="AB57" s="104"/>
      <c r="AC57" s="104"/>
      <c r="AD57" s="104"/>
      <c r="AE57" s="104"/>
      <c r="AF57" s="104"/>
      <c r="AG57" s="104"/>
      <c r="AH57" s="104"/>
      <c r="AI57" s="104"/>
    </row>
    <row r="58" spans="2:35" x14ac:dyDescent="0.35">
      <c r="B58" s="102" t="s">
        <v>235</v>
      </c>
      <c r="C58" s="11"/>
      <c r="D58" s="116"/>
      <c r="E58" s="116"/>
      <c r="F58" s="116"/>
      <c r="G58" s="116"/>
      <c r="H58" s="116"/>
      <c r="I58" s="116"/>
      <c r="J58" s="93"/>
      <c r="K58" s="93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6"/>
      <c r="X58" s="4"/>
      <c r="Y58" s="4"/>
      <c r="Z58" s="4"/>
      <c r="AA58" s="104"/>
      <c r="AB58" s="104"/>
      <c r="AC58" s="104"/>
      <c r="AD58" s="104"/>
      <c r="AE58" s="104"/>
      <c r="AF58" s="104"/>
      <c r="AG58" s="104"/>
      <c r="AH58" s="104"/>
      <c r="AI58" s="104"/>
    </row>
    <row r="59" spans="2:35" x14ac:dyDescent="0.35">
      <c r="B59" s="102" t="s">
        <v>236</v>
      </c>
      <c r="C59" s="11"/>
      <c r="D59" s="116"/>
      <c r="E59" s="116"/>
      <c r="F59" s="116"/>
      <c r="G59" s="116"/>
      <c r="H59" s="116"/>
      <c r="I59" s="116"/>
      <c r="J59" s="93"/>
      <c r="K59" s="93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6"/>
      <c r="X59" s="4"/>
      <c r="Y59" s="4"/>
      <c r="Z59" s="4"/>
      <c r="AA59" s="104"/>
      <c r="AB59" s="104"/>
      <c r="AC59" s="104"/>
      <c r="AD59" s="104"/>
      <c r="AE59" s="104"/>
      <c r="AF59" s="104"/>
      <c r="AG59" s="104"/>
      <c r="AH59" s="104"/>
      <c r="AI59" s="104"/>
    </row>
    <row r="60" spans="2:35" x14ac:dyDescent="0.35">
      <c r="B60" s="102" t="s">
        <v>237</v>
      </c>
      <c r="C60" s="11"/>
      <c r="D60" s="116"/>
      <c r="E60" s="116"/>
      <c r="F60" s="116"/>
      <c r="G60" s="116"/>
      <c r="H60" s="116"/>
      <c r="I60" s="116"/>
      <c r="J60" s="100"/>
      <c r="K60" s="100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6"/>
      <c r="X60" s="4"/>
      <c r="Y60" s="4"/>
      <c r="Z60" s="4"/>
      <c r="AA60" s="104"/>
      <c r="AB60" s="104"/>
      <c r="AC60" s="104"/>
      <c r="AD60" s="104"/>
      <c r="AE60" s="104"/>
      <c r="AF60" s="104"/>
      <c r="AG60" s="104"/>
      <c r="AH60" s="104"/>
      <c r="AI60" s="104"/>
    </row>
    <row r="61" spans="2:35" x14ac:dyDescent="0.35">
      <c r="B61" s="102" t="s">
        <v>238</v>
      </c>
      <c r="C61" s="11"/>
      <c r="D61" s="116"/>
      <c r="E61" s="116"/>
      <c r="F61" s="116"/>
      <c r="G61" s="116"/>
      <c r="H61" s="116"/>
      <c r="I61" s="116"/>
      <c r="J61" s="100"/>
      <c r="K61" s="100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6"/>
      <c r="X61" s="4"/>
      <c r="Y61" s="4"/>
      <c r="Z61" s="4"/>
      <c r="AA61" s="104"/>
      <c r="AB61" s="104"/>
      <c r="AC61" s="104"/>
      <c r="AD61" s="104"/>
      <c r="AE61" s="104"/>
      <c r="AF61" s="104"/>
      <c r="AG61" s="104"/>
      <c r="AH61" s="104"/>
      <c r="AI61" s="104"/>
    </row>
    <row r="62" spans="2:35" x14ac:dyDescent="0.35">
      <c r="B62" s="170" t="s">
        <v>161</v>
      </c>
      <c r="C62" s="11"/>
      <c r="D62" s="116"/>
      <c r="E62" s="116"/>
      <c r="F62" s="116"/>
      <c r="G62" s="116"/>
      <c r="H62" s="116"/>
      <c r="I62" s="116"/>
      <c r="J62" s="100"/>
      <c r="K62" s="100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6"/>
      <c r="X62" s="4"/>
      <c r="Y62" s="4"/>
      <c r="Z62" s="4"/>
      <c r="AA62" s="104"/>
      <c r="AB62" s="104"/>
      <c r="AC62" s="104"/>
      <c r="AD62" s="104"/>
      <c r="AE62" s="104"/>
      <c r="AF62" s="104"/>
      <c r="AG62" s="104"/>
      <c r="AH62" s="104"/>
      <c r="AI62" s="104"/>
    </row>
    <row r="63" spans="2:35" x14ac:dyDescent="0.35">
      <c r="B63" s="102" t="s">
        <v>216</v>
      </c>
      <c r="C63" s="11"/>
      <c r="D63" s="116"/>
      <c r="E63" s="116"/>
      <c r="F63" s="116"/>
      <c r="G63" s="116"/>
      <c r="H63" s="116"/>
      <c r="I63" s="116"/>
      <c r="J63" s="100"/>
      <c r="K63" s="100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6"/>
      <c r="X63" s="4"/>
      <c r="Y63" s="4"/>
      <c r="Z63" s="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2:35" x14ac:dyDescent="0.35">
      <c r="B64" s="102" t="s">
        <v>240</v>
      </c>
      <c r="C64" s="121"/>
      <c r="D64" s="104"/>
      <c r="E64" s="104"/>
      <c r="F64" s="104"/>
      <c r="G64" s="104"/>
      <c r="H64" s="104"/>
      <c r="I64" s="104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  <row r="65" spans="2:37" x14ac:dyDescent="0.35">
      <c r="B65" s="102" t="s">
        <v>241</v>
      </c>
      <c r="C65" s="121"/>
      <c r="D65" s="104"/>
      <c r="E65" s="104"/>
      <c r="F65" s="104"/>
      <c r="G65" s="104"/>
      <c r="H65" s="104"/>
      <c r="I65" s="104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</row>
    <row r="66" spans="2:37" x14ac:dyDescent="0.35">
      <c r="B66" s="102" t="s">
        <v>242</v>
      </c>
      <c r="C66" s="121"/>
      <c r="D66" s="104"/>
      <c r="E66" s="104"/>
      <c r="F66" s="104"/>
      <c r="G66" s="104"/>
      <c r="H66" s="104"/>
      <c r="I66" s="104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35"/>
    </row>
    <row r="67" spans="2:37" x14ac:dyDescent="0.35">
      <c r="B67" s="101" t="s">
        <v>243</v>
      </c>
    </row>
    <row r="68" spans="2:37" x14ac:dyDescent="0.35">
      <c r="B68" s="165" t="s">
        <v>164</v>
      </c>
      <c r="C68" s="121"/>
      <c r="D68" s="104"/>
      <c r="E68" s="104"/>
      <c r="F68" s="104"/>
      <c r="G68" s="104"/>
      <c r="H68" s="104"/>
      <c r="I68" s="104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</row>
    <row r="69" spans="2:37" x14ac:dyDescent="0.35">
      <c r="B69" s="102" t="s">
        <v>245</v>
      </c>
      <c r="C69" s="121"/>
      <c r="D69" s="104"/>
      <c r="E69" s="104"/>
      <c r="F69" s="104"/>
      <c r="G69" s="104"/>
      <c r="H69" s="104"/>
      <c r="I69" s="104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35"/>
    </row>
    <row r="70" spans="2:37" x14ac:dyDescent="0.35">
      <c r="B70" s="102" t="s">
        <v>244</v>
      </c>
      <c r="C70" s="121"/>
      <c r="D70" s="104"/>
      <c r="E70" s="104"/>
      <c r="F70" s="104"/>
      <c r="G70" s="104"/>
      <c r="H70" s="104"/>
      <c r="I70" s="104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35"/>
    </row>
    <row r="71" spans="2:37" x14ac:dyDescent="0.35">
      <c r="B71" s="170" t="s">
        <v>226</v>
      </c>
      <c r="C71" s="121"/>
      <c r="D71" s="104"/>
      <c r="E71" s="104"/>
      <c r="F71" s="104"/>
      <c r="G71" s="104"/>
      <c r="H71" s="104"/>
      <c r="I71" s="104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35"/>
    </row>
    <row r="72" spans="2:37" x14ac:dyDescent="0.35">
      <c r="B72" s="102" t="s">
        <v>246</v>
      </c>
      <c r="C72" s="121"/>
      <c r="D72" s="104"/>
      <c r="E72" s="104"/>
      <c r="F72" s="104"/>
      <c r="G72" s="104"/>
      <c r="H72" s="104"/>
      <c r="I72" s="104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35"/>
    </row>
    <row r="73" spans="2:37" x14ac:dyDescent="0.35">
      <c r="B73" s="166" t="s">
        <v>247</v>
      </c>
      <c r="C73" s="182"/>
      <c r="D73" s="183"/>
      <c r="E73" s="183"/>
      <c r="F73" s="183"/>
      <c r="G73" s="128"/>
      <c r="H73" s="128"/>
      <c r="I73" s="128"/>
    </row>
    <row r="74" spans="2:37" x14ac:dyDescent="0.35">
      <c r="B74" s="102" t="s">
        <v>248</v>
      </c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1"/>
      <c r="AK74" s="135"/>
    </row>
    <row r="75" spans="2:37" x14ac:dyDescent="0.35">
      <c r="B75" s="170" t="s">
        <v>250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  <c r="Y75" s="170"/>
      <c r="Z75" s="170"/>
      <c r="AA75" s="170"/>
      <c r="AB75" s="170"/>
      <c r="AC75" s="170"/>
      <c r="AD75" s="170"/>
      <c r="AE75" s="170"/>
      <c r="AF75" s="170"/>
      <c r="AG75" s="170"/>
      <c r="AH75" s="170"/>
      <c r="AI75" s="170"/>
      <c r="AJ75" s="171"/>
      <c r="AK75" s="135"/>
    </row>
    <row r="76" spans="2:37" x14ac:dyDescent="0.35">
      <c r="B76" s="102" t="s">
        <v>252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  <c r="AG76" s="170"/>
      <c r="AH76" s="170"/>
      <c r="AI76" s="170"/>
      <c r="AJ76" s="171"/>
      <c r="AK76" s="135"/>
    </row>
    <row r="77" spans="2:37" x14ac:dyDescent="0.35">
      <c r="B77" s="170" t="s">
        <v>168</v>
      </c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1"/>
      <c r="AK77" s="135"/>
    </row>
    <row r="78" spans="2:37" x14ac:dyDescent="0.35">
      <c r="B78" s="133" t="s">
        <v>169</v>
      </c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1"/>
    </row>
    <row r="79" spans="2:37" x14ac:dyDescent="0.35">
      <c r="B79" s="102" t="s">
        <v>253</v>
      </c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1"/>
      <c r="AK79" s="135"/>
    </row>
    <row r="80" spans="2:37" x14ac:dyDescent="0.35">
      <c r="B80" s="102" t="s">
        <v>254</v>
      </c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1"/>
      <c r="AK80" s="135"/>
    </row>
    <row r="81" spans="2:2" x14ac:dyDescent="0.35">
      <c r="B81" s="181"/>
    </row>
    <row r="82" spans="2:2" x14ac:dyDescent="0.35">
      <c r="B82" s="180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0400-000000000000}">
      <formula1>$BA$25:$BA$29</formula1>
    </dataValidation>
    <dataValidation type="list" allowBlank="1" showInputMessage="1" showErrorMessage="1" sqref="U12:U35" xr:uid="{00000000-0002-0000-04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DW81"/>
  <sheetViews>
    <sheetView topLeftCell="CJ1" zoomScale="90" zoomScaleNormal="90" workbookViewId="0">
      <selection activeCell="B43" sqref="B43:B45"/>
    </sheetView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43379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'5'!AE35</f>
        <v>7408666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'5'!DC35</f>
        <v>1860909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43379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68</v>
      </c>
      <c r="H12" s="44">
        <f t="shared" ref="H12:H35" si="1">G12/1.42</f>
        <v>47.887323943661976</v>
      </c>
      <c r="I12" s="44">
        <v>66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7412499</v>
      </c>
      <c r="AF12" s="39"/>
      <c r="AG12" s="39"/>
      <c r="AH12" s="39"/>
      <c r="AI12" s="38">
        <f>IF(ISBLANK(AE12),"-",AE12-AE10)</f>
        <v>3833</v>
      </c>
      <c r="AJ12" s="38">
        <f t="shared" ref="AJ12:AJ35" si="2">AI12/1000</f>
        <v>3.8330000000000002</v>
      </c>
      <c r="AK12" s="38">
        <f t="shared" ref="AK12:AK35" si="3">AJ12*24</f>
        <v>91.992000000000004</v>
      </c>
      <c r="AL12" s="38"/>
      <c r="AM12" s="38"/>
      <c r="AN12" s="38"/>
      <c r="AO12" s="38">
        <f t="shared" ref="AO12:AO35" si="4">AK12</f>
        <v>91.992000000000004</v>
      </c>
      <c r="AP12" s="37">
        <v>5.4</v>
      </c>
      <c r="AQ12" s="37">
        <f>AP12</f>
        <v>5.4</v>
      </c>
      <c r="AR12" s="36"/>
      <c r="AS12" s="36"/>
      <c r="AT12" s="36"/>
      <c r="AU12" s="35" t="s">
        <v>153</v>
      </c>
      <c r="AV12" s="34">
        <v>1188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0.99831932773109244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9" t="s">
        <v>152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1862023</v>
      </c>
      <c r="DD12" s="32"/>
      <c r="DE12" s="32">
        <f>IF(ISBLANK(DC12),"-",DC12-DC10)</f>
        <v>1114</v>
      </c>
      <c r="DF12" s="32"/>
      <c r="DG12" s="32">
        <f>DC12-DC10</f>
        <v>1114</v>
      </c>
      <c r="DH12" s="32"/>
      <c r="DI12" s="32"/>
      <c r="DJ12" s="32"/>
      <c r="DK12" s="32"/>
      <c r="DL12" s="32"/>
      <c r="DM12" s="32">
        <f t="shared" ref="DM12:DM36" si="7">DE12</f>
        <v>1114</v>
      </c>
      <c r="DN12" s="32">
        <f>DM12/AJ12</f>
        <v>290.63396817114528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43379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4</v>
      </c>
      <c r="G13" s="89">
        <v>68</v>
      </c>
      <c r="H13" s="44">
        <f t="shared" si="1"/>
        <v>47.887323943661976</v>
      </c>
      <c r="I13" s="44">
        <v>66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 t="s">
        <v>152</v>
      </c>
      <c r="Y13" s="39" t="s">
        <v>152</v>
      </c>
      <c r="Z13" s="39"/>
      <c r="AA13" s="39"/>
      <c r="AB13" s="39"/>
      <c r="AC13" s="39"/>
      <c r="AD13" s="39"/>
      <c r="AE13" s="39">
        <v>7416414</v>
      </c>
      <c r="AF13" s="39"/>
      <c r="AG13" s="39"/>
      <c r="AH13" s="39"/>
      <c r="AI13" s="38">
        <f t="shared" ref="AI13:AI35" si="8">IF(ISBLANK(AE13),"-",AE13-AE12)</f>
        <v>3915</v>
      </c>
      <c r="AJ13" s="38">
        <f t="shared" si="2"/>
        <v>3.915</v>
      </c>
      <c r="AK13" s="38">
        <f t="shared" si="3"/>
        <v>93.960000000000008</v>
      </c>
      <c r="AL13" s="38"/>
      <c r="AM13" s="38"/>
      <c r="AN13" s="38"/>
      <c r="AO13" s="38">
        <f t="shared" si="4"/>
        <v>93.960000000000008</v>
      </c>
      <c r="AP13" s="37">
        <v>7.2</v>
      </c>
      <c r="AQ13" s="37">
        <f t="shared" ref="AQ13:AQ35" si="9">AP13</f>
        <v>7.2</v>
      </c>
      <c r="AR13" s="36"/>
      <c r="AS13" s="36"/>
      <c r="AT13" s="36"/>
      <c r="AU13" s="35" t="s">
        <v>153</v>
      </c>
      <c r="AV13" s="34">
        <v>1188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0.99831932773109244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9" t="s">
        <v>152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1863155</v>
      </c>
      <c r="DD13" s="32"/>
      <c r="DE13" s="32">
        <f t="shared" ref="DE13:DE35" si="10">IF(ISBLANK(DC13),"-",DC13-DC12)</f>
        <v>1132</v>
      </c>
      <c r="DF13" s="32"/>
      <c r="DG13" s="32">
        <f t="shared" ref="DG13:DG35" si="11">DC13-DC12</f>
        <v>1132</v>
      </c>
      <c r="DH13" s="32"/>
      <c r="DI13" s="32"/>
      <c r="DJ13" s="32"/>
      <c r="DK13" s="32"/>
      <c r="DL13" s="32"/>
      <c r="DM13" s="32">
        <f t="shared" si="7"/>
        <v>1132</v>
      </c>
      <c r="DN13" s="32">
        <f t="shared" ref="DN13:DN36" si="12">DM13/AJ13</f>
        <v>289.1443167305236</v>
      </c>
      <c r="DO13" s="91">
        <v>0.98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43379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6</v>
      </c>
      <c r="G14" s="89">
        <v>70</v>
      </c>
      <c r="H14" s="44">
        <f t="shared" si="1"/>
        <v>49.295774647887328</v>
      </c>
      <c r="I14" s="44">
        <v>68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 t="s">
        <v>152</v>
      </c>
      <c r="Y14" s="39" t="s">
        <v>152</v>
      </c>
      <c r="Z14" s="39"/>
      <c r="AA14" s="39"/>
      <c r="AB14" s="39"/>
      <c r="AC14" s="39"/>
      <c r="AD14" s="39"/>
      <c r="AE14" s="39">
        <v>7420344</v>
      </c>
      <c r="AF14" s="39"/>
      <c r="AG14" s="39"/>
      <c r="AH14" s="39"/>
      <c r="AI14" s="38">
        <f t="shared" si="8"/>
        <v>3930</v>
      </c>
      <c r="AJ14" s="38">
        <f t="shared" si="2"/>
        <v>3.93</v>
      </c>
      <c r="AK14" s="38">
        <f t="shared" si="3"/>
        <v>94.320000000000007</v>
      </c>
      <c r="AL14" s="38"/>
      <c r="AM14" s="38"/>
      <c r="AN14" s="38"/>
      <c r="AO14" s="38">
        <f t="shared" si="4"/>
        <v>94.320000000000007</v>
      </c>
      <c r="AP14" s="37">
        <v>9</v>
      </c>
      <c r="AQ14" s="37">
        <f t="shared" si="9"/>
        <v>9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9" t="s">
        <v>152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1864260</v>
      </c>
      <c r="DD14" s="32"/>
      <c r="DE14" s="32">
        <f t="shared" si="10"/>
        <v>1105</v>
      </c>
      <c r="DF14" s="32"/>
      <c r="DG14" s="32">
        <f t="shared" si="11"/>
        <v>1105</v>
      </c>
      <c r="DH14" s="32"/>
      <c r="DI14" s="32"/>
      <c r="DJ14" s="32"/>
      <c r="DK14" s="32"/>
      <c r="DL14" s="32"/>
      <c r="DM14" s="32">
        <f t="shared" si="7"/>
        <v>1105</v>
      </c>
      <c r="DN14" s="32">
        <f t="shared" si="12"/>
        <v>281.17048346055981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43379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7</v>
      </c>
      <c r="G15" s="89">
        <v>80</v>
      </c>
      <c r="H15" s="44">
        <f t="shared" si="1"/>
        <v>56.338028169014088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 t="s">
        <v>152</v>
      </c>
      <c r="Y15" s="39" t="s">
        <v>152</v>
      </c>
      <c r="Z15" s="39"/>
      <c r="AA15" s="39"/>
      <c r="AB15" s="39"/>
      <c r="AC15" s="39"/>
      <c r="AD15" s="39"/>
      <c r="AE15" s="39">
        <v>7424388</v>
      </c>
      <c r="AF15" s="39"/>
      <c r="AG15" s="39"/>
      <c r="AH15" s="39"/>
      <c r="AI15" s="38">
        <f t="shared" si="8"/>
        <v>4044</v>
      </c>
      <c r="AJ15" s="38">
        <f t="shared" si="2"/>
        <v>4.0439999999999996</v>
      </c>
      <c r="AK15" s="38">
        <f t="shared" si="3"/>
        <v>97.055999999999983</v>
      </c>
      <c r="AL15" s="38"/>
      <c r="AM15" s="38"/>
      <c r="AN15" s="38"/>
      <c r="AO15" s="38">
        <f t="shared" si="4"/>
        <v>97.055999999999983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9" t="s">
        <v>152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1865281</v>
      </c>
      <c r="DD15" s="32"/>
      <c r="DE15" s="32">
        <f t="shared" si="10"/>
        <v>1021</v>
      </c>
      <c r="DF15" s="32"/>
      <c r="DG15" s="32">
        <f t="shared" si="11"/>
        <v>1021</v>
      </c>
      <c r="DH15" s="32"/>
      <c r="DI15" s="32"/>
      <c r="DJ15" s="32"/>
      <c r="DK15" s="32"/>
      <c r="DL15" s="32"/>
      <c r="DM15" s="32">
        <f t="shared" si="7"/>
        <v>1021</v>
      </c>
      <c r="DN15" s="32">
        <f t="shared" si="12"/>
        <v>252.47279920870429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43379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 t="s">
        <v>152</v>
      </c>
      <c r="Y16" s="39" t="s">
        <v>152</v>
      </c>
      <c r="Z16" s="39"/>
      <c r="AA16" s="39"/>
      <c r="AB16" s="39"/>
      <c r="AC16" s="39"/>
      <c r="AD16" s="39"/>
      <c r="AE16" s="39">
        <v>7428490</v>
      </c>
      <c r="AF16" s="39"/>
      <c r="AG16" s="39"/>
      <c r="AH16" s="39"/>
      <c r="AI16" s="38">
        <f t="shared" si="8"/>
        <v>4102</v>
      </c>
      <c r="AJ16" s="38">
        <f t="shared" si="2"/>
        <v>4.1020000000000003</v>
      </c>
      <c r="AK16" s="38">
        <f t="shared" si="3"/>
        <v>98.448000000000008</v>
      </c>
      <c r="AL16" s="38"/>
      <c r="AM16" s="38"/>
      <c r="AN16" s="38"/>
      <c r="AO16" s="38">
        <f t="shared" si="4"/>
        <v>98.448000000000008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9" t="s">
        <v>152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1866350</v>
      </c>
      <c r="DD16" s="32"/>
      <c r="DE16" s="32">
        <f t="shared" si="10"/>
        <v>1069</v>
      </c>
      <c r="DF16" s="32"/>
      <c r="DG16" s="32">
        <f t="shared" si="11"/>
        <v>1069</v>
      </c>
      <c r="DH16" s="32"/>
      <c r="DI16" s="32"/>
      <c r="DJ16" s="32"/>
      <c r="DK16" s="32"/>
      <c r="DL16" s="32"/>
      <c r="DM16" s="32">
        <f t="shared" si="7"/>
        <v>1069</v>
      </c>
      <c r="DN16" s="32">
        <f t="shared" si="12"/>
        <v>260.6045831301804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43379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79</v>
      </c>
      <c r="H17" s="44">
        <f t="shared" si="1"/>
        <v>55.633802816901408</v>
      </c>
      <c r="I17" s="44">
        <v>79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 t="s">
        <v>152</v>
      </c>
      <c r="Y17" s="39" t="s">
        <v>152</v>
      </c>
      <c r="Z17" s="39"/>
      <c r="AA17" s="39"/>
      <c r="AB17" s="39"/>
      <c r="AC17" s="39"/>
      <c r="AD17" s="39"/>
      <c r="AE17" s="39">
        <v>7433115</v>
      </c>
      <c r="AF17" s="39"/>
      <c r="AG17" s="39"/>
      <c r="AH17" s="39"/>
      <c r="AI17" s="38">
        <f t="shared" si="8"/>
        <v>4625</v>
      </c>
      <c r="AJ17" s="38">
        <f t="shared" si="2"/>
        <v>4.625</v>
      </c>
      <c r="AK17" s="38">
        <f t="shared" si="3"/>
        <v>111</v>
      </c>
      <c r="AL17" s="38"/>
      <c r="AM17" s="38"/>
      <c r="AN17" s="38"/>
      <c r="AO17" s="38">
        <f t="shared" si="4"/>
        <v>111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9" t="s">
        <v>152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1867490</v>
      </c>
      <c r="DD17" s="32"/>
      <c r="DE17" s="32">
        <f t="shared" si="10"/>
        <v>1140</v>
      </c>
      <c r="DF17" s="32"/>
      <c r="DG17" s="32">
        <f>DC17-DC16</f>
        <v>1140</v>
      </c>
      <c r="DH17" s="32"/>
      <c r="DI17" s="32"/>
      <c r="DJ17" s="32"/>
      <c r="DK17" s="32"/>
      <c r="DL17" s="32"/>
      <c r="DM17" s="32">
        <f t="shared" si="7"/>
        <v>1140</v>
      </c>
      <c r="DN17" s="32">
        <f t="shared" si="12"/>
        <v>246.48648648648648</v>
      </c>
      <c r="DO17" s="91">
        <v>1.03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43379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78</v>
      </c>
      <c r="H18" s="44">
        <f t="shared" si="1"/>
        <v>54.929577464788736</v>
      </c>
      <c r="I18" s="44">
        <v>79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 t="s">
        <v>152</v>
      </c>
      <c r="Y18" s="39" t="s">
        <v>152</v>
      </c>
      <c r="Z18" s="39"/>
      <c r="AA18" s="39"/>
      <c r="AB18" s="39"/>
      <c r="AC18" s="39"/>
      <c r="AD18" s="39"/>
      <c r="AE18" s="39">
        <v>7437811</v>
      </c>
      <c r="AF18" s="39"/>
      <c r="AG18" s="39"/>
      <c r="AH18" s="39"/>
      <c r="AI18" s="38">
        <f t="shared" si="8"/>
        <v>4696</v>
      </c>
      <c r="AJ18" s="38">
        <f t="shared" si="2"/>
        <v>4.6959999999999997</v>
      </c>
      <c r="AK18" s="38">
        <f t="shared" si="3"/>
        <v>112.70399999999999</v>
      </c>
      <c r="AL18" s="38"/>
      <c r="AM18" s="38"/>
      <c r="AN18" s="38"/>
      <c r="AO18" s="38">
        <f t="shared" si="4"/>
        <v>112.70399999999999</v>
      </c>
      <c r="AP18" s="37">
        <v>9.1999999999999993</v>
      </c>
      <c r="AQ18" s="37">
        <f t="shared" si="9"/>
        <v>9.1999999999999993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1017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0.85462184873949576</v>
      </c>
      <c r="CL18" s="33"/>
      <c r="CM18" s="33"/>
      <c r="CN18" s="33"/>
      <c r="CO18" s="33"/>
      <c r="CP18" s="33"/>
      <c r="CQ18" s="33"/>
      <c r="CR18" s="39" t="s">
        <v>152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1868603</v>
      </c>
      <c r="DD18" s="32"/>
      <c r="DE18" s="32">
        <f t="shared" si="10"/>
        <v>1113</v>
      </c>
      <c r="DF18" s="32"/>
      <c r="DG18" s="32">
        <f t="shared" si="11"/>
        <v>1113</v>
      </c>
      <c r="DH18" s="32"/>
      <c r="DI18" s="32"/>
      <c r="DJ18" s="32"/>
      <c r="DK18" s="32"/>
      <c r="DL18" s="32"/>
      <c r="DM18" s="32">
        <f t="shared" si="7"/>
        <v>1113</v>
      </c>
      <c r="DN18" s="32">
        <f t="shared" si="12"/>
        <v>237.01022146507668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43379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76</v>
      </c>
      <c r="H19" s="44">
        <f t="shared" si="1"/>
        <v>53.521126760563384</v>
      </c>
      <c r="I19" s="44">
        <v>78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 t="s">
        <v>152</v>
      </c>
      <c r="Y19" s="39" t="s">
        <v>152</v>
      </c>
      <c r="Z19" s="39"/>
      <c r="AA19" s="39"/>
      <c r="AB19" s="39"/>
      <c r="AC19" s="39"/>
      <c r="AD19" s="39"/>
      <c r="AE19" s="39">
        <v>7442756</v>
      </c>
      <c r="AF19" s="39"/>
      <c r="AG19" s="39"/>
      <c r="AH19" s="39"/>
      <c r="AI19" s="38">
        <f t="shared" si="8"/>
        <v>4945</v>
      </c>
      <c r="AJ19" s="38">
        <f t="shared" si="2"/>
        <v>4.9450000000000003</v>
      </c>
      <c r="AK19" s="38">
        <f t="shared" si="3"/>
        <v>118.68</v>
      </c>
      <c r="AL19" s="38"/>
      <c r="AM19" s="38"/>
      <c r="AN19" s="38"/>
      <c r="AO19" s="38">
        <f t="shared" si="4"/>
        <v>118.68</v>
      </c>
      <c r="AP19" s="37">
        <v>8.8000000000000007</v>
      </c>
      <c r="AQ19" s="37">
        <f t="shared" si="9"/>
        <v>8.8000000000000007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0.86302521008403366</v>
      </c>
      <c r="CL19" s="33"/>
      <c r="CM19" s="33"/>
      <c r="CN19" s="33"/>
      <c r="CO19" s="33"/>
      <c r="CP19" s="33"/>
      <c r="CQ19" s="33"/>
      <c r="CR19" s="39" t="s">
        <v>152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1869814</v>
      </c>
      <c r="DD19" s="32"/>
      <c r="DE19" s="32">
        <f t="shared" si="10"/>
        <v>1211</v>
      </c>
      <c r="DF19" s="32"/>
      <c r="DG19" s="32">
        <f t="shared" si="11"/>
        <v>1211</v>
      </c>
      <c r="DH19" s="32"/>
      <c r="DI19" s="32"/>
      <c r="DJ19" s="32"/>
      <c r="DK19" s="32"/>
      <c r="DL19" s="32"/>
      <c r="DM19" s="32">
        <f t="shared" si="7"/>
        <v>1211</v>
      </c>
      <c r="DN19" s="32">
        <f t="shared" si="12"/>
        <v>244.8938321536906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43379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78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 t="s">
        <v>152</v>
      </c>
      <c r="Y20" s="39" t="s">
        <v>152</v>
      </c>
      <c r="Z20" s="39"/>
      <c r="AA20" s="39"/>
      <c r="AB20" s="39"/>
      <c r="AC20" s="39"/>
      <c r="AD20" s="39"/>
      <c r="AE20" s="39">
        <v>7447366</v>
      </c>
      <c r="AF20" s="39"/>
      <c r="AG20" s="39"/>
      <c r="AH20" s="39"/>
      <c r="AI20" s="38">
        <f t="shared" si="8"/>
        <v>4610</v>
      </c>
      <c r="AJ20" s="38">
        <f t="shared" si="2"/>
        <v>4.6100000000000003</v>
      </c>
      <c r="AK20" s="38">
        <f t="shared" si="3"/>
        <v>110.64000000000001</v>
      </c>
      <c r="AL20" s="38"/>
      <c r="AM20" s="38"/>
      <c r="AN20" s="38"/>
      <c r="AO20" s="38">
        <f t="shared" si="4"/>
        <v>110.64000000000001</v>
      </c>
      <c r="AP20" s="37">
        <v>8.1</v>
      </c>
      <c r="AQ20" s="37">
        <f t="shared" si="9"/>
        <v>8.1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0.86302521008403366</v>
      </c>
      <c r="CL20" s="33"/>
      <c r="CM20" s="33"/>
      <c r="CN20" s="33"/>
      <c r="CO20" s="33"/>
      <c r="CP20" s="33"/>
      <c r="CQ20" s="33"/>
      <c r="CR20" s="39" t="s">
        <v>152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1871005</v>
      </c>
      <c r="DD20" s="32"/>
      <c r="DE20" s="32">
        <f t="shared" si="10"/>
        <v>1191</v>
      </c>
      <c r="DF20" s="32"/>
      <c r="DG20" s="32">
        <f t="shared" si="11"/>
        <v>1191</v>
      </c>
      <c r="DH20" s="32"/>
      <c r="DI20" s="32"/>
      <c r="DJ20" s="32"/>
      <c r="DK20" s="32"/>
      <c r="DL20" s="32"/>
      <c r="DM20" s="32">
        <f t="shared" si="7"/>
        <v>1191</v>
      </c>
      <c r="DN20" s="32">
        <f t="shared" si="12"/>
        <v>258.35140997830803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43379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77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 t="s">
        <v>152</v>
      </c>
      <c r="Y21" s="39" t="s">
        <v>152</v>
      </c>
      <c r="Z21" s="39"/>
      <c r="AA21" s="39"/>
      <c r="AB21" s="39"/>
      <c r="AC21" s="39"/>
      <c r="AD21" s="39"/>
      <c r="AE21" s="39">
        <v>7451938</v>
      </c>
      <c r="AF21" s="39"/>
      <c r="AG21" s="39"/>
      <c r="AH21" s="39"/>
      <c r="AI21" s="38">
        <f t="shared" si="8"/>
        <v>4572</v>
      </c>
      <c r="AJ21" s="38">
        <f t="shared" si="2"/>
        <v>4.5720000000000001</v>
      </c>
      <c r="AK21" s="38">
        <f t="shared" si="3"/>
        <v>109.72800000000001</v>
      </c>
      <c r="AL21" s="38"/>
      <c r="AM21" s="38"/>
      <c r="AN21" s="38"/>
      <c r="AO21" s="38">
        <f t="shared" si="4"/>
        <v>109.72800000000001</v>
      </c>
      <c r="AP21" s="37">
        <v>7.4</v>
      </c>
      <c r="AQ21" s="37">
        <f t="shared" si="9"/>
        <v>7.4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0.86302521008403366</v>
      </c>
      <c r="CL21" s="33"/>
      <c r="CM21" s="33"/>
      <c r="CN21" s="33"/>
      <c r="CO21" s="33"/>
      <c r="CP21" s="33"/>
      <c r="CQ21" s="33"/>
      <c r="CR21" s="39" t="s">
        <v>152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1872198</v>
      </c>
      <c r="DD21" s="32"/>
      <c r="DE21" s="32">
        <f t="shared" si="10"/>
        <v>1193</v>
      </c>
      <c r="DF21" s="32"/>
      <c r="DG21" s="32">
        <f t="shared" si="11"/>
        <v>1193</v>
      </c>
      <c r="DH21" s="32"/>
      <c r="DI21" s="32"/>
      <c r="DJ21" s="32"/>
      <c r="DK21" s="32"/>
      <c r="DL21" s="32"/>
      <c r="DM21" s="32">
        <f t="shared" si="7"/>
        <v>1193</v>
      </c>
      <c r="DN21" s="32">
        <f t="shared" si="12"/>
        <v>260.93613298337709</v>
      </c>
      <c r="DO21" s="134">
        <v>1.1000000000000001</v>
      </c>
      <c r="DP21" s="31"/>
      <c r="DT21" s="24"/>
      <c r="DU21" s="24"/>
      <c r="DV21" s="24"/>
      <c r="DW21" s="23"/>
    </row>
    <row r="22" spans="1:127" x14ac:dyDescent="0.35">
      <c r="A22" s="232">
        <v>43379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73</v>
      </c>
      <c r="H22" s="44">
        <f t="shared" si="1"/>
        <v>51.408450704225352</v>
      </c>
      <c r="I22" s="44">
        <v>76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 t="s">
        <v>152</v>
      </c>
      <c r="Y22" s="39" t="s">
        <v>152</v>
      </c>
      <c r="Z22" s="39"/>
      <c r="AA22" s="39"/>
      <c r="AB22" s="39"/>
      <c r="AC22" s="39"/>
      <c r="AD22" s="39"/>
      <c r="AE22" s="39">
        <v>7456275</v>
      </c>
      <c r="AF22" s="39"/>
      <c r="AG22" s="39"/>
      <c r="AH22" s="39"/>
      <c r="AI22" s="38">
        <f t="shared" si="8"/>
        <v>4337</v>
      </c>
      <c r="AJ22" s="38">
        <f t="shared" si="2"/>
        <v>4.3369999999999997</v>
      </c>
      <c r="AK22" s="38">
        <f t="shared" si="3"/>
        <v>104.08799999999999</v>
      </c>
      <c r="AL22" s="38"/>
      <c r="AM22" s="38"/>
      <c r="AN22" s="38"/>
      <c r="AO22" s="38">
        <f t="shared" si="4"/>
        <v>104.08799999999999</v>
      </c>
      <c r="AP22" s="37">
        <v>6.8</v>
      </c>
      <c r="AQ22" s="37">
        <f t="shared" si="9"/>
        <v>6.8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0.86302521008403366</v>
      </c>
      <c r="CL22" s="33"/>
      <c r="CM22" s="33"/>
      <c r="CN22" s="33"/>
      <c r="CO22" s="33"/>
      <c r="CP22" s="33"/>
      <c r="CQ22" s="33"/>
      <c r="CR22" s="39" t="s">
        <v>152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1873410</v>
      </c>
      <c r="DD22" s="32"/>
      <c r="DE22" s="32">
        <f t="shared" si="10"/>
        <v>1212</v>
      </c>
      <c r="DF22" s="32"/>
      <c r="DG22" s="32">
        <f t="shared" si="11"/>
        <v>1212</v>
      </c>
      <c r="DH22" s="32"/>
      <c r="DI22" s="32"/>
      <c r="DJ22" s="32"/>
      <c r="DK22" s="32"/>
      <c r="DL22" s="32"/>
      <c r="DM22" s="32">
        <f t="shared" si="7"/>
        <v>1212</v>
      </c>
      <c r="DN22" s="32">
        <f t="shared" si="12"/>
        <v>279.45584505418492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43379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73</v>
      </c>
      <c r="H23" s="44">
        <f t="shared" si="1"/>
        <v>51.408450704225352</v>
      </c>
      <c r="I23" s="44">
        <v>76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 t="s">
        <v>152</v>
      </c>
      <c r="Y23" s="39" t="s">
        <v>152</v>
      </c>
      <c r="Z23" s="39"/>
      <c r="AA23" s="39"/>
      <c r="AB23" s="39"/>
      <c r="AC23" s="39"/>
      <c r="AD23" s="39"/>
      <c r="AE23" s="39">
        <v>7460326</v>
      </c>
      <c r="AF23" s="39"/>
      <c r="AG23" s="39"/>
      <c r="AH23" s="39"/>
      <c r="AI23" s="38">
        <f t="shared" si="8"/>
        <v>4051</v>
      </c>
      <c r="AJ23" s="38">
        <f t="shared" si="2"/>
        <v>4.0510000000000002</v>
      </c>
      <c r="AK23" s="38">
        <f t="shared" si="3"/>
        <v>97.224000000000004</v>
      </c>
      <c r="AL23" s="38"/>
      <c r="AM23" s="38"/>
      <c r="AN23" s="38"/>
      <c r="AO23" s="38">
        <f t="shared" si="4"/>
        <v>97.224000000000004</v>
      </c>
      <c r="AP23" s="37">
        <v>6.1</v>
      </c>
      <c r="AQ23" s="37">
        <f t="shared" si="9"/>
        <v>6.1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0.86302521008403366</v>
      </c>
      <c r="CL23" s="33"/>
      <c r="CM23" s="33"/>
      <c r="CN23" s="33"/>
      <c r="CO23" s="33"/>
      <c r="CP23" s="33"/>
      <c r="CQ23" s="33"/>
      <c r="CR23" s="39" t="s">
        <v>152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1874600</v>
      </c>
      <c r="DD23" s="32"/>
      <c r="DE23" s="32">
        <f t="shared" si="10"/>
        <v>1190</v>
      </c>
      <c r="DF23" s="32"/>
      <c r="DG23" s="32">
        <f t="shared" si="11"/>
        <v>1190</v>
      </c>
      <c r="DH23" s="32"/>
      <c r="DI23" s="32"/>
      <c r="DJ23" s="32"/>
      <c r="DK23" s="32"/>
      <c r="DL23" s="32"/>
      <c r="DM23" s="32">
        <f t="shared" si="7"/>
        <v>1190</v>
      </c>
      <c r="DN23" s="32">
        <f t="shared" si="12"/>
        <v>293.75462848679337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43379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73</v>
      </c>
      <c r="H24" s="44">
        <f t="shared" si="1"/>
        <v>51.408450704225352</v>
      </c>
      <c r="I24" s="44">
        <v>75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 t="s">
        <v>152</v>
      </c>
      <c r="Y24" s="39" t="s">
        <v>152</v>
      </c>
      <c r="Z24" s="39"/>
      <c r="AA24" s="39"/>
      <c r="AB24" s="39"/>
      <c r="AC24" s="39"/>
      <c r="AD24" s="39"/>
      <c r="AE24" s="39">
        <v>7464562</v>
      </c>
      <c r="AF24" s="39"/>
      <c r="AG24" s="39"/>
      <c r="AH24" s="39"/>
      <c r="AI24" s="38">
        <f t="shared" si="8"/>
        <v>4236</v>
      </c>
      <c r="AJ24" s="38">
        <f t="shared" si="2"/>
        <v>4.2359999999999998</v>
      </c>
      <c r="AK24" s="38">
        <f t="shared" si="3"/>
        <v>101.66399999999999</v>
      </c>
      <c r="AL24" s="38"/>
      <c r="AM24" s="38"/>
      <c r="AN24" s="38"/>
      <c r="AO24" s="38">
        <f t="shared" si="4"/>
        <v>101.66399999999999</v>
      </c>
      <c r="AP24" s="37">
        <v>5.5</v>
      </c>
      <c r="AQ24" s="37">
        <f t="shared" si="9"/>
        <v>5.5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1027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0.86302521008403366</v>
      </c>
      <c r="CL24" s="33"/>
      <c r="CM24" s="33"/>
      <c r="CN24" s="33"/>
      <c r="CO24" s="33"/>
      <c r="CP24" s="33"/>
      <c r="CQ24" s="33"/>
      <c r="CR24" s="39" t="s">
        <v>152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1875788</v>
      </c>
      <c r="DD24" s="32"/>
      <c r="DE24" s="32">
        <f t="shared" si="10"/>
        <v>1188</v>
      </c>
      <c r="DF24" s="32"/>
      <c r="DG24" s="32">
        <f t="shared" si="11"/>
        <v>1188</v>
      </c>
      <c r="DH24" s="32"/>
      <c r="DI24" s="32"/>
      <c r="DJ24" s="32"/>
      <c r="DK24" s="32"/>
      <c r="DL24" s="32"/>
      <c r="DM24" s="32">
        <f t="shared" si="7"/>
        <v>1188</v>
      </c>
      <c r="DN24" s="32">
        <f t="shared" si="12"/>
        <v>280.4532577903683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43379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74</v>
      </c>
      <c r="H25" s="44">
        <f t="shared" si="1"/>
        <v>52.112676056338032</v>
      </c>
      <c r="I25" s="44">
        <v>74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 t="s">
        <v>152</v>
      </c>
      <c r="Y25" s="39" t="s">
        <v>152</v>
      </c>
      <c r="Z25" s="39"/>
      <c r="AA25" s="39"/>
      <c r="AB25" s="39"/>
      <c r="AC25" s="39"/>
      <c r="AD25" s="39"/>
      <c r="AE25" s="39">
        <v>7468685</v>
      </c>
      <c r="AF25" s="39"/>
      <c r="AG25" s="39"/>
      <c r="AH25" s="39"/>
      <c r="AI25" s="38">
        <f t="shared" si="8"/>
        <v>4123</v>
      </c>
      <c r="AJ25" s="38">
        <f t="shared" si="2"/>
        <v>4.1230000000000002</v>
      </c>
      <c r="AK25" s="38">
        <f t="shared" si="3"/>
        <v>98.951999999999998</v>
      </c>
      <c r="AL25" s="38"/>
      <c r="AM25" s="38"/>
      <c r="AN25" s="38"/>
      <c r="AO25" s="38">
        <f t="shared" si="4"/>
        <v>98.951999999999998</v>
      </c>
      <c r="AP25" s="37">
        <v>4.9000000000000004</v>
      </c>
      <c r="AQ25" s="37">
        <f t="shared" si="9"/>
        <v>4.9000000000000004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1026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0.86218487394957988</v>
      </c>
      <c r="CL25" s="33"/>
      <c r="CM25" s="33"/>
      <c r="CN25" s="33"/>
      <c r="CO25" s="33"/>
      <c r="CP25" s="33"/>
      <c r="CQ25" s="33"/>
      <c r="CR25" s="39" t="s">
        <v>152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1876934</v>
      </c>
      <c r="DD25" s="32"/>
      <c r="DE25" s="32">
        <f t="shared" si="10"/>
        <v>1146</v>
      </c>
      <c r="DF25" s="32"/>
      <c r="DG25" s="32">
        <f t="shared" si="11"/>
        <v>1146</v>
      </c>
      <c r="DH25" s="32"/>
      <c r="DI25" s="32"/>
      <c r="DJ25" s="32"/>
      <c r="DK25" s="32"/>
      <c r="DL25" s="32"/>
      <c r="DM25" s="32">
        <f t="shared" si="7"/>
        <v>1146</v>
      </c>
      <c r="DN25" s="32">
        <f t="shared" si="12"/>
        <v>277.95294688333735</v>
      </c>
      <c r="DO25" s="91">
        <v>1.1200000000000001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43379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4</v>
      </c>
      <c r="G26" s="89">
        <v>73</v>
      </c>
      <c r="H26" s="44">
        <f t="shared" si="1"/>
        <v>51.408450704225352</v>
      </c>
      <c r="I26" s="44">
        <v>72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 t="s">
        <v>152</v>
      </c>
      <c r="Y26" s="39" t="s">
        <v>152</v>
      </c>
      <c r="Z26" s="39"/>
      <c r="AA26" s="39"/>
      <c r="AB26" s="39"/>
      <c r="AC26" s="39"/>
      <c r="AD26" s="39"/>
      <c r="AE26" s="39">
        <v>7472737</v>
      </c>
      <c r="AF26" s="39"/>
      <c r="AG26" s="39"/>
      <c r="AH26" s="39"/>
      <c r="AI26" s="38">
        <f t="shared" si="8"/>
        <v>4052</v>
      </c>
      <c r="AJ26" s="38">
        <f t="shared" si="2"/>
        <v>4.0519999999999996</v>
      </c>
      <c r="AK26" s="38">
        <f t="shared" si="3"/>
        <v>97.24799999999999</v>
      </c>
      <c r="AL26" s="38"/>
      <c r="AM26" s="38"/>
      <c r="AN26" s="38"/>
      <c r="AO26" s="38">
        <f t="shared" si="4"/>
        <v>97.24799999999999</v>
      </c>
      <c r="AP26" s="37">
        <v>4.4000000000000004</v>
      </c>
      <c r="AQ26" s="37">
        <f t="shared" si="9"/>
        <v>4.4000000000000004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0.85378151260504198</v>
      </c>
      <c r="CL26" s="33"/>
      <c r="CM26" s="33"/>
      <c r="CN26" s="33"/>
      <c r="CO26" s="33"/>
      <c r="CP26" s="33"/>
      <c r="CQ26" s="33"/>
      <c r="CR26" s="39" t="s">
        <v>152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1878096</v>
      </c>
      <c r="DD26" s="32"/>
      <c r="DE26" s="32">
        <f t="shared" si="10"/>
        <v>1162</v>
      </c>
      <c r="DF26" s="32"/>
      <c r="DG26" s="32">
        <f t="shared" si="11"/>
        <v>1162</v>
      </c>
      <c r="DH26" s="32"/>
      <c r="DI26" s="32"/>
      <c r="DJ26" s="32"/>
      <c r="DK26" s="32"/>
      <c r="DL26" s="32"/>
      <c r="DM26" s="32">
        <f t="shared" si="7"/>
        <v>1162</v>
      </c>
      <c r="DN26" s="32">
        <f t="shared" si="12"/>
        <v>286.77196446199412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43379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3</v>
      </c>
      <c r="G27" s="89">
        <v>73</v>
      </c>
      <c r="H27" s="44">
        <f t="shared" si="1"/>
        <v>51.408450704225352</v>
      </c>
      <c r="I27" s="44">
        <v>70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 t="s">
        <v>152</v>
      </c>
      <c r="Y27" s="39" t="s">
        <v>152</v>
      </c>
      <c r="Z27" s="39"/>
      <c r="AA27" s="39"/>
      <c r="AB27" s="39"/>
      <c r="AC27" s="39"/>
      <c r="AD27" s="39"/>
      <c r="AE27" s="39">
        <v>7477052</v>
      </c>
      <c r="AF27" s="39"/>
      <c r="AG27" s="39"/>
      <c r="AH27" s="39"/>
      <c r="AI27" s="38">
        <f t="shared" si="8"/>
        <v>4315</v>
      </c>
      <c r="AJ27" s="38">
        <f t="shared" si="2"/>
        <v>4.3150000000000004</v>
      </c>
      <c r="AK27" s="38">
        <f t="shared" si="3"/>
        <v>103.56</v>
      </c>
      <c r="AL27" s="38"/>
      <c r="AM27" s="38"/>
      <c r="AN27" s="38"/>
      <c r="AO27" s="38">
        <f t="shared" si="4"/>
        <v>103.56</v>
      </c>
      <c r="AP27" s="37">
        <v>3.7</v>
      </c>
      <c r="AQ27" s="37">
        <f t="shared" si="9"/>
        <v>3.7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1016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0.85378151260504198</v>
      </c>
      <c r="CL27" s="33"/>
      <c r="CM27" s="33"/>
      <c r="CN27" s="33"/>
      <c r="CO27" s="33"/>
      <c r="CP27" s="33"/>
      <c r="CQ27" s="33"/>
      <c r="CR27" s="39" t="s">
        <v>152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1879276</v>
      </c>
      <c r="DD27" s="32"/>
      <c r="DE27" s="32">
        <f t="shared" si="10"/>
        <v>1180</v>
      </c>
      <c r="DF27" s="32"/>
      <c r="DG27" s="32">
        <f t="shared" si="11"/>
        <v>1180</v>
      </c>
      <c r="DH27" s="32"/>
      <c r="DI27" s="32"/>
      <c r="DJ27" s="32"/>
      <c r="DK27" s="32"/>
      <c r="DL27" s="32"/>
      <c r="DM27" s="32">
        <f t="shared" si="7"/>
        <v>1180</v>
      </c>
      <c r="DN27" s="32">
        <f t="shared" si="12"/>
        <v>273.46465816917726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43379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73</v>
      </c>
      <c r="H28" s="44">
        <f t="shared" si="1"/>
        <v>51.408450704225352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 t="s">
        <v>152</v>
      </c>
      <c r="Y28" s="39" t="s">
        <v>152</v>
      </c>
      <c r="Z28" s="39"/>
      <c r="AA28" s="39"/>
      <c r="AB28" s="39"/>
      <c r="AC28" s="39"/>
      <c r="AD28" s="39"/>
      <c r="AE28" s="39">
        <v>7481327</v>
      </c>
      <c r="AF28" s="39"/>
      <c r="AG28" s="39"/>
      <c r="AH28" s="39"/>
      <c r="AI28" s="38">
        <f t="shared" si="8"/>
        <v>4275</v>
      </c>
      <c r="AJ28" s="38">
        <f t="shared" si="2"/>
        <v>4.2750000000000004</v>
      </c>
      <c r="AK28" s="38">
        <f t="shared" si="3"/>
        <v>102.60000000000001</v>
      </c>
      <c r="AL28" s="38"/>
      <c r="AM28" s="38"/>
      <c r="AN28" s="38"/>
      <c r="AO28" s="38">
        <f t="shared" si="4"/>
        <v>102.60000000000001</v>
      </c>
      <c r="AP28" s="37">
        <v>3.3</v>
      </c>
      <c r="AQ28" s="37">
        <f t="shared" si="9"/>
        <v>3.3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1026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0.86218487394957988</v>
      </c>
      <c r="CL28" s="33"/>
      <c r="CM28" s="33"/>
      <c r="CN28" s="33"/>
      <c r="CO28" s="33"/>
      <c r="CP28" s="33"/>
      <c r="CQ28" s="33"/>
      <c r="CR28" s="39" t="s">
        <v>152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1880440</v>
      </c>
      <c r="DD28" s="32"/>
      <c r="DE28" s="32">
        <f t="shared" si="10"/>
        <v>1164</v>
      </c>
      <c r="DF28" s="32"/>
      <c r="DG28" s="32">
        <f t="shared" si="11"/>
        <v>1164</v>
      </c>
      <c r="DH28" s="32"/>
      <c r="DI28" s="32"/>
      <c r="DJ28" s="32"/>
      <c r="DK28" s="32"/>
      <c r="DL28" s="32"/>
      <c r="DM28" s="32">
        <f t="shared" si="7"/>
        <v>1164</v>
      </c>
      <c r="DN28" s="32">
        <f t="shared" si="12"/>
        <v>272.28070175438592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43379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73</v>
      </c>
      <c r="H29" s="44">
        <f t="shared" si="1"/>
        <v>51.408450704225352</v>
      </c>
      <c r="I29" s="44">
        <v>69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 t="s">
        <v>152</v>
      </c>
      <c r="Y29" s="39" t="s">
        <v>152</v>
      </c>
      <c r="Z29" s="39"/>
      <c r="AA29" s="39"/>
      <c r="AB29" s="39"/>
      <c r="AC29" s="39"/>
      <c r="AD29" s="39"/>
      <c r="AE29" s="39">
        <v>7485785</v>
      </c>
      <c r="AF29" s="39"/>
      <c r="AG29" s="39"/>
      <c r="AH29" s="39"/>
      <c r="AI29" s="38">
        <f t="shared" si="8"/>
        <v>4458</v>
      </c>
      <c r="AJ29" s="38">
        <f t="shared" si="2"/>
        <v>4.4580000000000002</v>
      </c>
      <c r="AK29" s="38">
        <f t="shared" si="3"/>
        <v>106.992</v>
      </c>
      <c r="AL29" s="38"/>
      <c r="AM29" s="38"/>
      <c r="AN29" s="38"/>
      <c r="AO29" s="38">
        <f t="shared" si="4"/>
        <v>106.992</v>
      </c>
      <c r="AP29" s="37">
        <v>2.8</v>
      </c>
      <c r="AQ29" s="37">
        <f t="shared" si="9"/>
        <v>2.8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1027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0.86302521008403366</v>
      </c>
      <c r="CL29" s="33"/>
      <c r="CM29" s="33"/>
      <c r="CN29" s="33"/>
      <c r="CO29" s="33"/>
      <c r="CP29" s="33"/>
      <c r="CQ29" s="33"/>
      <c r="CR29" s="39" t="s">
        <v>152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1881624</v>
      </c>
      <c r="DD29" s="32"/>
      <c r="DE29" s="32">
        <f t="shared" si="10"/>
        <v>1184</v>
      </c>
      <c r="DF29" s="32"/>
      <c r="DG29" s="32">
        <f t="shared" si="11"/>
        <v>1184</v>
      </c>
      <c r="DH29" s="32"/>
      <c r="DI29" s="32"/>
      <c r="DJ29" s="32"/>
      <c r="DK29" s="32"/>
      <c r="DL29" s="32"/>
      <c r="DM29" s="32">
        <f t="shared" si="7"/>
        <v>1184</v>
      </c>
      <c r="DN29" s="32">
        <f t="shared" si="12"/>
        <v>265.5899506505159</v>
      </c>
      <c r="DO29" s="91">
        <v>1.05</v>
      </c>
      <c r="DP29" s="31"/>
      <c r="DT29" s="24"/>
      <c r="DU29" s="24"/>
      <c r="DV29" s="24"/>
      <c r="DW29" s="23"/>
    </row>
    <row r="30" spans="1:127" x14ac:dyDescent="0.35">
      <c r="A30" s="232">
        <v>43379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73</v>
      </c>
      <c r="H30" s="44">
        <f t="shared" si="1"/>
        <v>51.408450704225352</v>
      </c>
      <c r="I30" s="44">
        <v>69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 t="s">
        <v>152</v>
      </c>
      <c r="Y30" s="39" t="s">
        <v>152</v>
      </c>
      <c r="Z30" s="39"/>
      <c r="AA30" s="39"/>
      <c r="AB30" s="39"/>
      <c r="AC30" s="39"/>
      <c r="AD30" s="39"/>
      <c r="AE30" s="39">
        <v>7490018</v>
      </c>
      <c r="AF30" s="39"/>
      <c r="AG30" s="39"/>
      <c r="AH30" s="39"/>
      <c r="AI30" s="38">
        <f t="shared" si="8"/>
        <v>4233</v>
      </c>
      <c r="AJ30" s="38">
        <f t="shared" si="2"/>
        <v>4.2329999999999997</v>
      </c>
      <c r="AK30" s="38">
        <f t="shared" si="3"/>
        <v>101.59199999999998</v>
      </c>
      <c r="AL30" s="38"/>
      <c r="AM30" s="38"/>
      <c r="AN30" s="38"/>
      <c r="AO30" s="38">
        <f t="shared" si="4"/>
        <v>101.59199999999998</v>
      </c>
      <c r="AP30" s="37">
        <v>2.2999999999999998</v>
      </c>
      <c r="AQ30" s="37">
        <f t="shared" si="9"/>
        <v>2.2999999999999998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1026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0.86218487394957988</v>
      </c>
      <c r="CL30" s="33"/>
      <c r="CM30" s="33"/>
      <c r="CN30" s="33"/>
      <c r="CO30" s="33"/>
      <c r="CP30" s="33"/>
      <c r="CQ30" s="33"/>
      <c r="CR30" s="39" t="s">
        <v>152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1882793</v>
      </c>
      <c r="DD30" s="32"/>
      <c r="DE30" s="32">
        <f t="shared" si="10"/>
        <v>1169</v>
      </c>
      <c r="DF30" s="32"/>
      <c r="DG30" s="32">
        <f t="shared" si="11"/>
        <v>1169</v>
      </c>
      <c r="DH30" s="32"/>
      <c r="DI30" s="32"/>
      <c r="DJ30" s="32"/>
      <c r="DK30" s="32"/>
      <c r="DL30" s="32"/>
      <c r="DM30" s="32">
        <f t="shared" si="7"/>
        <v>1169</v>
      </c>
      <c r="DN30" s="32">
        <f t="shared" si="12"/>
        <v>276.16347743916845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43379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-2</v>
      </c>
      <c r="G31" s="89">
        <v>70</v>
      </c>
      <c r="H31" s="44">
        <f t="shared" si="1"/>
        <v>49.295774647887328</v>
      </c>
      <c r="I31" s="44">
        <v>67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 t="s">
        <v>152</v>
      </c>
      <c r="Y31" s="39" t="s">
        <v>152</v>
      </c>
      <c r="Z31" s="39"/>
      <c r="AA31" s="39"/>
      <c r="AB31" s="39"/>
      <c r="AC31" s="39"/>
      <c r="AD31" s="39"/>
      <c r="AE31" s="39">
        <v>7494217</v>
      </c>
      <c r="AF31" s="39"/>
      <c r="AG31" s="39"/>
      <c r="AH31" s="39"/>
      <c r="AI31" s="38">
        <f t="shared" si="8"/>
        <v>4199</v>
      </c>
      <c r="AJ31" s="38">
        <f t="shared" si="2"/>
        <v>4.1989999999999998</v>
      </c>
      <c r="AK31" s="38">
        <f t="shared" si="3"/>
        <v>100.776</v>
      </c>
      <c r="AL31" s="38"/>
      <c r="AM31" s="38"/>
      <c r="AN31" s="38"/>
      <c r="AO31" s="38">
        <f t="shared" si="4"/>
        <v>100.776</v>
      </c>
      <c r="AP31" s="37">
        <v>2</v>
      </c>
      <c r="AQ31" s="37">
        <f t="shared" si="9"/>
        <v>2</v>
      </c>
      <c r="AR31" s="36"/>
      <c r="AS31" s="36"/>
      <c r="AT31" s="36"/>
      <c r="AU31" s="35" t="s">
        <v>153</v>
      </c>
      <c r="AV31" s="34">
        <v>1186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0.99663865546218489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9" t="s">
        <v>152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1883924</v>
      </c>
      <c r="DD31" s="32"/>
      <c r="DE31" s="32">
        <f t="shared" si="10"/>
        <v>1131</v>
      </c>
      <c r="DF31" s="32"/>
      <c r="DG31" s="32">
        <f t="shared" si="11"/>
        <v>1131</v>
      </c>
      <c r="DH31" s="32"/>
      <c r="DI31" s="32"/>
      <c r="DJ31" s="32"/>
      <c r="DK31" s="32"/>
      <c r="DL31" s="32"/>
      <c r="DM31" s="32">
        <f t="shared" si="7"/>
        <v>1131</v>
      </c>
      <c r="DN31" s="32">
        <f t="shared" si="12"/>
        <v>269.3498452012384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43379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-3</v>
      </c>
      <c r="G32" s="89">
        <v>71</v>
      </c>
      <c r="H32" s="44">
        <f t="shared" si="1"/>
        <v>50</v>
      </c>
      <c r="I32" s="44">
        <v>69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 t="s">
        <v>152</v>
      </c>
      <c r="Y32" s="39" t="s">
        <v>152</v>
      </c>
      <c r="Z32" s="39"/>
      <c r="AA32" s="39"/>
      <c r="AB32" s="39"/>
      <c r="AC32" s="39"/>
      <c r="AD32" s="39"/>
      <c r="AE32" s="39">
        <v>7498259</v>
      </c>
      <c r="AF32" s="39"/>
      <c r="AG32" s="39"/>
      <c r="AH32" s="39"/>
      <c r="AI32" s="38">
        <f t="shared" si="8"/>
        <v>4042</v>
      </c>
      <c r="AJ32" s="38">
        <f t="shared" si="2"/>
        <v>4.0419999999999998</v>
      </c>
      <c r="AK32" s="38">
        <f t="shared" si="3"/>
        <v>97.007999999999996</v>
      </c>
      <c r="AL32" s="38"/>
      <c r="AM32" s="38"/>
      <c r="AN32" s="38"/>
      <c r="AO32" s="38">
        <f t="shared" si="4"/>
        <v>97.007999999999996</v>
      </c>
      <c r="AP32" s="37">
        <v>2</v>
      </c>
      <c r="AQ32" s="37">
        <f t="shared" si="9"/>
        <v>2</v>
      </c>
      <c r="AR32" s="36"/>
      <c r="AS32" s="36"/>
      <c r="AT32" s="36"/>
      <c r="AU32" s="35" t="s">
        <v>153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9" t="s">
        <v>152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1885008</v>
      </c>
      <c r="DD32" s="32"/>
      <c r="DE32" s="32">
        <f t="shared" si="10"/>
        <v>1084</v>
      </c>
      <c r="DF32" s="32"/>
      <c r="DG32" s="32">
        <f t="shared" si="11"/>
        <v>1084</v>
      </c>
      <c r="DH32" s="32"/>
      <c r="DI32" s="32"/>
      <c r="DJ32" s="32"/>
      <c r="DK32" s="32"/>
      <c r="DL32" s="32"/>
      <c r="DM32" s="32">
        <f t="shared" si="7"/>
        <v>1084</v>
      </c>
      <c r="DN32" s="32">
        <f t="shared" si="12"/>
        <v>268.1840672934191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43379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73</v>
      </c>
      <c r="H33" s="44">
        <f t="shared" si="1"/>
        <v>51.408450704225352</v>
      </c>
      <c r="I33" s="44">
        <v>69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 t="s">
        <v>152</v>
      </c>
      <c r="Y33" s="39" t="s">
        <v>152</v>
      </c>
      <c r="Z33" s="39"/>
      <c r="AA33" s="39"/>
      <c r="AB33" s="39"/>
      <c r="AC33" s="39"/>
      <c r="AD33" s="39"/>
      <c r="AE33" s="39">
        <v>7502844</v>
      </c>
      <c r="AF33" s="39"/>
      <c r="AG33" s="39"/>
      <c r="AH33" s="39"/>
      <c r="AI33" s="38">
        <f t="shared" si="8"/>
        <v>4585</v>
      </c>
      <c r="AJ33" s="38">
        <f t="shared" si="2"/>
        <v>4.585</v>
      </c>
      <c r="AK33" s="38">
        <f t="shared" si="3"/>
        <v>110.03999999999999</v>
      </c>
      <c r="AL33" s="38"/>
      <c r="AM33" s="38"/>
      <c r="AN33" s="38"/>
      <c r="AO33" s="38">
        <f t="shared" si="4"/>
        <v>110.03999999999999</v>
      </c>
      <c r="AP33" s="37">
        <v>2</v>
      </c>
      <c r="AQ33" s="37">
        <f t="shared" si="9"/>
        <v>2</v>
      </c>
      <c r="AR33" s="36"/>
      <c r="AS33" s="36"/>
      <c r="AT33" s="36"/>
      <c r="AU33" s="35" t="s">
        <v>153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9" t="s">
        <v>152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1886130</v>
      </c>
      <c r="DD33" s="32"/>
      <c r="DE33" s="32">
        <f t="shared" si="10"/>
        <v>1122</v>
      </c>
      <c r="DF33" s="32"/>
      <c r="DG33" s="32">
        <f t="shared" si="11"/>
        <v>1122</v>
      </c>
      <c r="DH33" s="32"/>
      <c r="DI33" s="32"/>
      <c r="DJ33" s="32"/>
      <c r="DK33" s="32"/>
      <c r="DL33" s="32"/>
      <c r="DM33" s="32">
        <f t="shared" si="7"/>
        <v>1122</v>
      </c>
      <c r="DN33" s="32">
        <f t="shared" si="12"/>
        <v>244.71101417666304</v>
      </c>
      <c r="DO33" s="91">
        <v>1.1399999999999999</v>
      </c>
      <c r="DP33" s="31"/>
      <c r="DT33" s="24"/>
      <c r="DU33" s="24"/>
      <c r="DV33" s="24"/>
      <c r="DW33" s="23"/>
    </row>
    <row r="34" spans="1:127" x14ac:dyDescent="0.35">
      <c r="A34" s="232">
        <v>43379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0</v>
      </c>
      <c r="G34" s="89">
        <v>69</v>
      </c>
      <c r="H34" s="44">
        <f t="shared" si="1"/>
        <v>48.591549295774648</v>
      </c>
      <c r="I34" s="44">
        <v>66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 t="s">
        <v>152</v>
      </c>
      <c r="Y34" s="39" t="s">
        <v>152</v>
      </c>
      <c r="Z34" s="39"/>
      <c r="AA34" s="39"/>
      <c r="AB34" s="39"/>
      <c r="AC34" s="39"/>
      <c r="AD34" s="39"/>
      <c r="AE34" s="39">
        <v>7506548</v>
      </c>
      <c r="AF34" s="39"/>
      <c r="AG34" s="39"/>
      <c r="AH34" s="39"/>
      <c r="AI34" s="38">
        <f t="shared" si="8"/>
        <v>3704</v>
      </c>
      <c r="AJ34" s="38">
        <f t="shared" si="2"/>
        <v>3.7040000000000002</v>
      </c>
      <c r="AK34" s="38">
        <f t="shared" si="3"/>
        <v>88.896000000000001</v>
      </c>
      <c r="AL34" s="38"/>
      <c r="AM34" s="38"/>
      <c r="AN34" s="38"/>
      <c r="AO34" s="38">
        <f t="shared" si="4"/>
        <v>88.896000000000001</v>
      </c>
      <c r="AP34" s="37">
        <v>2.8</v>
      </c>
      <c r="AQ34" s="37">
        <f t="shared" si="9"/>
        <v>2.8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9" t="s">
        <v>152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1887206</v>
      </c>
      <c r="DD34" s="32"/>
      <c r="DE34" s="32">
        <f t="shared" si="10"/>
        <v>1076</v>
      </c>
      <c r="DF34" s="32"/>
      <c r="DG34" s="32">
        <f t="shared" si="11"/>
        <v>1076</v>
      </c>
      <c r="DH34" s="32"/>
      <c r="DI34" s="32"/>
      <c r="DJ34" s="32"/>
      <c r="DK34" s="32"/>
      <c r="DL34" s="32"/>
      <c r="DM34" s="32">
        <f t="shared" si="7"/>
        <v>1076</v>
      </c>
      <c r="DN34" s="32">
        <f t="shared" si="12"/>
        <v>290.49676025917927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43379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1</v>
      </c>
      <c r="G35" s="89">
        <v>71</v>
      </c>
      <c r="H35" s="44">
        <f t="shared" si="1"/>
        <v>50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 t="s">
        <v>152</v>
      </c>
      <c r="Y35" s="39" t="s">
        <v>152</v>
      </c>
      <c r="Z35" s="39"/>
      <c r="AA35" s="39"/>
      <c r="AB35" s="39"/>
      <c r="AC35" s="39"/>
      <c r="AD35" s="39"/>
      <c r="AE35" s="39">
        <v>7510606</v>
      </c>
      <c r="AF35" s="39"/>
      <c r="AG35" s="39"/>
      <c r="AH35" s="39"/>
      <c r="AI35" s="38">
        <f t="shared" si="8"/>
        <v>4058</v>
      </c>
      <c r="AJ35" s="38">
        <f t="shared" si="2"/>
        <v>4.0579999999999998</v>
      </c>
      <c r="AK35" s="38">
        <f t="shared" si="3"/>
        <v>97.391999999999996</v>
      </c>
      <c r="AL35" s="38"/>
      <c r="AM35" s="38"/>
      <c r="AN35" s="38"/>
      <c r="AO35" s="38">
        <f t="shared" si="4"/>
        <v>97.391999999999996</v>
      </c>
      <c r="AP35" s="37">
        <v>3.8</v>
      </c>
      <c r="AQ35" s="37">
        <f t="shared" si="9"/>
        <v>3.8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9" t="s">
        <v>152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1888314</v>
      </c>
      <c r="DD35" s="32"/>
      <c r="DE35" s="32">
        <f t="shared" si="10"/>
        <v>1108</v>
      </c>
      <c r="DF35" s="32"/>
      <c r="DG35" s="32">
        <f t="shared" si="11"/>
        <v>1108</v>
      </c>
      <c r="DH35" s="32"/>
      <c r="DI35" s="32"/>
      <c r="DJ35" s="32"/>
      <c r="DK35" s="32"/>
      <c r="DL35" s="32"/>
      <c r="DM35" s="32">
        <f t="shared" si="7"/>
        <v>1108</v>
      </c>
      <c r="DN35" s="32">
        <f t="shared" si="12"/>
        <v>273.04090685066535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3.5</v>
      </c>
      <c r="G36" s="28">
        <f t="shared" si="13"/>
        <v>73.5</v>
      </c>
      <c r="H36" s="28">
        <f t="shared" si="13"/>
        <v>51.760563380281702</v>
      </c>
      <c r="I36" s="28">
        <f t="shared" si="13"/>
        <v>72.541666666666671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101940</v>
      </c>
      <c r="AJ36" s="28">
        <f>SUM(AJ12:AJ35)</f>
        <v>101.94</v>
      </c>
      <c r="AK36" s="28">
        <f>AVERAGE(AK12:AK35)</f>
        <v>101.93999999999996</v>
      </c>
      <c r="AL36" s="28"/>
      <c r="AM36" s="28"/>
      <c r="AN36" s="28"/>
      <c r="AO36" s="28"/>
      <c r="AP36" s="28">
        <f>AVERAGE(AP12:AP35)</f>
        <v>5.666666666666667</v>
      </c>
      <c r="AQ36" s="28">
        <f>AVERAGE(AQ12:AQ35)</f>
        <v>5.666666666666667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27405</v>
      </c>
      <c r="DF36" s="28"/>
      <c r="DG36" s="28">
        <f>SUM(DG12:DG35)</f>
        <v>27405</v>
      </c>
      <c r="DH36" s="28"/>
      <c r="DI36" s="28"/>
      <c r="DJ36" s="28"/>
      <c r="DK36" s="28"/>
      <c r="DL36" s="28"/>
      <c r="DM36" s="28">
        <f t="shared" si="7"/>
        <v>27405</v>
      </c>
      <c r="DN36" s="28">
        <f t="shared" si="12"/>
        <v>268.83460859329017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64" t="s">
        <v>261</v>
      </c>
      <c r="D39" s="265"/>
      <c r="E39" s="265"/>
      <c r="F39" s="266"/>
    </row>
    <row r="40" spans="1:127" x14ac:dyDescent="0.35">
      <c r="B40" s="22" t="s">
        <v>2</v>
      </c>
      <c r="C40" s="264" t="s">
        <v>269</v>
      </c>
      <c r="D40" s="265"/>
      <c r="E40" s="265"/>
      <c r="F40" s="266"/>
    </row>
    <row r="41" spans="1:127" x14ac:dyDescent="0.35">
      <c r="B41" s="22" t="s">
        <v>1</v>
      </c>
      <c r="C41" s="267" t="s">
        <v>275</v>
      </c>
      <c r="D41" s="268"/>
      <c r="E41" s="268"/>
      <c r="F41" s="269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171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255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256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229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8" t="s">
        <v>257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258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1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259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02" t="s">
        <v>260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4"/>
      <c r="Y54" s="4"/>
    </row>
    <row r="55" spans="2:26" x14ac:dyDescent="0.35">
      <c r="B55" s="166" t="s">
        <v>263</v>
      </c>
      <c r="C55" s="9"/>
      <c r="D55" s="8"/>
      <c r="E55" s="8"/>
      <c r="F55" s="8"/>
      <c r="G55" s="8"/>
      <c r="H55" s="8"/>
      <c r="I55" s="8"/>
      <c r="J55" s="7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4"/>
      <c r="Y55" s="4"/>
    </row>
    <row r="56" spans="2:26" x14ac:dyDescent="0.35">
      <c r="B56" s="102" t="s">
        <v>262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264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235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265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266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267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70" t="s">
        <v>161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4"/>
      <c r="Y62" s="4"/>
    </row>
    <row r="63" spans="2:26" x14ac:dyDescent="0.35">
      <c r="B63" s="102" t="s">
        <v>268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4"/>
      <c r="Y63" s="4"/>
    </row>
    <row r="64" spans="2:26" x14ac:dyDescent="0.35">
      <c r="B64" s="102" t="s">
        <v>240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4"/>
      <c r="Y64" s="4"/>
    </row>
    <row r="65" spans="2:35" x14ac:dyDescent="0.35">
      <c r="B65" s="102" t="s">
        <v>270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4"/>
      <c r="Y65" s="4"/>
    </row>
    <row r="66" spans="2:35" x14ac:dyDescent="0.35">
      <c r="B66" s="102" t="s">
        <v>271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4"/>
      <c r="Y66" s="4"/>
    </row>
    <row r="67" spans="2:35" x14ac:dyDescent="0.35">
      <c r="B67" s="181" t="s">
        <v>243</v>
      </c>
    </row>
    <row r="68" spans="2:35" x14ac:dyDescent="0.35">
      <c r="B68" s="165" t="s">
        <v>164</v>
      </c>
      <c r="C68" s="121"/>
      <c r="D68" s="104"/>
      <c r="E68" s="104"/>
      <c r="F68" s="104"/>
      <c r="G68" s="104"/>
      <c r="H68" s="104"/>
      <c r="I68" s="104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04"/>
      <c r="X68" s="104"/>
      <c r="Y68" s="104"/>
    </row>
    <row r="69" spans="2:35" x14ac:dyDescent="0.35">
      <c r="B69" s="101" t="s">
        <v>272</v>
      </c>
      <c r="C69" s="180"/>
      <c r="D69" s="135"/>
      <c r="E69" s="135"/>
      <c r="F69" s="135"/>
      <c r="G69" s="135"/>
      <c r="H69" s="135"/>
      <c r="I69" s="135"/>
      <c r="J69" s="186"/>
      <c r="K69" s="186"/>
      <c r="L69" s="186"/>
      <c r="M69" s="186"/>
      <c r="N69" s="186"/>
      <c r="O69" s="186"/>
      <c r="P69" s="186"/>
      <c r="Q69" s="186"/>
      <c r="R69" s="186"/>
      <c r="S69" s="186"/>
      <c r="T69" s="186"/>
    </row>
    <row r="70" spans="2:35" x14ac:dyDescent="0.35">
      <c r="B70" s="102" t="s">
        <v>244</v>
      </c>
      <c r="C70" s="121"/>
      <c r="D70" s="104"/>
      <c r="E70" s="104"/>
      <c r="F70" s="104"/>
      <c r="G70" s="104"/>
      <c r="H70" s="104"/>
      <c r="I70" s="104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04"/>
      <c r="X70" s="104"/>
      <c r="Y70" s="104"/>
    </row>
    <row r="71" spans="2:35" x14ac:dyDescent="0.35">
      <c r="B71" s="171" t="s">
        <v>273</v>
      </c>
      <c r="C71" s="171"/>
      <c r="D71" s="171"/>
      <c r="E71" s="171"/>
      <c r="F71" s="171"/>
      <c r="G71" s="171"/>
      <c r="H71" s="171"/>
      <c r="I71" s="171"/>
    </row>
    <row r="72" spans="2:35" x14ac:dyDescent="0.35">
      <c r="B72" s="170" t="s">
        <v>226</v>
      </c>
      <c r="C72" s="121"/>
      <c r="D72" s="104"/>
      <c r="E72" s="104"/>
      <c r="F72" s="104"/>
      <c r="G72" s="104"/>
      <c r="H72" s="104"/>
      <c r="I72" s="104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04"/>
      <c r="X72" s="104"/>
      <c r="Y72" s="104"/>
    </row>
    <row r="73" spans="2:35" x14ac:dyDescent="0.35">
      <c r="B73" s="101" t="s">
        <v>274</v>
      </c>
      <c r="C73" s="180"/>
      <c r="D73" s="135"/>
      <c r="E73" s="135"/>
      <c r="F73" s="135"/>
      <c r="G73" s="135"/>
      <c r="H73" s="135"/>
      <c r="I73" s="135"/>
      <c r="J73" s="186"/>
      <c r="K73" s="186"/>
      <c r="L73" s="186"/>
      <c r="M73" s="186"/>
      <c r="N73" s="186"/>
      <c r="O73" s="186"/>
      <c r="P73" s="186"/>
      <c r="Q73" s="186"/>
      <c r="R73" s="186"/>
      <c r="S73" s="186"/>
      <c r="T73" s="186"/>
    </row>
    <row r="74" spans="2:35" x14ac:dyDescent="0.35">
      <c r="B74" s="167" t="s">
        <v>247</v>
      </c>
      <c r="C74" s="176"/>
      <c r="D74" s="177"/>
      <c r="E74" s="177"/>
      <c r="F74" s="177"/>
      <c r="G74" s="118"/>
      <c r="H74" s="118"/>
      <c r="I74" s="11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04"/>
      <c r="X74" s="104"/>
      <c r="Y74" s="104"/>
    </row>
    <row r="75" spans="2:35" x14ac:dyDescent="0.35">
      <c r="B75" s="102" t="s">
        <v>198</v>
      </c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78"/>
      <c r="V75" s="178"/>
      <c r="W75" s="104"/>
      <c r="X75" s="104"/>
      <c r="Y75" s="104"/>
    </row>
    <row r="76" spans="2:35" x14ac:dyDescent="0.35">
      <c r="B76" s="102" t="s">
        <v>200</v>
      </c>
      <c r="C76" s="9"/>
      <c r="D76" s="118"/>
      <c r="E76" s="118"/>
      <c r="F76" s="118"/>
      <c r="G76" s="118"/>
      <c r="H76" s="118"/>
      <c r="I76" s="11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04"/>
      <c r="X76" s="104"/>
      <c r="Y76" s="104"/>
      <c r="Z76" s="104"/>
      <c r="AA76" s="104"/>
      <c r="AB76" s="104"/>
      <c r="AC76" s="104"/>
      <c r="AD76" s="104"/>
      <c r="AE76" s="135"/>
      <c r="AF76" s="135"/>
      <c r="AG76" s="135"/>
      <c r="AH76" s="135"/>
      <c r="AI76" s="135"/>
    </row>
    <row r="77" spans="2:35" x14ac:dyDescent="0.35">
      <c r="B77" s="174" t="s">
        <v>168</v>
      </c>
      <c r="C77" s="9"/>
      <c r="D77" s="118"/>
      <c r="E77" s="118"/>
      <c r="F77" s="118"/>
      <c r="G77" s="118"/>
      <c r="H77" s="118"/>
      <c r="I77" s="11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04"/>
    </row>
    <row r="78" spans="2:35" x14ac:dyDescent="0.35">
      <c r="B78" s="133" t="s">
        <v>276</v>
      </c>
      <c r="C78" s="9"/>
      <c r="D78" s="118"/>
      <c r="E78" s="118"/>
      <c r="F78" s="118"/>
      <c r="G78" s="118"/>
      <c r="H78" s="118"/>
      <c r="I78" s="11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04"/>
      <c r="X78" s="104"/>
      <c r="Y78" s="104"/>
    </row>
    <row r="79" spans="2:35" x14ac:dyDescent="0.35">
      <c r="B79" s="102" t="s">
        <v>277</v>
      </c>
      <c r="C79" s="9"/>
      <c r="D79" s="118"/>
      <c r="E79" s="118"/>
      <c r="F79" s="118"/>
      <c r="G79" s="118"/>
      <c r="H79" s="118"/>
      <c r="I79" s="11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04"/>
      <c r="X79" s="104"/>
      <c r="Y79" s="104"/>
    </row>
    <row r="80" spans="2:35" x14ac:dyDescent="0.35">
      <c r="B80" s="102" t="s">
        <v>228</v>
      </c>
      <c r="C80" s="9"/>
      <c r="D80" s="118"/>
      <c r="E80" s="118"/>
      <c r="F80" s="118"/>
      <c r="G80" s="118"/>
      <c r="H80" s="118"/>
      <c r="I80" s="11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04"/>
    </row>
    <row r="81" spans="2:25" x14ac:dyDescent="0.35">
      <c r="B81" s="102"/>
      <c r="C81" s="9"/>
      <c r="D81" s="118"/>
      <c r="E81" s="118"/>
      <c r="F81" s="118"/>
      <c r="G81" s="118"/>
      <c r="H81" s="118"/>
      <c r="I81" s="11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04"/>
      <c r="X81" s="104"/>
      <c r="Y81" s="10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500-000000000000}">
      <formula1>$DT$9:$DT$20</formula1>
    </dataValidation>
    <dataValidation type="list" allowBlank="1" showInputMessage="1" showErrorMessage="1" sqref="DT31:DU31" xr:uid="{00000000-0002-0000-05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2:DW79"/>
  <sheetViews>
    <sheetView topLeftCell="DC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43380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'6'!AE35</f>
        <v>7510606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'6'!DC35</f>
        <v>1888314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43380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71</v>
      </c>
      <c r="H12" s="44">
        <f t="shared" ref="H12:H35" si="1">G12/1.42</f>
        <v>50</v>
      </c>
      <c r="I12" s="44">
        <v>69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7514412</v>
      </c>
      <c r="AF12" s="39"/>
      <c r="AG12" s="39"/>
      <c r="AH12" s="39"/>
      <c r="AI12" s="38">
        <f>IF(ISBLANK(AE12),"-",AE12-AE10)</f>
        <v>3806</v>
      </c>
      <c r="AJ12" s="38">
        <f t="shared" ref="AJ12:AJ35" si="2">AI12/1000</f>
        <v>3.806</v>
      </c>
      <c r="AK12" s="38">
        <f t="shared" ref="AK12:AK35" si="3">AJ12*24</f>
        <v>91.343999999999994</v>
      </c>
      <c r="AL12" s="38"/>
      <c r="AM12" s="38"/>
      <c r="AN12" s="38"/>
      <c r="AO12" s="38">
        <f t="shared" ref="AO12:AO35" si="4">AK12</f>
        <v>91.343999999999994</v>
      </c>
      <c r="AP12" s="37">
        <v>4.8</v>
      </c>
      <c r="AQ12" s="37">
        <f>AP12</f>
        <v>4.8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1889410</v>
      </c>
      <c r="DD12" s="32"/>
      <c r="DE12" s="32">
        <f>IF(ISBLANK(DC12),"-",DC12-DC10)</f>
        <v>1096</v>
      </c>
      <c r="DF12" s="32"/>
      <c r="DG12" s="32">
        <f>DC12-DC10</f>
        <v>1096</v>
      </c>
      <c r="DH12" s="32"/>
      <c r="DI12" s="32"/>
      <c r="DJ12" s="32"/>
      <c r="DK12" s="32"/>
      <c r="DL12" s="32"/>
      <c r="DM12" s="32">
        <f t="shared" ref="DM12:DM36" si="7">DE12</f>
        <v>1096</v>
      </c>
      <c r="DN12" s="32">
        <f>DM12/AJ12</f>
        <v>287.96636889122436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43380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70</v>
      </c>
      <c r="H13" s="44">
        <f t="shared" si="1"/>
        <v>49.295774647887328</v>
      </c>
      <c r="I13" s="44">
        <v>69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7518254</v>
      </c>
      <c r="AF13" s="39"/>
      <c r="AG13" s="39"/>
      <c r="AH13" s="39"/>
      <c r="AI13" s="38">
        <f t="shared" ref="AI13:AI35" si="8">IF(ISBLANK(AE13),"-",AE13-AE12)</f>
        <v>3842</v>
      </c>
      <c r="AJ13" s="38">
        <f t="shared" si="2"/>
        <v>3.8420000000000001</v>
      </c>
      <c r="AK13" s="38">
        <f t="shared" si="3"/>
        <v>92.207999999999998</v>
      </c>
      <c r="AL13" s="38"/>
      <c r="AM13" s="38"/>
      <c r="AN13" s="38"/>
      <c r="AO13" s="38">
        <f t="shared" si="4"/>
        <v>92.207999999999998</v>
      </c>
      <c r="AP13" s="37">
        <v>6.2</v>
      </c>
      <c r="AQ13" s="37">
        <f t="shared" ref="AQ13:AQ35" si="9">AP13</f>
        <v>6.2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1890536</v>
      </c>
      <c r="DD13" s="32"/>
      <c r="DE13" s="32">
        <f t="shared" ref="DE13:DE35" si="10">IF(ISBLANK(DC13),"-",DC13-DC12)</f>
        <v>1126</v>
      </c>
      <c r="DF13" s="32"/>
      <c r="DG13" s="32">
        <f t="shared" ref="DG13:DG35" si="11">DC13-DC12</f>
        <v>1126</v>
      </c>
      <c r="DH13" s="32"/>
      <c r="DI13" s="32"/>
      <c r="DJ13" s="32"/>
      <c r="DK13" s="32"/>
      <c r="DL13" s="32"/>
      <c r="DM13" s="32">
        <f t="shared" si="7"/>
        <v>1126</v>
      </c>
      <c r="DN13" s="32">
        <f t="shared" ref="DN13:DN36" si="12">DM13/AJ13</f>
        <v>293.07652264445602</v>
      </c>
      <c r="DO13" s="134">
        <v>1.1000000000000001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43380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7</v>
      </c>
      <c r="G14" s="89">
        <v>71</v>
      </c>
      <c r="H14" s="44">
        <f t="shared" si="1"/>
        <v>50</v>
      </c>
      <c r="I14" s="44">
        <v>74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7522532</v>
      </c>
      <c r="AF14" s="39"/>
      <c r="AG14" s="39"/>
      <c r="AH14" s="39"/>
      <c r="AI14" s="38">
        <f t="shared" si="8"/>
        <v>4278</v>
      </c>
      <c r="AJ14" s="38">
        <f t="shared" si="2"/>
        <v>4.2779999999999996</v>
      </c>
      <c r="AK14" s="38">
        <f t="shared" si="3"/>
        <v>102.672</v>
      </c>
      <c r="AL14" s="38"/>
      <c r="AM14" s="38"/>
      <c r="AN14" s="38"/>
      <c r="AO14" s="38">
        <f t="shared" si="4"/>
        <v>102.672</v>
      </c>
      <c r="AP14" s="37">
        <v>7.6</v>
      </c>
      <c r="AQ14" s="37">
        <f t="shared" si="9"/>
        <v>7.6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1891626</v>
      </c>
      <c r="DD14" s="32"/>
      <c r="DE14" s="32">
        <f t="shared" si="10"/>
        <v>1090</v>
      </c>
      <c r="DF14" s="32"/>
      <c r="DG14" s="32">
        <f t="shared" si="11"/>
        <v>1090</v>
      </c>
      <c r="DH14" s="32"/>
      <c r="DI14" s="32"/>
      <c r="DJ14" s="32"/>
      <c r="DK14" s="32"/>
      <c r="DL14" s="32"/>
      <c r="DM14" s="32">
        <f t="shared" si="7"/>
        <v>1090</v>
      </c>
      <c r="DN14" s="32">
        <f t="shared" si="12"/>
        <v>254.79195885928007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43380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71</v>
      </c>
      <c r="H15" s="44">
        <f t="shared" si="1"/>
        <v>50</v>
      </c>
      <c r="I15" s="44">
        <v>74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7526834</v>
      </c>
      <c r="AF15" s="39"/>
      <c r="AG15" s="39"/>
      <c r="AH15" s="39"/>
      <c r="AI15" s="38">
        <f t="shared" si="8"/>
        <v>4302</v>
      </c>
      <c r="AJ15" s="38">
        <f t="shared" si="2"/>
        <v>4.3019999999999996</v>
      </c>
      <c r="AK15" s="38">
        <f t="shared" si="3"/>
        <v>103.24799999999999</v>
      </c>
      <c r="AL15" s="38"/>
      <c r="AM15" s="38"/>
      <c r="AN15" s="38"/>
      <c r="AO15" s="38">
        <f t="shared" si="4"/>
        <v>103.24799999999999</v>
      </c>
      <c r="AP15" s="37">
        <v>9.1</v>
      </c>
      <c r="AQ15" s="37">
        <f t="shared" si="9"/>
        <v>9.1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1892740</v>
      </c>
      <c r="DD15" s="32"/>
      <c r="DE15" s="32">
        <f t="shared" si="10"/>
        <v>1114</v>
      </c>
      <c r="DF15" s="32"/>
      <c r="DG15" s="32">
        <f t="shared" si="11"/>
        <v>1114</v>
      </c>
      <c r="DH15" s="32"/>
      <c r="DI15" s="32"/>
      <c r="DJ15" s="32"/>
      <c r="DK15" s="32"/>
      <c r="DL15" s="32"/>
      <c r="DM15" s="32">
        <f t="shared" si="7"/>
        <v>1114</v>
      </c>
      <c r="DN15" s="32">
        <f t="shared" si="12"/>
        <v>258.9493258949326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43380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81</v>
      </c>
      <c r="H16" s="44">
        <f t="shared" si="1"/>
        <v>57.04225352112676</v>
      </c>
      <c r="I16" s="44">
        <v>76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7530942</v>
      </c>
      <c r="AF16" s="39"/>
      <c r="AG16" s="39"/>
      <c r="AH16" s="39"/>
      <c r="AI16" s="38">
        <f t="shared" si="8"/>
        <v>4108</v>
      </c>
      <c r="AJ16" s="38">
        <f t="shared" si="2"/>
        <v>4.1079999999999997</v>
      </c>
      <c r="AK16" s="38">
        <f t="shared" si="3"/>
        <v>98.591999999999985</v>
      </c>
      <c r="AL16" s="38"/>
      <c r="AM16" s="38"/>
      <c r="AN16" s="38"/>
      <c r="AO16" s="38">
        <f t="shared" si="4"/>
        <v>98.591999999999985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1893796</v>
      </c>
      <c r="DD16" s="32"/>
      <c r="DE16" s="32">
        <f t="shared" si="10"/>
        <v>1056</v>
      </c>
      <c r="DF16" s="32"/>
      <c r="DG16" s="32">
        <f t="shared" si="11"/>
        <v>1056</v>
      </c>
      <c r="DH16" s="32"/>
      <c r="DI16" s="32"/>
      <c r="DJ16" s="32"/>
      <c r="DK16" s="32"/>
      <c r="DL16" s="32"/>
      <c r="DM16" s="32">
        <f t="shared" si="7"/>
        <v>1056</v>
      </c>
      <c r="DN16" s="32">
        <f t="shared" si="12"/>
        <v>257.05939629990263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43380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81</v>
      </c>
      <c r="H17" s="44">
        <f t="shared" si="1"/>
        <v>57.04225352112676</v>
      </c>
      <c r="I17" s="44">
        <v>76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7535466</v>
      </c>
      <c r="AF17" s="39"/>
      <c r="AG17" s="39"/>
      <c r="AH17" s="39"/>
      <c r="AI17" s="38">
        <f t="shared" si="8"/>
        <v>4524</v>
      </c>
      <c r="AJ17" s="38">
        <f t="shared" si="2"/>
        <v>4.524</v>
      </c>
      <c r="AK17" s="38">
        <f t="shared" si="3"/>
        <v>108.57599999999999</v>
      </c>
      <c r="AL17" s="38"/>
      <c r="AM17" s="38"/>
      <c r="AN17" s="38"/>
      <c r="AO17" s="38">
        <f t="shared" si="4"/>
        <v>108.57599999999999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1894932</v>
      </c>
      <c r="DD17" s="32"/>
      <c r="DE17" s="32">
        <f t="shared" si="10"/>
        <v>1136</v>
      </c>
      <c r="DF17" s="32"/>
      <c r="DG17" s="32">
        <f t="shared" si="11"/>
        <v>1136</v>
      </c>
      <c r="DH17" s="32"/>
      <c r="DI17" s="32"/>
      <c r="DJ17" s="32"/>
      <c r="DK17" s="32"/>
      <c r="DL17" s="32"/>
      <c r="DM17" s="32">
        <f t="shared" si="7"/>
        <v>1136</v>
      </c>
      <c r="DN17" s="32">
        <f t="shared" si="12"/>
        <v>251.10521662245799</v>
      </c>
      <c r="DO17" s="91">
        <v>1.18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43380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78</v>
      </c>
      <c r="H18" s="44">
        <f t="shared" si="1"/>
        <v>54.929577464788736</v>
      </c>
      <c r="I18" s="44">
        <v>75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7540131</v>
      </c>
      <c r="AF18" s="39"/>
      <c r="AG18" s="39"/>
      <c r="AH18" s="39"/>
      <c r="AI18" s="38">
        <f t="shared" si="8"/>
        <v>4665</v>
      </c>
      <c r="AJ18" s="38">
        <f t="shared" si="2"/>
        <v>4.665</v>
      </c>
      <c r="AK18" s="38">
        <f t="shared" si="3"/>
        <v>111.96000000000001</v>
      </c>
      <c r="AL18" s="38"/>
      <c r="AM18" s="38"/>
      <c r="AN18" s="38"/>
      <c r="AO18" s="38">
        <f t="shared" si="4"/>
        <v>111.96000000000001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1896054</v>
      </c>
      <c r="DD18" s="32"/>
      <c r="DE18" s="32">
        <f t="shared" si="10"/>
        <v>1122</v>
      </c>
      <c r="DF18" s="32"/>
      <c r="DG18" s="32">
        <f t="shared" si="11"/>
        <v>1122</v>
      </c>
      <c r="DH18" s="32"/>
      <c r="DI18" s="32"/>
      <c r="DJ18" s="32"/>
      <c r="DK18" s="32"/>
      <c r="DL18" s="32"/>
      <c r="DM18" s="32">
        <f t="shared" si="7"/>
        <v>1122</v>
      </c>
      <c r="DN18" s="32">
        <f t="shared" si="12"/>
        <v>240.51446945337619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43380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77</v>
      </c>
      <c r="H19" s="44">
        <f t="shared" si="1"/>
        <v>54.225352112676056</v>
      </c>
      <c r="I19" s="44">
        <v>75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7545021</v>
      </c>
      <c r="AF19" s="39"/>
      <c r="AG19" s="39"/>
      <c r="AH19" s="39"/>
      <c r="AI19" s="38">
        <f t="shared" si="8"/>
        <v>4890</v>
      </c>
      <c r="AJ19" s="38">
        <f t="shared" si="2"/>
        <v>4.8899999999999997</v>
      </c>
      <c r="AK19" s="38">
        <f t="shared" si="3"/>
        <v>117.35999999999999</v>
      </c>
      <c r="AL19" s="38"/>
      <c r="AM19" s="38"/>
      <c r="AN19" s="38"/>
      <c r="AO19" s="38">
        <f t="shared" si="4"/>
        <v>117.35999999999999</v>
      </c>
      <c r="AP19" s="37">
        <v>9.1999999999999993</v>
      </c>
      <c r="AQ19" s="37">
        <f t="shared" si="9"/>
        <v>9.1999999999999993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1027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0.86302521008403366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1897214</v>
      </c>
      <c r="DD19" s="32"/>
      <c r="DE19" s="32">
        <f t="shared" si="10"/>
        <v>1160</v>
      </c>
      <c r="DF19" s="32"/>
      <c r="DG19" s="32">
        <f t="shared" si="11"/>
        <v>1160</v>
      </c>
      <c r="DH19" s="32"/>
      <c r="DI19" s="32"/>
      <c r="DJ19" s="32"/>
      <c r="DK19" s="32"/>
      <c r="DL19" s="32"/>
      <c r="DM19" s="32">
        <f t="shared" si="7"/>
        <v>1160</v>
      </c>
      <c r="DN19" s="32">
        <f t="shared" si="12"/>
        <v>237.21881390593049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43380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7549858</v>
      </c>
      <c r="AF20" s="39"/>
      <c r="AG20" s="39"/>
      <c r="AH20" s="39"/>
      <c r="AI20" s="38">
        <f t="shared" si="8"/>
        <v>4837</v>
      </c>
      <c r="AJ20" s="38">
        <f t="shared" si="2"/>
        <v>4.8369999999999997</v>
      </c>
      <c r="AK20" s="38">
        <f t="shared" si="3"/>
        <v>116.08799999999999</v>
      </c>
      <c r="AL20" s="38"/>
      <c r="AM20" s="38"/>
      <c r="AN20" s="38"/>
      <c r="AO20" s="38">
        <f t="shared" si="4"/>
        <v>116.08799999999999</v>
      </c>
      <c r="AP20" s="37">
        <v>8.5</v>
      </c>
      <c r="AQ20" s="37">
        <f t="shared" si="9"/>
        <v>8.5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0.86302521008403366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1898455</v>
      </c>
      <c r="DD20" s="32"/>
      <c r="DE20" s="32">
        <f t="shared" si="10"/>
        <v>1241</v>
      </c>
      <c r="DF20" s="32"/>
      <c r="DG20" s="32">
        <f t="shared" si="11"/>
        <v>1241</v>
      </c>
      <c r="DH20" s="32"/>
      <c r="DI20" s="32"/>
      <c r="DJ20" s="32"/>
      <c r="DK20" s="32"/>
      <c r="DL20" s="32"/>
      <c r="DM20" s="32">
        <f t="shared" si="7"/>
        <v>1241</v>
      </c>
      <c r="DN20" s="32">
        <f t="shared" si="12"/>
        <v>256.5639859416994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43380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74</v>
      </c>
      <c r="H21" s="44">
        <f t="shared" si="1"/>
        <v>52.112676056338032</v>
      </c>
      <c r="I21" s="44">
        <v>74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7554438</v>
      </c>
      <c r="AF21" s="39"/>
      <c r="AG21" s="39"/>
      <c r="AH21" s="39"/>
      <c r="AI21" s="38">
        <f t="shared" si="8"/>
        <v>4580</v>
      </c>
      <c r="AJ21" s="38">
        <f t="shared" si="2"/>
        <v>4.58</v>
      </c>
      <c r="AK21" s="38">
        <f t="shared" si="3"/>
        <v>109.92</v>
      </c>
      <c r="AL21" s="38"/>
      <c r="AM21" s="38"/>
      <c r="AN21" s="38"/>
      <c r="AO21" s="38">
        <f t="shared" si="4"/>
        <v>109.92</v>
      </c>
      <c r="AP21" s="37">
        <v>7.8</v>
      </c>
      <c r="AQ21" s="37">
        <f t="shared" si="9"/>
        <v>7.8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1036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0.87058823529411766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1899645</v>
      </c>
      <c r="DD21" s="32"/>
      <c r="DE21" s="32">
        <f t="shared" si="10"/>
        <v>1190</v>
      </c>
      <c r="DF21" s="32"/>
      <c r="DG21" s="32">
        <f t="shared" si="11"/>
        <v>1190</v>
      </c>
      <c r="DH21" s="32"/>
      <c r="DI21" s="32"/>
      <c r="DJ21" s="32"/>
      <c r="DK21" s="32"/>
      <c r="DL21" s="32"/>
      <c r="DM21" s="32">
        <f t="shared" si="7"/>
        <v>1190</v>
      </c>
      <c r="DN21" s="32">
        <f t="shared" si="12"/>
        <v>259.82532751091702</v>
      </c>
      <c r="DO21" s="134">
        <v>1.2</v>
      </c>
      <c r="DP21" s="31"/>
      <c r="DT21" s="24"/>
      <c r="DU21" s="24"/>
      <c r="DV21" s="24"/>
      <c r="DW21" s="23"/>
    </row>
    <row r="22" spans="1:127" x14ac:dyDescent="0.35">
      <c r="A22" s="232">
        <v>43380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74</v>
      </c>
      <c r="H22" s="44">
        <f t="shared" si="1"/>
        <v>52.112676056338032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7558792</v>
      </c>
      <c r="AF22" s="39"/>
      <c r="AG22" s="39"/>
      <c r="AH22" s="39"/>
      <c r="AI22" s="38">
        <f t="shared" si="8"/>
        <v>4354</v>
      </c>
      <c r="AJ22" s="38">
        <f t="shared" si="2"/>
        <v>4.3540000000000001</v>
      </c>
      <c r="AK22" s="38">
        <f t="shared" si="3"/>
        <v>104.49600000000001</v>
      </c>
      <c r="AL22" s="38"/>
      <c r="AM22" s="38"/>
      <c r="AN22" s="38"/>
      <c r="AO22" s="38">
        <f t="shared" si="4"/>
        <v>104.49600000000001</v>
      </c>
      <c r="AP22" s="37">
        <v>7.1</v>
      </c>
      <c r="AQ22" s="37">
        <f t="shared" si="9"/>
        <v>7.1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1037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0.87142857142857144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1900839</v>
      </c>
      <c r="DD22" s="32"/>
      <c r="DE22" s="32">
        <f t="shared" si="10"/>
        <v>1194</v>
      </c>
      <c r="DF22" s="32"/>
      <c r="DG22" s="32">
        <f t="shared" si="11"/>
        <v>1194</v>
      </c>
      <c r="DH22" s="32"/>
      <c r="DI22" s="32"/>
      <c r="DJ22" s="32"/>
      <c r="DK22" s="32"/>
      <c r="DL22" s="32"/>
      <c r="DM22" s="32">
        <f t="shared" si="7"/>
        <v>1194</v>
      </c>
      <c r="DN22" s="32">
        <f t="shared" si="12"/>
        <v>274.23059255856685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43380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73</v>
      </c>
      <c r="H23" s="44">
        <f t="shared" si="1"/>
        <v>51.408450704225352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7563067</v>
      </c>
      <c r="AF23" s="39"/>
      <c r="AG23" s="39"/>
      <c r="AH23" s="39"/>
      <c r="AI23" s="38">
        <f t="shared" si="8"/>
        <v>4275</v>
      </c>
      <c r="AJ23" s="38">
        <f t="shared" si="2"/>
        <v>4.2750000000000004</v>
      </c>
      <c r="AK23" s="38">
        <f t="shared" si="3"/>
        <v>102.60000000000001</v>
      </c>
      <c r="AL23" s="38"/>
      <c r="AM23" s="38"/>
      <c r="AN23" s="38"/>
      <c r="AO23" s="38">
        <f t="shared" si="4"/>
        <v>102.60000000000001</v>
      </c>
      <c r="AP23" s="37">
        <v>6.4</v>
      </c>
      <c r="AQ23" s="37">
        <f t="shared" si="9"/>
        <v>6.4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1037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0.87142857142857144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1902033</v>
      </c>
      <c r="DD23" s="32"/>
      <c r="DE23" s="32">
        <f t="shared" si="10"/>
        <v>1194</v>
      </c>
      <c r="DF23" s="32"/>
      <c r="DG23" s="32">
        <f t="shared" si="11"/>
        <v>1194</v>
      </c>
      <c r="DH23" s="32"/>
      <c r="DI23" s="32"/>
      <c r="DJ23" s="32"/>
      <c r="DK23" s="32"/>
      <c r="DL23" s="32"/>
      <c r="DM23" s="32">
        <f t="shared" si="7"/>
        <v>1194</v>
      </c>
      <c r="DN23" s="32">
        <f t="shared" si="12"/>
        <v>279.29824561403507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43380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73</v>
      </c>
      <c r="H24" s="44">
        <f t="shared" si="1"/>
        <v>51.408450704225352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7567173</v>
      </c>
      <c r="AF24" s="39"/>
      <c r="AG24" s="39"/>
      <c r="AH24" s="39"/>
      <c r="AI24" s="38">
        <f t="shared" si="8"/>
        <v>4106</v>
      </c>
      <c r="AJ24" s="38">
        <f t="shared" si="2"/>
        <v>4.1059999999999999</v>
      </c>
      <c r="AK24" s="38">
        <f t="shared" si="3"/>
        <v>98.543999999999997</v>
      </c>
      <c r="AL24" s="38"/>
      <c r="AM24" s="38"/>
      <c r="AN24" s="38"/>
      <c r="AO24" s="38">
        <f t="shared" si="4"/>
        <v>98.543999999999997</v>
      </c>
      <c r="AP24" s="37">
        <v>5.8</v>
      </c>
      <c r="AQ24" s="37">
        <f t="shared" si="9"/>
        <v>5.8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1037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0.87142857142857144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1903220</v>
      </c>
      <c r="DD24" s="32"/>
      <c r="DE24" s="32">
        <f t="shared" si="10"/>
        <v>1187</v>
      </c>
      <c r="DF24" s="32"/>
      <c r="DG24" s="32">
        <f t="shared" si="11"/>
        <v>1187</v>
      </c>
      <c r="DH24" s="32"/>
      <c r="DI24" s="32"/>
      <c r="DJ24" s="32"/>
      <c r="DK24" s="32"/>
      <c r="DL24" s="32"/>
      <c r="DM24" s="32">
        <f t="shared" si="7"/>
        <v>1187</v>
      </c>
      <c r="DN24" s="32">
        <f t="shared" si="12"/>
        <v>289.08913784705311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43380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73</v>
      </c>
      <c r="H25" s="44">
        <f t="shared" si="1"/>
        <v>51.408450704225352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7571253</v>
      </c>
      <c r="AF25" s="39"/>
      <c r="AG25" s="39"/>
      <c r="AH25" s="39"/>
      <c r="AI25" s="38">
        <f t="shared" si="8"/>
        <v>4080</v>
      </c>
      <c r="AJ25" s="38">
        <f t="shared" si="2"/>
        <v>4.08</v>
      </c>
      <c r="AK25" s="38">
        <f t="shared" si="3"/>
        <v>97.92</v>
      </c>
      <c r="AL25" s="38"/>
      <c r="AM25" s="38"/>
      <c r="AN25" s="38"/>
      <c r="AO25" s="38">
        <f t="shared" si="4"/>
        <v>97.92</v>
      </c>
      <c r="AP25" s="37">
        <v>5.2</v>
      </c>
      <c r="AQ25" s="37">
        <f t="shared" si="9"/>
        <v>5.2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1026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0.86218487394957988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1904358</v>
      </c>
      <c r="DD25" s="32"/>
      <c r="DE25" s="32">
        <f t="shared" si="10"/>
        <v>1138</v>
      </c>
      <c r="DF25" s="32"/>
      <c r="DG25" s="32">
        <f t="shared" si="11"/>
        <v>1138</v>
      </c>
      <c r="DH25" s="32"/>
      <c r="DI25" s="32"/>
      <c r="DJ25" s="32"/>
      <c r="DK25" s="32"/>
      <c r="DL25" s="32"/>
      <c r="DM25" s="32">
        <f t="shared" si="7"/>
        <v>1138</v>
      </c>
      <c r="DN25" s="32">
        <f t="shared" si="12"/>
        <v>278.92156862745099</v>
      </c>
      <c r="DO25" s="91">
        <v>1.19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43380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73</v>
      </c>
      <c r="H26" s="44">
        <f t="shared" si="1"/>
        <v>51.408450704225352</v>
      </c>
      <c r="I26" s="44">
        <v>72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7575602</v>
      </c>
      <c r="AF26" s="39"/>
      <c r="AG26" s="39"/>
      <c r="AH26" s="39"/>
      <c r="AI26" s="38">
        <f t="shared" si="8"/>
        <v>4349</v>
      </c>
      <c r="AJ26" s="38">
        <f t="shared" si="2"/>
        <v>4.3490000000000002</v>
      </c>
      <c r="AK26" s="38">
        <f t="shared" si="3"/>
        <v>104.376</v>
      </c>
      <c r="AL26" s="38"/>
      <c r="AM26" s="38"/>
      <c r="AN26" s="38"/>
      <c r="AO26" s="38">
        <f t="shared" si="4"/>
        <v>104.376</v>
      </c>
      <c r="AP26" s="37">
        <v>4.5999999999999996</v>
      </c>
      <c r="AQ26" s="37">
        <f t="shared" si="9"/>
        <v>4.5999999999999996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1027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0.86302521008403366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1905557</v>
      </c>
      <c r="DD26" s="32"/>
      <c r="DE26" s="32">
        <f t="shared" si="10"/>
        <v>1199</v>
      </c>
      <c r="DF26" s="32"/>
      <c r="DG26" s="32">
        <f t="shared" si="11"/>
        <v>1199</v>
      </c>
      <c r="DH26" s="32"/>
      <c r="DI26" s="32"/>
      <c r="DJ26" s="32"/>
      <c r="DK26" s="32"/>
      <c r="DL26" s="32"/>
      <c r="DM26" s="32">
        <f t="shared" si="7"/>
        <v>1199</v>
      </c>
      <c r="DN26" s="32">
        <f t="shared" si="12"/>
        <v>275.69556219820646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43380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3</v>
      </c>
      <c r="G27" s="89">
        <v>73</v>
      </c>
      <c r="H27" s="44">
        <f t="shared" si="1"/>
        <v>51.408450704225352</v>
      </c>
      <c r="I27" s="44">
        <v>71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7579915</v>
      </c>
      <c r="AF27" s="39"/>
      <c r="AG27" s="39"/>
      <c r="AH27" s="39"/>
      <c r="AI27" s="38">
        <f t="shared" si="8"/>
        <v>4313</v>
      </c>
      <c r="AJ27" s="38">
        <f t="shared" si="2"/>
        <v>4.3129999999999997</v>
      </c>
      <c r="AK27" s="38">
        <f t="shared" si="3"/>
        <v>103.512</v>
      </c>
      <c r="AL27" s="38"/>
      <c r="AM27" s="38"/>
      <c r="AN27" s="38"/>
      <c r="AO27" s="38">
        <f t="shared" si="4"/>
        <v>103.512</v>
      </c>
      <c r="AP27" s="37">
        <v>4</v>
      </c>
      <c r="AQ27" s="37">
        <f t="shared" si="9"/>
        <v>4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1027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0.86302521008403366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1906731</v>
      </c>
      <c r="DD27" s="32"/>
      <c r="DE27" s="32">
        <f t="shared" si="10"/>
        <v>1174</v>
      </c>
      <c r="DF27" s="32"/>
      <c r="DG27" s="32">
        <f t="shared" si="11"/>
        <v>1174</v>
      </c>
      <c r="DH27" s="32"/>
      <c r="DI27" s="32"/>
      <c r="DJ27" s="32"/>
      <c r="DK27" s="32"/>
      <c r="DL27" s="32"/>
      <c r="DM27" s="32">
        <f t="shared" si="7"/>
        <v>1174</v>
      </c>
      <c r="DN27" s="32">
        <f t="shared" si="12"/>
        <v>272.20032460004637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43380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73</v>
      </c>
      <c r="H28" s="44">
        <f t="shared" si="1"/>
        <v>51.408450704225352</v>
      </c>
      <c r="I28" s="44">
        <v>71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7584192</v>
      </c>
      <c r="AF28" s="39"/>
      <c r="AG28" s="39"/>
      <c r="AH28" s="39"/>
      <c r="AI28" s="38">
        <f t="shared" si="8"/>
        <v>4277</v>
      </c>
      <c r="AJ28" s="38">
        <f t="shared" si="2"/>
        <v>4.2770000000000001</v>
      </c>
      <c r="AK28" s="38">
        <f t="shared" si="3"/>
        <v>102.648</v>
      </c>
      <c r="AL28" s="38"/>
      <c r="AM28" s="38"/>
      <c r="AN28" s="38"/>
      <c r="AO28" s="38">
        <f t="shared" si="4"/>
        <v>102.648</v>
      </c>
      <c r="AP28" s="37">
        <v>3.5</v>
      </c>
      <c r="AQ28" s="37">
        <f t="shared" si="9"/>
        <v>3.5</v>
      </c>
      <c r="AR28" s="36"/>
      <c r="AS28" s="36"/>
      <c r="AT28" s="36"/>
      <c r="AU28" s="35" t="s">
        <v>158</v>
      </c>
      <c r="AV28" s="34">
        <v>1186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1017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0.99663865546218489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0.85462184873949576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1907896</v>
      </c>
      <c r="DD28" s="32"/>
      <c r="DE28" s="32">
        <f t="shared" si="10"/>
        <v>1165</v>
      </c>
      <c r="DF28" s="32"/>
      <c r="DG28" s="32">
        <f t="shared" si="11"/>
        <v>1165</v>
      </c>
      <c r="DH28" s="32"/>
      <c r="DI28" s="32"/>
      <c r="DJ28" s="32"/>
      <c r="DK28" s="32"/>
      <c r="DL28" s="32"/>
      <c r="DM28" s="32">
        <f t="shared" si="7"/>
        <v>1165</v>
      </c>
      <c r="DN28" s="32">
        <f t="shared" si="12"/>
        <v>272.38718728080431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43380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73</v>
      </c>
      <c r="H29" s="44">
        <f t="shared" si="1"/>
        <v>51.408450704225352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7588418</v>
      </c>
      <c r="AF29" s="39"/>
      <c r="AG29" s="39"/>
      <c r="AH29" s="39"/>
      <c r="AI29" s="38">
        <f t="shared" si="8"/>
        <v>4226</v>
      </c>
      <c r="AJ29" s="38">
        <f t="shared" si="2"/>
        <v>4.226</v>
      </c>
      <c r="AK29" s="38">
        <f t="shared" si="3"/>
        <v>101.42400000000001</v>
      </c>
      <c r="AL29" s="38"/>
      <c r="AM29" s="38"/>
      <c r="AN29" s="38"/>
      <c r="AO29" s="38">
        <f t="shared" si="4"/>
        <v>101.42400000000001</v>
      </c>
      <c r="AP29" s="37">
        <v>3</v>
      </c>
      <c r="AQ29" s="37">
        <f t="shared" si="9"/>
        <v>3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1015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0.8529411764705882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1909059</v>
      </c>
      <c r="DD29" s="32"/>
      <c r="DE29" s="32">
        <f t="shared" si="10"/>
        <v>1163</v>
      </c>
      <c r="DF29" s="32"/>
      <c r="DG29" s="32">
        <f t="shared" si="11"/>
        <v>1163</v>
      </c>
      <c r="DH29" s="32"/>
      <c r="DI29" s="32"/>
      <c r="DJ29" s="32"/>
      <c r="DK29" s="32"/>
      <c r="DL29" s="32"/>
      <c r="DM29" s="32">
        <f t="shared" si="7"/>
        <v>1163</v>
      </c>
      <c r="DN29" s="32">
        <f t="shared" si="12"/>
        <v>275.20113582584003</v>
      </c>
      <c r="DO29" s="91">
        <v>1.0900000000000001</v>
      </c>
      <c r="DP29" s="31"/>
      <c r="DT29" s="24"/>
      <c r="DU29" s="24"/>
      <c r="DV29" s="24"/>
      <c r="DW29" s="23"/>
    </row>
    <row r="30" spans="1:127" x14ac:dyDescent="0.35">
      <c r="A30" s="232">
        <v>43380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73</v>
      </c>
      <c r="H30" s="44">
        <f t="shared" si="1"/>
        <v>51.408450704225352</v>
      </c>
      <c r="I30" s="44">
        <v>70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7592872</v>
      </c>
      <c r="AF30" s="39"/>
      <c r="AG30" s="39"/>
      <c r="AH30" s="39"/>
      <c r="AI30" s="38">
        <f t="shared" si="8"/>
        <v>4454</v>
      </c>
      <c r="AJ30" s="38">
        <f t="shared" si="2"/>
        <v>4.4539999999999997</v>
      </c>
      <c r="AK30" s="38">
        <f t="shared" si="3"/>
        <v>106.89599999999999</v>
      </c>
      <c r="AL30" s="38"/>
      <c r="AM30" s="38"/>
      <c r="AN30" s="38"/>
      <c r="AO30" s="38">
        <f t="shared" si="4"/>
        <v>106.89599999999999</v>
      </c>
      <c r="AP30" s="37">
        <v>2.6</v>
      </c>
      <c r="AQ30" s="37">
        <f t="shared" si="9"/>
        <v>2.6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1027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0.86302521008403366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1910228</v>
      </c>
      <c r="DD30" s="32"/>
      <c r="DE30" s="32">
        <f t="shared" si="10"/>
        <v>1169</v>
      </c>
      <c r="DF30" s="32"/>
      <c r="DG30" s="32">
        <f t="shared" si="11"/>
        <v>1169</v>
      </c>
      <c r="DH30" s="32"/>
      <c r="DI30" s="32"/>
      <c r="DJ30" s="32"/>
      <c r="DK30" s="32"/>
      <c r="DL30" s="32"/>
      <c r="DM30" s="32">
        <f t="shared" si="7"/>
        <v>1169</v>
      </c>
      <c r="DN30" s="32">
        <f t="shared" si="12"/>
        <v>262.46070947462954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43380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-2</v>
      </c>
      <c r="G31" s="89">
        <v>73</v>
      </c>
      <c r="H31" s="44">
        <f t="shared" si="1"/>
        <v>51.408450704225352</v>
      </c>
      <c r="I31" s="44">
        <v>69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7597172</v>
      </c>
      <c r="AF31" s="39"/>
      <c r="AG31" s="39"/>
      <c r="AH31" s="39"/>
      <c r="AI31" s="38">
        <f t="shared" si="8"/>
        <v>4300</v>
      </c>
      <c r="AJ31" s="38">
        <f t="shared" si="2"/>
        <v>4.3</v>
      </c>
      <c r="AK31" s="38">
        <f t="shared" si="3"/>
        <v>103.19999999999999</v>
      </c>
      <c r="AL31" s="38"/>
      <c r="AM31" s="38"/>
      <c r="AN31" s="38"/>
      <c r="AO31" s="38">
        <f t="shared" si="4"/>
        <v>103.19999999999999</v>
      </c>
      <c r="AP31" s="37">
        <v>2.1</v>
      </c>
      <c r="AQ31" s="37">
        <f t="shared" si="9"/>
        <v>2.1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1027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0.86302521008403366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1911399</v>
      </c>
      <c r="DD31" s="32"/>
      <c r="DE31" s="32">
        <f t="shared" si="10"/>
        <v>1171</v>
      </c>
      <c r="DF31" s="32"/>
      <c r="DG31" s="32">
        <f t="shared" si="11"/>
        <v>1171</v>
      </c>
      <c r="DH31" s="32"/>
      <c r="DI31" s="32"/>
      <c r="DJ31" s="32"/>
      <c r="DK31" s="32"/>
      <c r="DL31" s="32"/>
      <c r="DM31" s="32">
        <f t="shared" si="7"/>
        <v>1171</v>
      </c>
      <c r="DN31" s="32">
        <f t="shared" si="12"/>
        <v>272.32558139534888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43380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-3</v>
      </c>
      <c r="G32" s="89">
        <v>74</v>
      </c>
      <c r="H32" s="44">
        <f t="shared" si="1"/>
        <v>52.112676056338032</v>
      </c>
      <c r="I32" s="44">
        <v>70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7601422</v>
      </c>
      <c r="AF32" s="39"/>
      <c r="AG32" s="39"/>
      <c r="AH32" s="39"/>
      <c r="AI32" s="38">
        <f t="shared" si="8"/>
        <v>4250</v>
      </c>
      <c r="AJ32" s="38">
        <f t="shared" si="2"/>
        <v>4.25</v>
      </c>
      <c r="AK32" s="38">
        <f t="shared" si="3"/>
        <v>102</v>
      </c>
      <c r="AL32" s="38"/>
      <c r="AM32" s="38"/>
      <c r="AN32" s="38"/>
      <c r="AO32" s="38">
        <f t="shared" si="4"/>
        <v>102</v>
      </c>
      <c r="AP32" s="37">
        <v>1.8</v>
      </c>
      <c r="AQ32" s="37">
        <f t="shared" si="9"/>
        <v>1.8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1025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0.8613445378151261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1912555</v>
      </c>
      <c r="DD32" s="32"/>
      <c r="DE32" s="32">
        <f t="shared" si="10"/>
        <v>1156</v>
      </c>
      <c r="DF32" s="32"/>
      <c r="DG32" s="32">
        <f t="shared" si="11"/>
        <v>1156</v>
      </c>
      <c r="DH32" s="32"/>
      <c r="DI32" s="32"/>
      <c r="DJ32" s="32"/>
      <c r="DK32" s="32"/>
      <c r="DL32" s="32"/>
      <c r="DM32" s="32">
        <f t="shared" si="7"/>
        <v>1156</v>
      </c>
      <c r="DN32" s="32">
        <f t="shared" si="12"/>
        <v>272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43380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76</v>
      </c>
      <c r="H33" s="44">
        <f t="shared" si="1"/>
        <v>53.521126760563384</v>
      </c>
      <c r="I33" s="44">
        <v>70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7606044</v>
      </c>
      <c r="AF33" s="39"/>
      <c r="AG33" s="39"/>
      <c r="AH33" s="39"/>
      <c r="AI33" s="38">
        <f t="shared" si="8"/>
        <v>4622</v>
      </c>
      <c r="AJ33" s="38">
        <f t="shared" si="2"/>
        <v>4.6219999999999999</v>
      </c>
      <c r="AK33" s="38">
        <f t="shared" si="3"/>
        <v>110.928</v>
      </c>
      <c r="AL33" s="38"/>
      <c r="AM33" s="38"/>
      <c r="AN33" s="38"/>
      <c r="AO33" s="38">
        <f t="shared" si="4"/>
        <v>110.928</v>
      </c>
      <c r="AP33" s="37">
        <v>1.5</v>
      </c>
      <c r="AQ33" s="37">
        <f t="shared" si="9"/>
        <v>1.5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1025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0.8613445378151261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1913738</v>
      </c>
      <c r="DD33" s="32"/>
      <c r="DE33" s="32">
        <f t="shared" si="10"/>
        <v>1183</v>
      </c>
      <c r="DF33" s="32"/>
      <c r="DG33" s="32">
        <f t="shared" si="11"/>
        <v>1183</v>
      </c>
      <c r="DH33" s="32"/>
      <c r="DI33" s="32"/>
      <c r="DJ33" s="32"/>
      <c r="DK33" s="32"/>
      <c r="DL33" s="32"/>
      <c r="DM33" s="32">
        <f t="shared" si="7"/>
        <v>1183</v>
      </c>
      <c r="DN33" s="32">
        <f t="shared" si="12"/>
        <v>255.94980527909996</v>
      </c>
      <c r="DO33" s="91">
        <v>1.1599999999999999</v>
      </c>
      <c r="DP33" s="31"/>
      <c r="DT33" s="24"/>
      <c r="DU33" s="24"/>
      <c r="DV33" s="24"/>
      <c r="DW33" s="23"/>
    </row>
    <row r="34" spans="1:127" x14ac:dyDescent="0.35">
      <c r="A34" s="232">
        <v>43380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1</v>
      </c>
      <c r="G34" s="89">
        <v>68</v>
      </c>
      <c r="H34" s="44">
        <f t="shared" si="1"/>
        <v>47.887323943661976</v>
      </c>
      <c r="I34" s="44">
        <v>70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7609422</v>
      </c>
      <c r="AF34" s="39"/>
      <c r="AG34" s="39"/>
      <c r="AH34" s="39"/>
      <c r="AI34" s="38">
        <f t="shared" si="8"/>
        <v>3378</v>
      </c>
      <c r="AJ34" s="38">
        <f t="shared" si="2"/>
        <v>3.3780000000000001</v>
      </c>
      <c r="AK34" s="38">
        <f t="shared" si="3"/>
        <v>81.072000000000003</v>
      </c>
      <c r="AL34" s="38"/>
      <c r="AM34" s="38"/>
      <c r="AN34" s="38"/>
      <c r="AO34" s="38">
        <f t="shared" si="4"/>
        <v>81.072000000000003</v>
      </c>
      <c r="AP34" s="37">
        <v>2.4</v>
      </c>
      <c r="AQ34" s="37">
        <f t="shared" si="9"/>
        <v>2.4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1914822</v>
      </c>
      <c r="DD34" s="32"/>
      <c r="DE34" s="32">
        <f t="shared" si="10"/>
        <v>1084</v>
      </c>
      <c r="DF34" s="32"/>
      <c r="DG34" s="32">
        <f t="shared" si="11"/>
        <v>1084</v>
      </c>
      <c r="DH34" s="32"/>
      <c r="DI34" s="32"/>
      <c r="DJ34" s="32"/>
      <c r="DK34" s="32"/>
      <c r="DL34" s="32"/>
      <c r="DM34" s="32">
        <f t="shared" si="7"/>
        <v>1084</v>
      </c>
      <c r="DN34" s="32">
        <f t="shared" si="12"/>
        <v>320.89994079336884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43380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2</v>
      </c>
      <c r="G35" s="89">
        <v>71</v>
      </c>
      <c r="H35" s="44">
        <f t="shared" si="1"/>
        <v>50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7613568</v>
      </c>
      <c r="AF35" s="39"/>
      <c r="AG35" s="39"/>
      <c r="AH35" s="39"/>
      <c r="AI35" s="38">
        <f t="shared" si="8"/>
        <v>4146</v>
      </c>
      <c r="AJ35" s="38">
        <f t="shared" si="2"/>
        <v>4.1459999999999999</v>
      </c>
      <c r="AK35" s="38">
        <f t="shared" si="3"/>
        <v>99.503999999999991</v>
      </c>
      <c r="AL35" s="38"/>
      <c r="AM35" s="38"/>
      <c r="AN35" s="38"/>
      <c r="AO35" s="38">
        <f t="shared" si="4"/>
        <v>99.503999999999991</v>
      </c>
      <c r="AP35" s="37">
        <v>3.7</v>
      </c>
      <c r="AQ35" s="37">
        <f t="shared" si="9"/>
        <v>3.7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1915964</v>
      </c>
      <c r="DD35" s="32"/>
      <c r="DE35" s="32">
        <f t="shared" si="10"/>
        <v>1142</v>
      </c>
      <c r="DF35" s="32"/>
      <c r="DG35" s="32">
        <f t="shared" si="11"/>
        <v>1142</v>
      </c>
      <c r="DH35" s="32"/>
      <c r="DI35" s="32"/>
      <c r="DJ35" s="32"/>
      <c r="DK35" s="32"/>
      <c r="DL35" s="32"/>
      <c r="DM35" s="32">
        <f t="shared" si="7"/>
        <v>1142</v>
      </c>
      <c r="DN35" s="32">
        <f t="shared" si="12"/>
        <v>275.44621321755909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3.7083333333333335</v>
      </c>
      <c r="G36" s="28">
        <f t="shared" si="13"/>
        <v>73.708333333333329</v>
      </c>
      <c r="H36" s="28">
        <f t="shared" si="13"/>
        <v>51.907276995305182</v>
      </c>
      <c r="I36" s="28">
        <f t="shared" si="13"/>
        <v>72.083333333333329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102962</v>
      </c>
      <c r="AJ36" s="28">
        <f>SUM(AJ12:AJ35)</f>
        <v>102.96199999999999</v>
      </c>
      <c r="AK36" s="28">
        <f>AVERAGE(AK12:AK35)</f>
        <v>102.96199999999999</v>
      </c>
      <c r="AL36" s="28"/>
      <c r="AM36" s="28"/>
      <c r="AN36" s="28"/>
      <c r="AO36" s="28"/>
      <c r="AP36" s="28">
        <f>AVERAGE(AP12:AP35)</f>
        <v>5.6416666666666657</v>
      </c>
      <c r="AQ36" s="28">
        <f>AVERAGE(AQ12:AQ35)</f>
        <v>5.6416666666666657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27650</v>
      </c>
      <c r="DF36" s="28"/>
      <c r="DG36" s="28">
        <f>SUM(DG12:DG35)</f>
        <v>27650</v>
      </c>
      <c r="DH36" s="28"/>
      <c r="DI36" s="28"/>
      <c r="DJ36" s="28"/>
      <c r="DK36" s="28"/>
      <c r="DL36" s="28"/>
      <c r="DM36" s="28">
        <f t="shared" si="7"/>
        <v>27650</v>
      </c>
      <c r="DN36" s="28">
        <f t="shared" si="12"/>
        <v>268.54567704590045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64" t="s">
        <v>289</v>
      </c>
      <c r="D40" s="265"/>
      <c r="E40" s="265"/>
      <c r="F40" s="266"/>
    </row>
    <row r="41" spans="1:127" x14ac:dyDescent="0.35">
      <c r="B41" s="22" t="s">
        <v>1</v>
      </c>
      <c r="C41" s="249" t="s">
        <v>275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03"/>
      <c r="V43" s="103"/>
      <c r="W43" s="75"/>
      <c r="X43" s="75"/>
      <c r="Y43" s="75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123"/>
      <c r="V44" s="123"/>
      <c r="W44" s="123"/>
      <c r="X44" s="123"/>
      <c r="Y44" s="123"/>
      <c r="Z44" s="95"/>
    </row>
    <row r="45" spans="1:127" x14ac:dyDescent="0.35">
      <c r="B45" s="169" t="s">
        <v>171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11"/>
      <c r="V45" s="111"/>
      <c r="W45" s="112"/>
      <c r="X45" s="113"/>
      <c r="Y45" s="113"/>
      <c r="Z45" s="4"/>
    </row>
    <row r="46" spans="1:127" x14ac:dyDescent="0.35">
      <c r="B46" s="102" t="s">
        <v>204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11"/>
      <c r="V46" s="111"/>
      <c r="W46" s="112"/>
      <c r="X46" s="113"/>
      <c r="Y46" s="113"/>
      <c r="Z46" s="4"/>
      <c r="AE46" s="135"/>
      <c r="AF46" s="135"/>
      <c r="AG46" s="135"/>
      <c r="AH46" s="135"/>
      <c r="AI46" s="135"/>
    </row>
    <row r="47" spans="1:127" x14ac:dyDescent="0.35">
      <c r="B47" s="102" t="s">
        <v>256</v>
      </c>
      <c r="C47" s="11"/>
      <c r="D47" s="95"/>
      <c r="E47" s="95"/>
      <c r="F47" s="95"/>
      <c r="G47" s="95"/>
      <c r="H47" s="95"/>
      <c r="I47" s="95"/>
      <c r="J47" s="95"/>
      <c r="K47" s="114"/>
      <c r="L47" s="115"/>
      <c r="M47" s="115"/>
      <c r="N47" s="115"/>
      <c r="O47" s="115"/>
      <c r="P47" s="115"/>
      <c r="Q47" s="115"/>
      <c r="R47" s="115"/>
      <c r="S47" s="115"/>
      <c r="T47" s="115"/>
      <c r="U47" s="111"/>
      <c r="V47" s="111"/>
      <c r="W47" s="112"/>
      <c r="X47" s="113"/>
      <c r="Y47" s="113"/>
      <c r="Z47" s="142"/>
      <c r="AA47" s="143"/>
      <c r="AB47" s="143"/>
      <c r="AC47" s="143"/>
      <c r="AD47" s="143"/>
      <c r="AE47" s="135"/>
      <c r="AF47" s="135"/>
      <c r="AG47" s="135"/>
      <c r="AH47" s="135"/>
      <c r="AI47" s="135"/>
    </row>
    <row r="48" spans="1:127" x14ac:dyDescent="0.35">
      <c r="B48" s="102" t="s">
        <v>278</v>
      </c>
      <c r="C48" s="11"/>
      <c r="D48" s="95"/>
      <c r="E48" s="95"/>
      <c r="F48" s="95"/>
      <c r="G48" s="95"/>
      <c r="H48" s="95"/>
      <c r="I48" s="95"/>
      <c r="J48" s="95"/>
      <c r="K48" s="114"/>
      <c r="L48" s="115"/>
      <c r="M48" s="115"/>
      <c r="N48" s="115"/>
      <c r="O48" s="115"/>
      <c r="P48" s="115"/>
      <c r="Q48" s="115"/>
      <c r="R48" s="115"/>
      <c r="S48" s="115"/>
      <c r="T48" s="115"/>
      <c r="U48" s="111"/>
      <c r="V48" s="111"/>
      <c r="W48" s="112"/>
      <c r="X48" s="113"/>
      <c r="Y48" s="113"/>
      <c r="Z48" s="4"/>
      <c r="AA48" s="104"/>
      <c r="AB48" s="104"/>
      <c r="AC48" s="104"/>
      <c r="AD48" s="104"/>
      <c r="AE48" s="135"/>
      <c r="AF48" s="135"/>
      <c r="AG48" s="135"/>
      <c r="AH48" s="135"/>
      <c r="AI48" s="135"/>
    </row>
    <row r="49" spans="2:35" x14ac:dyDescent="0.35">
      <c r="B49" s="102" t="s">
        <v>279</v>
      </c>
      <c r="C49" s="11"/>
      <c r="D49" s="95"/>
      <c r="E49" s="95"/>
      <c r="F49" s="95"/>
      <c r="G49" s="95"/>
      <c r="H49" s="95"/>
      <c r="I49" s="95"/>
      <c r="J49" s="95"/>
      <c r="K49" s="114"/>
      <c r="L49" s="115"/>
      <c r="M49" s="115"/>
      <c r="N49" s="115"/>
      <c r="O49" s="115"/>
      <c r="P49" s="115"/>
      <c r="Q49" s="115"/>
      <c r="R49" s="115"/>
      <c r="S49" s="115"/>
      <c r="T49" s="115"/>
      <c r="U49" s="111"/>
      <c r="V49" s="111"/>
      <c r="W49" s="112"/>
      <c r="X49" s="113"/>
      <c r="Y49" s="113"/>
      <c r="Z49" s="4"/>
      <c r="AA49" s="104"/>
      <c r="AB49" s="104"/>
      <c r="AC49" s="104"/>
      <c r="AD49" s="104"/>
      <c r="AE49" s="135"/>
      <c r="AF49" s="135"/>
      <c r="AG49" s="135"/>
      <c r="AH49" s="135"/>
      <c r="AI49" s="135"/>
    </row>
    <row r="50" spans="2:35" x14ac:dyDescent="0.35">
      <c r="B50" s="168" t="s">
        <v>280</v>
      </c>
      <c r="C50" s="11"/>
      <c r="D50" s="95"/>
      <c r="E50" s="95"/>
      <c r="F50" s="95"/>
      <c r="G50" s="95"/>
      <c r="H50" s="95"/>
      <c r="I50" s="95"/>
      <c r="J50" s="95"/>
      <c r="K50" s="114"/>
      <c r="L50" s="115"/>
      <c r="M50" s="115"/>
      <c r="N50" s="115"/>
      <c r="O50" s="115"/>
      <c r="P50" s="115"/>
      <c r="Q50" s="115"/>
      <c r="R50" s="115"/>
      <c r="S50" s="115"/>
      <c r="T50" s="115"/>
      <c r="U50" s="111"/>
      <c r="V50" s="111"/>
      <c r="W50" s="112"/>
      <c r="X50" s="113"/>
      <c r="Y50" s="113"/>
      <c r="Z50" s="4"/>
      <c r="AA50" s="104"/>
      <c r="AB50" s="104"/>
      <c r="AC50" s="104"/>
      <c r="AD50" s="104"/>
      <c r="AE50" s="135"/>
      <c r="AF50" s="135"/>
      <c r="AG50" s="135"/>
      <c r="AH50" s="135"/>
      <c r="AI50" s="135"/>
    </row>
    <row r="51" spans="2:35" x14ac:dyDescent="0.35">
      <c r="B51" s="171" t="s">
        <v>184</v>
      </c>
      <c r="C51" s="11"/>
      <c r="D51" s="95"/>
      <c r="E51" s="95"/>
      <c r="F51" s="95"/>
      <c r="G51" s="95"/>
      <c r="H51" s="95"/>
      <c r="I51" s="95"/>
      <c r="J51" s="95"/>
      <c r="K51" s="114"/>
      <c r="L51" s="164"/>
      <c r="M51" s="164"/>
      <c r="N51" s="164"/>
      <c r="O51" s="164"/>
      <c r="P51" s="164"/>
      <c r="Q51" s="164"/>
      <c r="R51" s="115"/>
      <c r="S51" s="115"/>
      <c r="T51" s="115"/>
      <c r="U51" s="111"/>
      <c r="V51" s="111"/>
      <c r="W51" s="112"/>
      <c r="X51" s="113"/>
      <c r="Y51" s="113"/>
      <c r="Z51" s="4"/>
      <c r="AA51" s="104"/>
      <c r="AB51" s="104"/>
      <c r="AC51" s="104"/>
      <c r="AD51" s="104"/>
      <c r="AE51" s="135"/>
    </row>
    <row r="52" spans="2:35" x14ac:dyDescent="0.35">
      <c r="B52" s="102" t="s">
        <v>281</v>
      </c>
      <c r="C52" s="11"/>
      <c r="D52" s="116"/>
      <c r="E52" s="116"/>
      <c r="F52" s="116"/>
      <c r="G52" s="116"/>
      <c r="H52" s="116"/>
      <c r="I52" s="116"/>
      <c r="J52" s="179"/>
      <c r="K52" s="179"/>
      <c r="L52" s="105"/>
      <c r="M52" s="105"/>
      <c r="N52" s="105"/>
      <c r="O52" s="105"/>
      <c r="P52" s="105"/>
      <c r="Q52" s="105"/>
      <c r="R52" s="105"/>
      <c r="S52" s="105"/>
      <c r="T52" s="105"/>
      <c r="U52" s="111"/>
      <c r="V52" s="111"/>
      <c r="W52" s="112"/>
      <c r="X52" s="113"/>
      <c r="Y52" s="113"/>
      <c r="Z52" s="4"/>
      <c r="AA52" s="104"/>
      <c r="AB52" s="104"/>
      <c r="AC52" s="104"/>
      <c r="AD52" s="104"/>
      <c r="AE52" s="135"/>
    </row>
    <row r="53" spans="2:35" x14ac:dyDescent="0.35">
      <c r="B53" s="170" t="s">
        <v>157</v>
      </c>
      <c r="C53" s="11"/>
      <c r="D53" s="15"/>
      <c r="E53" s="15"/>
      <c r="F53" s="15"/>
      <c r="G53" s="15"/>
      <c r="H53" s="15"/>
      <c r="I53" s="15"/>
      <c r="J53" s="14"/>
      <c r="K53" s="14"/>
      <c r="L53" s="13"/>
      <c r="M53" s="13"/>
      <c r="N53" s="13"/>
      <c r="O53" s="13"/>
      <c r="P53" s="13"/>
      <c r="Q53" s="13"/>
      <c r="R53" s="13"/>
      <c r="S53" s="13"/>
      <c r="T53" s="13"/>
      <c r="U53" s="111"/>
      <c r="V53" s="111"/>
      <c r="W53" s="112"/>
      <c r="X53" s="113"/>
      <c r="Y53" s="113"/>
      <c r="Z53" s="4"/>
      <c r="AA53" s="135"/>
      <c r="AB53" s="135"/>
      <c r="AC53" s="135"/>
      <c r="AD53" s="135"/>
      <c r="AE53" s="135"/>
    </row>
    <row r="54" spans="2:35" x14ac:dyDescent="0.35">
      <c r="B54" s="102" t="s">
        <v>282</v>
      </c>
      <c r="C54" s="11"/>
      <c r="D54" s="15"/>
      <c r="E54" s="15"/>
      <c r="F54" s="15"/>
      <c r="G54" s="15"/>
      <c r="H54" s="15"/>
      <c r="I54" s="15"/>
      <c r="J54" s="14"/>
      <c r="K54" s="14"/>
      <c r="L54" s="13"/>
      <c r="M54" s="13"/>
      <c r="N54" s="13"/>
      <c r="O54" s="13"/>
      <c r="P54" s="13"/>
      <c r="Q54" s="13"/>
      <c r="R54" s="13"/>
      <c r="S54" s="13"/>
      <c r="T54" s="13"/>
      <c r="U54" s="111"/>
      <c r="V54" s="111"/>
      <c r="W54" s="112"/>
      <c r="X54" s="113"/>
      <c r="Y54" s="113"/>
      <c r="Z54" s="4"/>
      <c r="AA54" s="135"/>
      <c r="AB54" s="135"/>
      <c r="AC54" s="135"/>
      <c r="AD54" s="135"/>
      <c r="AE54" s="135"/>
    </row>
    <row r="55" spans="2:35" x14ac:dyDescent="0.35">
      <c r="B55" s="102" t="s">
        <v>262</v>
      </c>
      <c r="C55" s="11"/>
      <c r="D55" s="15"/>
      <c r="E55" s="15"/>
      <c r="F55" s="15"/>
      <c r="G55" s="15"/>
      <c r="H55" s="15"/>
      <c r="I55" s="15"/>
      <c r="J55" s="14"/>
      <c r="K55" s="14"/>
      <c r="L55" s="13"/>
      <c r="M55" s="13"/>
      <c r="N55" s="13"/>
      <c r="O55" s="13"/>
      <c r="P55" s="13"/>
      <c r="Q55" s="13"/>
      <c r="R55" s="13"/>
      <c r="S55" s="13"/>
      <c r="T55" s="13"/>
      <c r="U55" s="111"/>
      <c r="V55" s="111"/>
      <c r="W55" s="112"/>
      <c r="X55" s="113"/>
      <c r="Y55" s="113"/>
      <c r="Z55" s="4"/>
      <c r="AA55" s="135"/>
      <c r="AB55" s="135"/>
      <c r="AC55" s="135"/>
      <c r="AD55" s="135"/>
      <c r="AE55" s="135"/>
    </row>
    <row r="56" spans="2:35" x14ac:dyDescent="0.35">
      <c r="B56" s="166" t="s">
        <v>283</v>
      </c>
      <c r="C56" s="11"/>
      <c r="D56" s="15"/>
      <c r="E56" s="15"/>
      <c r="F56" s="15"/>
      <c r="G56" s="15"/>
      <c r="H56" s="15"/>
      <c r="I56" s="15"/>
      <c r="J56" s="14"/>
      <c r="K56" s="14"/>
      <c r="L56" s="13"/>
      <c r="M56" s="13"/>
      <c r="N56" s="13"/>
      <c r="O56" s="13"/>
      <c r="P56" s="13"/>
      <c r="Q56" s="13"/>
      <c r="R56" s="13"/>
      <c r="S56" s="13"/>
      <c r="T56" s="13"/>
      <c r="U56" s="111"/>
      <c r="V56" s="111"/>
      <c r="W56" s="112"/>
      <c r="X56" s="113"/>
      <c r="Y56" s="113"/>
      <c r="Z56" s="4"/>
      <c r="AA56" s="135"/>
      <c r="AB56" s="135"/>
      <c r="AC56" s="135"/>
      <c r="AD56" s="135"/>
      <c r="AE56" s="135"/>
    </row>
    <row r="57" spans="2:35" x14ac:dyDescent="0.35">
      <c r="B57" s="102" t="s">
        <v>284</v>
      </c>
      <c r="C57" s="11"/>
      <c r="D57" s="15"/>
      <c r="E57" s="15"/>
      <c r="F57" s="15"/>
      <c r="G57" s="15"/>
      <c r="H57" s="15"/>
      <c r="I57" s="15"/>
      <c r="J57" s="14"/>
      <c r="K57" s="14"/>
      <c r="L57" s="13"/>
      <c r="M57" s="13"/>
      <c r="N57" s="13"/>
      <c r="O57" s="13"/>
      <c r="P57" s="13"/>
      <c r="Q57" s="13"/>
      <c r="R57" s="13"/>
      <c r="S57" s="13"/>
      <c r="T57" s="13"/>
      <c r="U57" s="111"/>
      <c r="V57" s="111"/>
      <c r="W57" s="112"/>
      <c r="X57" s="113"/>
      <c r="Y57" s="113"/>
      <c r="Z57" s="4"/>
      <c r="AA57" s="135"/>
      <c r="AB57" s="135"/>
      <c r="AC57" s="135"/>
      <c r="AD57" s="135"/>
      <c r="AE57" s="135"/>
    </row>
    <row r="58" spans="2:35" x14ac:dyDescent="0.35">
      <c r="B58" s="102" t="s">
        <v>235</v>
      </c>
      <c r="C58" s="11"/>
      <c r="D58" s="15"/>
      <c r="E58" s="15"/>
      <c r="F58" s="15"/>
      <c r="G58" s="15"/>
      <c r="H58" s="15"/>
      <c r="I58" s="15"/>
      <c r="J58" s="14"/>
      <c r="K58" s="14"/>
      <c r="L58" s="13"/>
      <c r="M58" s="13"/>
      <c r="N58" s="13"/>
      <c r="O58" s="13"/>
      <c r="P58" s="13"/>
      <c r="Q58" s="13"/>
      <c r="R58" s="13"/>
      <c r="S58" s="13"/>
      <c r="T58" s="13"/>
      <c r="U58" s="111"/>
      <c r="V58" s="111"/>
      <c r="W58" s="112"/>
      <c r="X58" s="113"/>
      <c r="Y58" s="113"/>
      <c r="Z58" s="4"/>
      <c r="AA58" s="135"/>
      <c r="AB58" s="135"/>
      <c r="AC58" s="135"/>
      <c r="AD58" s="135"/>
      <c r="AE58" s="135"/>
    </row>
    <row r="59" spans="2:35" x14ac:dyDescent="0.35">
      <c r="B59" s="102" t="s">
        <v>285</v>
      </c>
      <c r="C59" s="11"/>
      <c r="D59" s="15"/>
      <c r="E59" s="15"/>
      <c r="F59" s="15"/>
      <c r="G59" s="15"/>
      <c r="H59" s="15"/>
      <c r="I59" s="15"/>
      <c r="J59" s="14"/>
      <c r="K59" s="14"/>
      <c r="L59" s="13"/>
      <c r="M59" s="13"/>
      <c r="N59" s="13"/>
      <c r="O59" s="13"/>
      <c r="P59" s="13"/>
      <c r="Q59" s="13"/>
      <c r="R59" s="13"/>
      <c r="S59" s="13"/>
      <c r="T59" s="13"/>
      <c r="U59" s="111"/>
      <c r="V59" s="111"/>
      <c r="W59" s="112"/>
      <c r="X59" s="113"/>
      <c r="Y59" s="113"/>
      <c r="Z59" s="4"/>
      <c r="AA59" s="135"/>
      <c r="AB59" s="135"/>
      <c r="AC59" s="135"/>
      <c r="AD59" s="135"/>
      <c r="AE59" s="135"/>
    </row>
    <row r="60" spans="2:35" x14ac:dyDescent="0.35">
      <c r="B60" s="102" t="s">
        <v>286</v>
      </c>
      <c r="C60" s="11"/>
      <c r="D60" s="15"/>
      <c r="E60" s="15"/>
      <c r="F60" s="15"/>
      <c r="G60" s="15"/>
      <c r="H60" s="15"/>
      <c r="I60" s="15"/>
      <c r="J60" s="14"/>
      <c r="K60" s="14"/>
      <c r="L60" s="13"/>
      <c r="M60" s="13"/>
      <c r="N60" s="13"/>
      <c r="O60" s="13"/>
      <c r="P60" s="13"/>
      <c r="Q60" s="13"/>
      <c r="R60" s="13"/>
      <c r="S60" s="13"/>
      <c r="T60" s="13"/>
      <c r="U60" s="111"/>
      <c r="V60" s="111"/>
      <c r="W60" s="112"/>
      <c r="X60" s="113"/>
      <c r="Y60" s="113"/>
      <c r="Z60" s="4"/>
      <c r="AA60" s="135"/>
      <c r="AB60" s="135"/>
      <c r="AC60" s="135"/>
      <c r="AD60" s="135"/>
      <c r="AE60" s="135"/>
    </row>
    <row r="61" spans="2:35" x14ac:dyDescent="0.35">
      <c r="B61" s="102" t="s">
        <v>287</v>
      </c>
      <c r="C61" s="11"/>
      <c r="D61" s="15"/>
      <c r="E61" s="15"/>
      <c r="F61" s="15"/>
      <c r="G61" s="15"/>
      <c r="H61" s="15"/>
      <c r="I61" s="15"/>
      <c r="J61" s="14"/>
      <c r="K61" s="14"/>
      <c r="L61" s="13"/>
      <c r="M61" s="13"/>
      <c r="N61" s="13"/>
      <c r="O61" s="13"/>
      <c r="P61" s="13"/>
      <c r="Q61" s="13"/>
      <c r="R61" s="13"/>
      <c r="S61" s="13"/>
      <c r="T61" s="13"/>
      <c r="U61" s="111"/>
      <c r="V61" s="111"/>
      <c r="W61" s="112"/>
      <c r="X61" s="113"/>
      <c r="Y61" s="113"/>
      <c r="Z61" s="4"/>
      <c r="AA61" s="135"/>
      <c r="AB61" s="135"/>
      <c r="AC61" s="135"/>
      <c r="AD61" s="135"/>
      <c r="AE61" s="135"/>
    </row>
    <row r="62" spans="2:35" x14ac:dyDescent="0.35">
      <c r="B62" s="170" t="s">
        <v>161</v>
      </c>
      <c r="C62" s="11"/>
      <c r="D62" s="15"/>
      <c r="E62" s="15"/>
      <c r="F62" s="15"/>
      <c r="G62" s="15"/>
      <c r="H62" s="15"/>
      <c r="I62" s="15"/>
      <c r="J62" s="14"/>
      <c r="K62" s="14"/>
      <c r="L62" s="13"/>
      <c r="M62" s="13"/>
      <c r="N62" s="13"/>
      <c r="O62" s="13"/>
      <c r="P62" s="13"/>
      <c r="Q62" s="13"/>
      <c r="R62" s="13"/>
      <c r="S62" s="13"/>
      <c r="T62" s="13"/>
      <c r="U62" s="111"/>
      <c r="V62" s="111"/>
      <c r="W62" s="112"/>
      <c r="X62" s="113"/>
      <c r="Y62" s="113"/>
      <c r="Z62" s="4"/>
      <c r="AA62" s="135"/>
      <c r="AB62" s="135"/>
      <c r="AC62" s="135"/>
      <c r="AD62" s="135"/>
      <c r="AE62" s="135"/>
    </row>
    <row r="63" spans="2:35" x14ac:dyDescent="0.35">
      <c r="B63" s="102" t="s">
        <v>288</v>
      </c>
      <c r="C63" s="11"/>
      <c r="D63" s="15"/>
      <c r="E63" s="15"/>
      <c r="F63" s="15"/>
      <c r="G63" s="15"/>
      <c r="H63" s="15"/>
      <c r="I63" s="15"/>
      <c r="J63" s="14"/>
      <c r="K63" s="14"/>
      <c r="L63" s="13"/>
      <c r="M63" s="13"/>
      <c r="N63" s="13"/>
      <c r="O63" s="13"/>
      <c r="P63" s="13"/>
      <c r="Q63" s="13"/>
      <c r="R63" s="13"/>
      <c r="S63" s="13"/>
      <c r="T63" s="13"/>
      <c r="U63" s="111"/>
      <c r="V63" s="111"/>
      <c r="W63" s="112"/>
      <c r="X63" s="113"/>
      <c r="Y63" s="113"/>
      <c r="Z63" s="4"/>
      <c r="AA63" s="135"/>
      <c r="AB63" s="135"/>
      <c r="AC63" s="135"/>
      <c r="AD63" s="135"/>
      <c r="AE63" s="135"/>
    </row>
    <row r="64" spans="2:35" x14ac:dyDescent="0.35">
      <c r="B64" s="102" t="s">
        <v>290</v>
      </c>
      <c r="C64" s="11"/>
      <c r="D64" s="15"/>
      <c r="E64" s="15"/>
      <c r="F64" s="15"/>
      <c r="G64" s="15"/>
      <c r="H64" s="15"/>
      <c r="I64" s="15"/>
      <c r="J64" s="14"/>
      <c r="K64" s="14"/>
      <c r="L64" s="13"/>
      <c r="M64" s="13"/>
      <c r="N64" s="13"/>
      <c r="O64" s="13"/>
      <c r="P64" s="13"/>
      <c r="Q64" s="13"/>
      <c r="R64" s="13"/>
      <c r="S64" s="13"/>
      <c r="T64" s="13"/>
      <c r="U64" s="125"/>
      <c r="V64" s="125"/>
      <c r="W64" s="129"/>
      <c r="X64" s="113"/>
      <c r="Y64" s="113"/>
      <c r="Z64" s="4"/>
    </row>
    <row r="65" spans="2:25" x14ac:dyDescent="0.35">
      <c r="B65" s="181" t="s">
        <v>291</v>
      </c>
      <c r="C65" s="136"/>
      <c r="D65" s="117"/>
      <c r="E65" s="117"/>
      <c r="F65" s="117"/>
      <c r="G65" s="117"/>
      <c r="H65" s="117"/>
      <c r="I65" s="117"/>
      <c r="J65" s="110"/>
      <c r="K65" s="110"/>
      <c r="L65" s="111"/>
      <c r="M65" s="111"/>
      <c r="N65" s="111"/>
      <c r="O65" s="111"/>
      <c r="P65" s="111"/>
      <c r="Q65" s="111"/>
      <c r="R65" s="111"/>
      <c r="S65" s="111"/>
      <c r="T65" s="111"/>
      <c r="U65" s="186"/>
      <c r="V65" s="186"/>
      <c r="W65" s="135"/>
      <c r="X65" s="135"/>
      <c r="Y65" s="135"/>
    </row>
    <row r="66" spans="2:25" x14ac:dyDescent="0.35">
      <c r="B66" s="102" t="s">
        <v>292</v>
      </c>
      <c r="C66" s="121"/>
      <c r="D66" s="104"/>
      <c r="E66" s="104"/>
      <c r="F66" s="104"/>
      <c r="G66" s="104"/>
      <c r="H66" s="104"/>
      <c r="I66" s="104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86"/>
      <c r="V66" s="186"/>
      <c r="W66" s="135"/>
      <c r="X66" s="135"/>
      <c r="Y66" s="135"/>
    </row>
    <row r="67" spans="2:25" x14ac:dyDescent="0.35">
      <c r="B67" s="185" t="s">
        <v>293</v>
      </c>
    </row>
    <row r="68" spans="2:25" x14ac:dyDescent="0.35">
      <c r="B68" s="165" t="s">
        <v>164</v>
      </c>
      <c r="C68" s="121"/>
      <c r="D68" s="104"/>
      <c r="E68" s="104"/>
      <c r="F68" s="104"/>
      <c r="G68" s="104"/>
      <c r="H68" s="104"/>
      <c r="I68" s="104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</row>
    <row r="69" spans="2:25" x14ac:dyDescent="0.35">
      <c r="B69" s="101" t="s">
        <v>272</v>
      </c>
      <c r="C69" s="180"/>
      <c r="D69" s="135"/>
      <c r="E69" s="135"/>
      <c r="F69" s="135"/>
      <c r="G69" s="135"/>
      <c r="H69" s="135"/>
      <c r="I69" s="135"/>
      <c r="J69" s="186"/>
      <c r="K69" s="186"/>
      <c r="L69" s="186"/>
      <c r="M69" s="186"/>
      <c r="N69" s="186"/>
      <c r="O69" s="186"/>
      <c r="P69" s="186"/>
      <c r="Q69" s="186"/>
      <c r="R69" s="186"/>
      <c r="S69" s="186"/>
      <c r="T69" s="186"/>
    </row>
    <row r="70" spans="2:25" x14ac:dyDescent="0.35">
      <c r="B70" s="101" t="s">
        <v>244</v>
      </c>
    </row>
    <row r="71" spans="2:25" x14ac:dyDescent="0.35">
      <c r="B71" s="170" t="s">
        <v>226</v>
      </c>
      <c r="C71" s="121"/>
      <c r="D71" s="104"/>
      <c r="E71" s="104"/>
      <c r="F71" s="104"/>
      <c r="G71" s="104"/>
      <c r="H71" s="104"/>
      <c r="I71" s="104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</row>
    <row r="72" spans="2:25" x14ac:dyDescent="0.35">
      <c r="B72" s="101" t="s">
        <v>246</v>
      </c>
      <c r="C72" s="180"/>
      <c r="D72" s="135"/>
      <c r="E72" s="135"/>
      <c r="F72" s="135"/>
      <c r="G72" s="135"/>
      <c r="H72" s="135"/>
      <c r="I72" s="135"/>
      <c r="J72" s="186"/>
      <c r="K72" s="186"/>
      <c r="L72" s="186"/>
      <c r="M72" s="186"/>
      <c r="N72" s="186"/>
      <c r="O72" s="186"/>
      <c r="P72" s="186"/>
      <c r="Q72" s="186"/>
      <c r="R72" s="186"/>
      <c r="S72" s="186"/>
      <c r="T72" s="186"/>
    </row>
    <row r="73" spans="2:25" x14ac:dyDescent="0.35">
      <c r="B73" s="167" t="s">
        <v>247</v>
      </c>
      <c r="C73" s="176"/>
      <c r="D73" s="177"/>
      <c r="E73" s="177"/>
      <c r="F73" s="177"/>
      <c r="G73" s="118"/>
      <c r="H73" s="118"/>
      <c r="I73" s="11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</row>
    <row r="74" spans="2:25" x14ac:dyDescent="0.35">
      <c r="B74" s="102" t="s">
        <v>248</v>
      </c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</row>
    <row r="75" spans="2:25" x14ac:dyDescent="0.35">
      <c r="B75" s="181" t="s">
        <v>295</v>
      </c>
    </row>
    <row r="76" spans="2:25" x14ac:dyDescent="0.35">
      <c r="B76" s="174" t="s">
        <v>168</v>
      </c>
      <c r="C76" s="121"/>
      <c r="D76" s="104"/>
      <c r="E76" s="104"/>
      <c r="F76" s="104"/>
      <c r="G76" s="104"/>
      <c r="H76" s="104"/>
      <c r="I76" s="104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</row>
    <row r="77" spans="2:25" x14ac:dyDescent="0.35">
      <c r="B77" s="133" t="s">
        <v>296</v>
      </c>
      <c r="C77" s="121"/>
      <c r="D77" s="104"/>
      <c r="E77" s="104"/>
      <c r="F77" s="104"/>
      <c r="G77" s="104"/>
      <c r="H77" s="104"/>
      <c r="I77" s="104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</row>
    <row r="78" spans="2:25" x14ac:dyDescent="0.35">
      <c r="B78" s="102" t="s">
        <v>202</v>
      </c>
      <c r="C78" s="121"/>
      <c r="D78" s="104"/>
      <c r="E78" s="104"/>
      <c r="F78" s="104"/>
      <c r="G78" s="104"/>
      <c r="H78" s="104"/>
      <c r="I78" s="104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</row>
    <row r="79" spans="2:25" x14ac:dyDescent="0.35">
      <c r="B79" s="102" t="s">
        <v>228</v>
      </c>
      <c r="C79" s="9"/>
      <c r="D79" s="118"/>
      <c r="E79" s="118"/>
      <c r="F79" s="118"/>
      <c r="G79" s="118"/>
      <c r="H79" s="118"/>
      <c r="I79" s="11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86"/>
      <c r="V79" s="186"/>
      <c r="W79" s="135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0600-000000000000}">
      <formula1>$BA$25:$BA$29</formula1>
    </dataValidation>
    <dataValidation type="list" allowBlank="1" showInputMessage="1" showErrorMessage="1" sqref="U12:U35" xr:uid="{00000000-0002-0000-06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2:DW78"/>
  <sheetViews>
    <sheetView topLeftCell="DC4" zoomScale="90" zoomScaleNormal="90" workbookViewId="0">
      <selection activeCell="B38" sqref="B38:F38"/>
    </sheetView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43381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'7'!AE35</f>
        <v>7613568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'7'!DC35</f>
        <v>1915964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43381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71</v>
      </c>
      <c r="H12" s="44">
        <f t="shared" ref="H12:H35" si="1">G12/1.42</f>
        <v>50</v>
      </c>
      <c r="I12" s="44">
        <v>70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7617236</v>
      </c>
      <c r="AF12" s="39"/>
      <c r="AG12" s="39"/>
      <c r="AH12" s="39"/>
      <c r="AI12" s="38">
        <f>IF(ISBLANK(AE12),"-",AE12-AE10)</f>
        <v>3668</v>
      </c>
      <c r="AJ12" s="38">
        <f t="shared" ref="AJ12:AJ35" si="2">AI12/1000</f>
        <v>3.6680000000000001</v>
      </c>
      <c r="AK12" s="38">
        <f t="shared" ref="AK12:AK35" si="3">AJ12*24</f>
        <v>88.032000000000011</v>
      </c>
      <c r="AL12" s="38"/>
      <c r="AM12" s="38"/>
      <c r="AN12" s="38"/>
      <c r="AO12" s="38">
        <f t="shared" ref="AO12:AO35" si="4">AK12</f>
        <v>88.032000000000011</v>
      </c>
      <c r="AP12" s="191">
        <v>5</v>
      </c>
      <c r="AQ12" s="37">
        <f>AP12</f>
        <v>5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1917036</v>
      </c>
      <c r="DD12" s="32"/>
      <c r="DE12" s="32">
        <f>IF(ISBLANK(DC12),"-",DC12-DC10)</f>
        <v>1072</v>
      </c>
      <c r="DF12" s="32"/>
      <c r="DG12" s="32">
        <f>DC12-DC10</f>
        <v>1072</v>
      </c>
      <c r="DH12" s="32"/>
      <c r="DI12" s="32"/>
      <c r="DJ12" s="32"/>
      <c r="DK12" s="32"/>
      <c r="DL12" s="32"/>
      <c r="DM12" s="32">
        <f t="shared" ref="DM12:DM36" si="7">DE12</f>
        <v>1072</v>
      </c>
      <c r="DN12" s="32">
        <f>DM12/AJ12</f>
        <v>292.25736095965101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43381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73</v>
      </c>
      <c r="H13" s="44">
        <f t="shared" si="1"/>
        <v>51.408450704225352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7621222</v>
      </c>
      <c r="AF13" s="39"/>
      <c r="AG13" s="39"/>
      <c r="AH13" s="39"/>
      <c r="AI13" s="38">
        <f t="shared" ref="AI13:AI35" si="8">IF(ISBLANK(AE13),"-",AE13-AE12)</f>
        <v>3986</v>
      </c>
      <c r="AJ13" s="38">
        <f t="shared" si="2"/>
        <v>3.9860000000000002</v>
      </c>
      <c r="AK13" s="38">
        <f t="shared" si="3"/>
        <v>95.664000000000001</v>
      </c>
      <c r="AL13" s="38"/>
      <c r="AM13" s="38"/>
      <c r="AN13" s="38"/>
      <c r="AO13" s="38">
        <f t="shared" si="4"/>
        <v>95.664000000000001</v>
      </c>
      <c r="AP13" s="191">
        <v>6.3</v>
      </c>
      <c r="AQ13" s="37">
        <f t="shared" ref="AQ13:AQ35" si="9">AP13</f>
        <v>6.3</v>
      </c>
      <c r="AR13" s="36"/>
      <c r="AS13" s="36"/>
      <c r="AT13" s="36"/>
      <c r="AU13" s="35" t="s">
        <v>153</v>
      </c>
      <c r="AV13" s="34">
        <v>1188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0.99831932773109244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1918148</v>
      </c>
      <c r="DD13" s="32"/>
      <c r="DE13" s="32">
        <f t="shared" ref="DE13:DE35" si="10">IF(ISBLANK(DC13),"-",DC13-DC12)</f>
        <v>1112</v>
      </c>
      <c r="DF13" s="32"/>
      <c r="DG13" s="32">
        <f t="shared" ref="DG13:DG35" si="11">DC13-DC12</f>
        <v>1112</v>
      </c>
      <c r="DH13" s="32"/>
      <c r="DI13" s="32"/>
      <c r="DJ13" s="32"/>
      <c r="DK13" s="32"/>
      <c r="DL13" s="32"/>
      <c r="DM13" s="32">
        <f t="shared" si="7"/>
        <v>1112</v>
      </c>
      <c r="DN13" s="32">
        <f t="shared" ref="DN13:DN36" si="12">DM13/AJ13</f>
        <v>278.9764174611139</v>
      </c>
      <c r="DO13" s="91">
        <v>1.17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43381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6</v>
      </c>
      <c r="G14" s="89">
        <v>72</v>
      </c>
      <c r="H14" s="44">
        <f t="shared" si="1"/>
        <v>50.70422535211268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7625246</v>
      </c>
      <c r="AF14" s="39"/>
      <c r="AG14" s="39"/>
      <c r="AH14" s="39"/>
      <c r="AI14" s="38">
        <f t="shared" si="8"/>
        <v>4024</v>
      </c>
      <c r="AJ14" s="38">
        <f t="shared" si="2"/>
        <v>4.024</v>
      </c>
      <c r="AK14" s="38">
        <f t="shared" si="3"/>
        <v>96.575999999999993</v>
      </c>
      <c r="AL14" s="38"/>
      <c r="AM14" s="38"/>
      <c r="AN14" s="38"/>
      <c r="AO14" s="38">
        <f t="shared" si="4"/>
        <v>96.575999999999993</v>
      </c>
      <c r="AP14" s="191">
        <v>7.5</v>
      </c>
      <c r="AQ14" s="37">
        <f t="shared" si="9"/>
        <v>7.5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1919264</v>
      </c>
      <c r="DD14" s="32"/>
      <c r="DE14" s="32">
        <f t="shared" si="10"/>
        <v>1116</v>
      </c>
      <c r="DF14" s="32"/>
      <c r="DG14" s="32">
        <f t="shared" si="11"/>
        <v>1116</v>
      </c>
      <c r="DH14" s="32"/>
      <c r="DI14" s="32"/>
      <c r="DJ14" s="32"/>
      <c r="DK14" s="32"/>
      <c r="DL14" s="32"/>
      <c r="DM14" s="32">
        <f t="shared" si="7"/>
        <v>1116</v>
      </c>
      <c r="DN14" s="32">
        <f t="shared" si="12"/>
        <v>277.33598409542742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43381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73</v>
      </c>
      <c r="H15" s="44">
        <f t="shared" si="1"/>
        <v>51.408450704225352</v>
      </c>
      <c r="I15" s="44">
        <v>73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7629360</v>
      </c>
      <c r="AF15" s="39"/>
      <c r="AG15" s="39"/>
      <c r="AH15" s="39"/>
      <c r="AI15" s="38">
        <f t="shared" si="8"/>
        <v>4114</v>
      </c>
      <c r="AJ15" s="38">
        <f t="shared" si="2"/>
        <v>4.1139999999999999</v>
      </c>
      <c r="AK15" s="38">
        <f t="shared" si="3"/>
        <v>98.73599999999999</v>
      </c>
      <c r="AL15" s="38"/>
      <c r="AM15" s="38"/>
      <c r="AN15" s="38"/>
      <c r="AO15" s="38">
        <f t="shared" si="4"/>
        <v>98.73599999999999</v>
      </c>
      <c r="AP15" s="191">
        <v>8.8000000000000007</v>
      </c>
      <c r="AQ15" s="37">
        <f t="shared" si="9"/>
        <v>8.8000000000000007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1920392</v>
      </c>
      <c r="DD15" s="32"/>
      <c r="DE15" s="32">
        <f t="shared" si="10"/>
        <v>1128</v>
      </c>
      <c r="DF15" s="32"/>
      <c r="DG15" s="32">
        <f t="shared" si="11"/>
        <v>1128</v>
      </c>
      <c r="DH15" s="32"/>
      <c r="DI15" s="32"/>
      <c r="DJ15" s="32"/>
      <c r="DK15" s="32"/>
      <c r="DL15" s="32"/>
      <c r="DM15" s="32">
        <f t="shared" si="7"/>
        <v>1128</v>
      </c>
      <c r="DN15" s="32">
        <f t="shared" si="12"/>
        <v>274.18570734078759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43381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79</v>
      </c>
      <c r="H16" s="44">
        <f t="shared" si="1"/>
        <v>55.633802816901408</v>
      </c>
      <c r="I16" s="44">
        <v>74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7633518</v>
      </c>
      <c r="AF16" s="39"/>
      <c r="AG16" s="39"/>
      <c r="AH16" s="39"/>
      <c r="AI16" s="38">
        <f t="shared" si="8"/>
        <v>4158</v>
      </c>
      <c r="AJ16" s="38">
        <f t="shared" si="2"/>
        <v>4.1580000000000004</v>
      </c>
      <c r="AK16" s="38">
        <f t="shared" si="3"/>
        <v>99.792000000000002</v>
      </c>
      <c r="AL16" s="38"/>
      <c r="AM16" s="38"/>
      <c r="AN16" s="38"/>
      <c r="AO16" s="38">
        <f t="shared" si="4"/>
        <v>99.792000000000002</v>
      </c>
      <c r="AP16" s="191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1921458</v>
      </c>
      <c r="DD16" s="32"/>
      <c r="DE16" s="32">
        <f t="shared" si="10"/>
        <v>1066</v>
      </c>
      <c r="DF16" s="32"/>
      <c r="DG16" s="32">
        <f t="shared" si="11"/>
        <v>1066</v>
      </c>
      <c r="DH16" s="32"/>
      <c r="DI16" s="32"/>
      <c r="DJ16" s="32"/>
      <c r="DK16" s="32"/>
      <c r="DL16" s="32"/>
      <c r="DM16" s="32">
        <f t="shared" si="7"/>
        <v>1066</v>
      </c>
      <c r="DN16" s="32">
        <f t="shared" si="12"/>
        <v>256.37325637325637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43381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79</v>
      </c>
      <c r="H17" s="44">
        <f t="shared" si="1"/>
        <v>55.633802816901408</v>
      </c>
      <c r="I17" s="44">
        <v>77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7638109</v>
      </c>
      <c r="AF17" s="39"/>
      <c r="AG17" s="39"/>
      <c r="AH17" s="39"/>
      <c r="AI17" s="38">
        <f t="shared" si="8"/>
        <v>4591</v>
      </c>
      <c r="AJ17" s="38">
        <f t="shared" si="2"/>
        <v>4.5910000000000002</v>
      </c>
      <c r="AK17" s="38">
        <f t="shared" si="3"/>
        <v>110.184</v>
      </c>
      <c r="AL17" s="38"/>
      <c r="AM17" s="38"/>
      <c r="AN17" s="38"/>
      <c r="AO17" s="38">
        <f t="shared" si="4"/>
        <v>110.184</v>
      </c>
      <c r="AP17" s="191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1922567</v>
      </c>
      <c r="DD17" s="32"/>
      <c r="DE17" s="32">
        <f t="shared" si="10"/>
        <v>1109</v>
      </c>
      <c r="DF17" s="32"/>
      <c r="DG17" s="32">
        <f t="shared" si="11"/>
        <v>1109</v>
      </c>
      <c r="DH17" s="32"/>
      <c r="DI17" s="32"/>
      <c r="DJ17" s="32"/>
      <c r="DK17" s="32"/>
      <c r="DL17" s="32"/>
      <c r="DM17" s="32">
        <f t="shared" si="7"/>
        <v>1109</v>
      </c>
      <c r="DN17" s="32">
        <f t="shared" si="12"/>
        <v>241.55957307776083</v>
      </c>
      <c r="DO17" s="91">
        <v>1.1499999999999999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43381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6</v>
      </c>
      <c r="G18" s="89">
        <v>76</v>
      </c>
      <c r="H18" s="44">
        <f t="shared" si="1"/>
        <v>53.521126760563384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7643351</v>
      </c>
      <c r="AF18" s="39"/>
      <c r="AG18" s="39"/>
      <c r="AH18" s="39"/>
      <c r="AI18" s="38">
        <f t="shared" si="8"/>
        <v>5242</v>
      </c>
      <c r="AJ18" s="38">
        <f t="shared" si="2"/>
        <v>5.242</v>
      </c>
      <c r="AK18" s="38">
        <f t="shared" si="3"/>
        <v>125.80799999999999</v>
      </c>
      <c r="AL18" s="38"/>
      <c r="AM18" s="38"/>
      <c r="AN18" s="38"/>
      <c r="AO18" s="38">
        <f t="shared" si="4"/>
        <v>125.80799999999999</v>
      </c>
      <c r="AP18" s="191">
        <v>8.9</v>
      </c>
      <c r="AQ18" s="37">
        <f t="shared" si="9"/>
        <v>8.9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1027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0.86302521008403366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1923791</v>
      </c>
      <c r="DD18" s="32"/>
      <c r="DE18" s="32">
        <f t="shared" si="10"/>
        <v>1224</v>
      </c>
      <c r="DF18" s="32"/>
      <c r="DG18" s="32">
        <f t="shared" si="11"/>
        <v>1224</v>
      </c>
      <c r="DH18" s="32"/>
      <c r="DI18" s="32"/>
      <c r="DJ18" s="32"/>
      <c r="DK18" s="32"/>
      <c r="DL18" s="32"/>
      <c r="DM18" s="32">
        <f t="shared" si="7"/>
        <v>1224</v>
      </c>
      <c r="DN18" s="32">
        <f t="shared" si="12"/>
        <v>233.49866463181991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43381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5</v>
      </c>
      <c r="G19" s="89">
        <v>76</v>
      </c>
      <c r="H19" s="44">
        <f t="shared" si="1"/>
        <v>53.521126760563384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7648421</v>
      </c>
      <c r="AF19" s="39"/>
      <c r="AG19" s="39"/>
      <c r="AH19" s="39"/>
      <c r="AI19" s="38">
        <f t="shared" si="8"/>
        <v>5070</v>
      </c>
      <c r="AJ19" s="38">
        <f t="shared" si="2"/>
        <v>5.07</v>
      </c>
      <c r="AK19" s="38">
        <f t="shared" si="3"/>
        <v>121.68</v>
      </c>
      <c r="AL19" s="38"/>
      <c r="AM19" s="38"/>
      <c r="AN19" s="38"/>
      <c r="AO19" s="38">
        <f t="shared" si="4"/>
        <v>121.68</v>
      </c>
      <c r="AP19" s="191">
        <v>8.3000000000000007</v>
      </c>
      <c r="AQ19" s="37">
        <f t="shared" si="9"/>
        <v>8.3000000000000007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1026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0.86218487394957988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1925002</v>
      </c>
      <c r="DD19" s="32"/>
      <c r="DE19" s="32">
        <f t="shared" si="10"/>
        <v>1211</v>
      </c>
      <c r="DF19" s="32"/>
      <c r="DG19" s="32">
        <f t="shared" si="11"/>
        <v>1211</v>
      </c>
      <c r="DH19" s="32"/>
      <c r="DI19" s="32"/>
      <c r="DJ19" s="32"/>
      <c r="DK19" s="32"/>
      <c r="DL19" s="32"/>
      <c r="DM19" s="32">
        <f t="shared" si="7"/>
        <v>1211</v>
      </c>
      <c r="DN19" s="32">
        <f t="shared" si="12"/>
        <v>238.8560157790927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43381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5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7652986</v>
      </c>
      <c r="AF20" s="39"/>
      <c r="AG20" s="39"/>
      <c r="AH20" s="39"/>
      <c r="AI20" s="38">
        <f t="shared" si="8"/>
        <v>4565</v>
      </c>
      <c r="AJ20" s="38">
        <f t="shared" si="2"/>
        <v>4.5650000000000004</v>
      </c>
      <c r="AK20" s="38">
        <f t="shared" si="3"/>
        <v>109.56</v>
      </c>
      <c r="AL20" s="38"/>
      <c r="AM20" s="38"/>
      <c r="AN20" s="38"/>
      <c r="AO20" s="38">
        <f t="shared" si="4"/>
        <v>109.56</v>
      </c>
      <c r="AP20" s="191">
        <v>7.6</v>
      </c>
      <c r="AQ20" s="37">
        <f t="shared" si="9"/>
        <v>7.6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1046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0.87899159663865545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1926176</v>
      </c>
      <c r="DD20" s="32"/>
      <c r="DE20" s="32">
        <f t="shared" si="10"/>
        <v>1174</v>
      </c>
      <c r="DF20" s="32"/>
      <c r="DG20" s="32">
        <f t="shared" si="11"/>
        <v>1174</v>
      </c>
      <c r="DH20" s="32"/>
      <c r="DI20" s="32"/>
      <c r="DJ20" s="32"/>
      <c r="DK20" s="32"/>
      <c r="DL20" s="32"/>
      <c r="DM20" s="32">
        <f t="shared" si="7"/>
        <v>1174</v>
      </c>
      <c r="DN20" s="32">
        <f t="shared" si="12"/>
        <v>257.17415115005474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43381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4</v>
      </c>
      <c r="G21" s="89">
        <v>74</v>
      </c>
      <c r="H21" s="44">
        <f t="shared" si="1"/>
        <v>52.112676056338032</v>
      </c>
      <c r="I21" s="44">
        <v>72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7657280</v>
      </c>
      <c r="AF21" s="39"/>
      <c r="AG21" s="39"/>
      <c r="AH21" s="39"/>
      <c r="AI21" s="38">
        <f t="shared" si="8"/>
        <v>4294</v>
      </c>
      <c r="AJ21" s="38">
        <f t="shared" si="2"/>
        <v>4.2939999999999996</v>
      </c>
      <c r="AK21" s="38">
        <f t="shared" si="3"/>
        <v>103.05599999999998</v>
      </c>
      <c r="AL21" s="38"/>
      <c r="AM21" s="38"/>
      <c r="AN21" s="38"/>
      <c r="AO21" s="38">
        <f t="shared" si="4"/>
        <v>103.05599999999998</v>
      </c>
      <c r="AP21" s="191">
        <v>6.9</v>
      </c>
      <c r="AQ21" s="37">
        <f t="shared" si="9"/>
        <v>6.9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1026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0.86218487394957988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1927402</v>
      </c>
      <c r="DD21" s="32"/>
      <c r="DE21" s="32">
        <f t="shared" si="10"/>
        <v>1226</v>
      </c>
      <c r="DF21" s="32"/>
      <c r="DG21" s="32">
        <f t="shared" si="11"/>
        <v>1226</v>
      </c>
      <c r="DH21" s="32"/>
      <c r="DI21" s="32"/>
      <c r="DJ21" s="32"/>
      <c r="DK21" s="32"/>
      <c r="DL21" s="32"/>
      <c r="DM21" s="32">
        <f t="shared" si="7"/>
        <v>1226</v>
      </c>
      <c r="DN21" s="32">
        <f t="shared" si="12"/>
        <v>285.51467163483932</v>
      </c>
      <c r="DO21" s="134">
        <v>1.1000000000000001</v>
      </c>
      <c r="DP21" s="31"/>
      <c r="DT21" s="24"/>
      <c r="DU21" s="24"/>
      <c r="DV21" s="24"/>
      <c r="DW21" s="23"/>
    </row>
    <row r="22" spans="1:127" x14ac:dyDescent="0.35">
      <c r="A22" s="232">
        <v>43381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3</v>
      </c>
      <c r="G22" s="89">
        <v>74</v>
      </c>
      <c r="H22" s="44">
        <f t="shared" si="1"/>
        <v>52.112676056338032</v>
      </c>
      <c r="I22" s="44">
        <v>72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7661550</v>
      </c>
      <c r="AF22" s="39"/>
      <c r="AG22" s="39"/>
      <c r="AH22" s="39"/>
      <c r="AI22" s="38">
        <f t="shared" si="8"/>
        <v>4270</v>
      </c>
      <c r="AJ22" s="38">
        <f t="shared" si="2"/>
        <v>4.2699999999999996</v>
      </c>
      <c r="AK22" s="38">
        <f t="shared" si="3"/>
        <v>102.47999999999999</v>
      </c>
      <c r="AL22" s="38"/>
      <c r="AM22" s="38"/>
      <c r="AN22" s="38"/>
      <c r="AO22" s="38">
        <f t="shared" si="4"/>
        <v>102.47999999999999</v>
      </c>
      <c r="AP22" s="191">
        <v>6.3</v>
      </c>
      <c r="AQ22" s="37">
        <f t="shared" si="9"/>
        <v>6.3</v>
      </c>
      <c r="AR22" s="36"/>
      <c r="AS22" s="36"/>
      <c r="AT22" s="36"/>
      <c r="AU22" s="35" t="s">
        <v>158</v>
      </c>
      <c r="AV22" s="34">
        <v>1186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0.99663865546218489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0.86302521008403366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1928615</v>
      </c>
      <c r="DD22" s="32"/>
      <c r="DE22" s="32">
        <f t="shared" si="10"/>
        <v>1213</v>
      </c>
      <c r="DF22" s="32"/>
      <c r="DG22" s="32">
        <f t="shared" si="11"/>
        <v>1213</v>
      </c>
      <c r="DH22" s="32"/>
      <c r="DI22" s="32"/>
      <c r="DJ22" s="32"/>
      <c r="DK22" s="32"/>
      <c r="DL22" s="32"/>
      <c r="DM22" s="32">
        <f t="shared" si="7"/>
        <v>1213</v>
      </c>
      <c r="DN22" s="32">
        <f t="shared" si="12"/>
        <v>284.07494145199064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43381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74</v>
      </c>
      <c r="H23" s="44">
        <f t="shared" si="1"/>
        <v>52.112676056338032</v>
      </c>
      <c r="I23" s="44">
        <v>71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7665570</v>
      </c>
      <c r="AF23" s="39"/>
      <c r="AG23" s="39"/>
      <c r="AH23" s="39"/>
      <c r="AI23" s="38">
        <f t="shared" si="8"/>
        <v>4020</v>
      </c>
      <c r="AJ23" s="38">
        <f t="shared" si="2"/>
        <v>4.0199999999999996</v>
      </c>
      <c r="AK23" s="38">
        <f t="shared" si="3"/>
        <v>96.47999999999999</v>
      </c>
      <c r="AL23" s="38"/>
      <c r="AM23" s="38"/>
      <c r="AN23" s="38"/>
      <c r="AO23" s="38">
        <f t="shared" si="4"/>
        <v>96.47999999999999</v>
      </c>
      <c r="AP23" s="191">
        <v>5.7</v>
      </c>
      <c r="AQ23" s="37">
        <f t="shared" si="9"/>
        <v>5.7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1026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0.86218487394957988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1929766</v>
      </c>
      <c r="DD23" s="32"/>
      <c r="DE23" s="32">
        <f t="shared" si="10"/>
        <v>1151</v>
      </c>
      <c r="DF23" s="32"/>
      <c r="DG23" s="32">
        <f t="shared" si="11"/>
        <v>1151</v>
      </c>
      <c r="DH23" s="32"/>
      <c r="DI23" s="32"/>
      <c r="DJ23" s="32"/>
      <c r="DK23" s="32"/>
      <c r="DL23" s="32"/>
      <c r="DM23" s="32">
        <f t="shared" si="7"/>
        <v>1151</v>
      </c>
      <c r="DN23" s="32">
        <f t="shared" si="12"/>
        <v>286.31840796019901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43381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73</v>
      </c>
      <c r="H24" s="44">
        <f t="shared" si="1"/>
        <v>51.408450704225352</v>
      </c>
      <c r="I24" s="44">
        <v>71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7669788</v>
      </c>
      <c r="AF24" s="39"/>
      <c r="AG24" s="39"/>
      <c r="AH24" s="39"/>
      <c r="AI24" s="38">
        <f t="shared" si="8"/>
        <v>4218</v>
      </c>
      <c r="AJ24" s="38">
        <f t="shared" si="2"/>
        <v>4.218</v>
      </c>
      <c r="AK24" s="38">
        <f t="shared" si="3"/>
        <v>101.232</v>
      </c>
      <c r="AL24" s="38"/>
      <c r="AM24" s="38"/>
      <c r="AN24" s="38"/>
      <c r="AO24" s="38">
        <f t="shared" si="4"/>
        <v>101.232</v>
      </c>
      <c r="AP24" s="191">
        <v>5.0999999999999996</v>
      </c>
      <c r="AQ24" s="37">
        <f t="shared" si="9"/>
        <v>5.0999999999999996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1027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0.86302521008403366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1930939</v>
      </c>
      <c r="DD24" s="32"/>
      <c r="DE24" s="32">
        <f t="shared" si="10"/>
        <v>1173</v>
      </c>
      <c r="DF24" s="32"/>
      <c r="DG24" s="32">
        <f t="shared" si="11"/>
        <v>1173</v>
      </c>
      <c r="DH24" s="32"/>
      <c r="DI24" s="32"/>
      <c r="DJ24" s="32"/>
      <c r="DK24" s="32"/>
      <c r="DL24" s="32"/>
      <c r="DM24" s="32">
        <f t="shared" si="7"/>
        <v>1173</v>
      </c>
      <c r="DN24" s="32">
        <f t="shared" si="12"/>
        <v>278.09388335704125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43381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71</v>
      </c>
      <c r="H25" s="44">
        <f t="shared" si="1"/>
        <v>50</v>
      </c>
      <c r="I25" s="44">
        <v>70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7673535</v>
      </c>
      <c r="AF25" s="39"/>
      <c r="AG25" s="39"/>
      <c r="AH25" s="39"/>
      <c r="AI25" s="38">
        <f t="shared" si="8"/>
        <v>3747</v>
      </c>
      <c r="AJ25" s="38">
        <f t="shared" si="2"/>
        <v>3.7469999999999999</v>
      </c>
      <c r="AK25" s="38">
        <f t="shared" si="3"/>
        <v>89.927999999999997</v>
      </c>
      <c r="AL25" s="38"/>
      <c r="AM25" s="38"/>
      <c r="AN25" s="38"/>
      <c r="AO25" s="38">
        <f t="shared" si="4"/>
        <v>89.927999999999997</v>
      </c>
      <c r="AP25" s="191">
        <v>4.5</v>
      </c>
      <c r="AQ25" s="37">
        <f t="shared" si="9"/>
        <v>4.5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1017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0.85462184873949576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1932160</v>
      </c>
      <c r="DD25" s="32"/>
      <c r="DE25" s="32">
        <f t="shared" si="10"/>
        <v>1221</v>
      </c>
      <c r="DF25" s="32"/>
      <c r="DG25" s="32">
        <f t="shared" si="11"/>
        <v>1221</v>
      </c>
      <c r="DH25" s="32"/>
      <c r="DI25" s="32"/>
      <c r="DJ25" s="32"/>
      <c r="DK25" s="32"/>
      <c r="DL25" s="32"/>
      <c r="DM25" s="32">
        <f t="shared" si="7"/>
        <v>1221</v>
      </c>
      <c r="DN25" s="32">
        <f t="shared" si="12"/>
        <v>325.86068855084068</v>
      </c>
      <c r="DO25" s="91">
        <v>1.17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43381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71</v>
      </c>
      <c r="H26" s="44">
        <f t="shared" si="1"/>
        <v>50</v>
      </c>
      <c r="I26" s="44">
        <v>70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7677203</v>
      </c>
      <c r="AF26" s="39"/>
      <c r="AG26" s="39"/>
      <c r="AH26" s="39"/>
      <c r="AI26" s="38">
        <f t="shared" si="8"/>
        <v>3668</v>
      </c>
      <c r="AJ26" s="38">
        <f t="shared" si="2"/>
        <v>3.6680000000000001</v>
      </c>
      <c r="AK26" s="38">
        <f t="shared" si="3"/>
        <v>88.032000000000011</v>
      </c>
      <c r="AL26" s="38"/>
      <c r="AM26" s="38"/>
      <c r="AN26" s="38"/>
      <c r="AO26" s="38">
        <f t="shared" si="4"/>
        <v>88.032000000000011</v>
      </c>
      <c r="AP26" s="191">
        <v>3.8</v>
      </c>
      <c r="AQ26" s="37">
        <f t="shared" si="9"/>
        <v>3.8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1006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0.8453781512605042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1933296</v>
      </c>
      <c r="DD26" s="32"/>
      <c r="DE26" s="32">
        <f t="shared" si="10"/>
        <v>1136</v>
      </c>
      <c r="DF26" s="32"/>
      <c r="DG26" s="32">
        <f t="shared" si="11"/>
        <v>1136</v>
      </c>
      <c r="DH26" s="32"/>
      <c r="DI26" s="32"/>
      <c r="DJ26" s="32"/>
      <c r="DK26" s="32"/>
      <c r="DL26" s="32"/>
      <c r="DM26" s="32">
        <f t="shared" si="7"/>
        <v>1136</v>
      </c>
      <c r="DN26" s="32">
        <f t="shared" si="12"/>
        <v>309.70556161395854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43381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74</v>
      </c>
      <c r="H27" s="44">
        <f t="shared" si="1"/>
        <v>52.112676056338032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7681530</v>
      </c>
      <c r="AF27" s="39"/>
      <c r="AG27" s="39"/>
      <c r="AH27" s="39"/>
      <c r="AI27" s="38">
        <f t="shared" si="8"/>
        <v>4327</v>
      </c>
      <c r="AJ27" s="38">
        <f t="shared" si="2"/>
        <v>4.327</v>
      </c>
      <c r="AK27" s="38">
        <f t="shared" si="3"/>
        <v>103.848</v>
      </c>
      <c r="AL27" s="38"/>
      <c r="AM27" s="38"/>
      <c r="AN27" s="38"/>
      <c r="AO27" s="38">
        <f t="shared" si="4"/>
        <v>103.848</v>
      </c>
      <c r="AP27" s="191">
        <v>3.3</v>
      </c>
      <c r="AQ27" s="37">
        <f t="shared" si="9"/>
        <v>3.3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1006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0.8453781512605042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1934459</v>
      </c>
      <c r="DD27" s="32"/>
      <c r="DE27" s="32">
        <f t="shared" si="10"/>
        <v>1163</v>
      </c>
      <c r="DF27" s="32"/>
      <c r="DG27" s="32">
        <f t="shared" si="11"/>
        <v>1163</v>
      </c>
      <c r="DH27" s="32"/>
      <c r="DI27" s="32"/>
      <c r="DJ27" s="32"/>
      <c r="DK27" s="32"/>
      <c r="DL27" s="32"/>
      <c r="DM27" s="32">
        <f t="shared" si="7"/>
        <v>1163</v>
      </c>
      <c r="DN27" s="32">
        <f t="shared" si="12"/>
        <v>268.77744395655191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43381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73</v>
      </c>
      <c r="H28" s="44">
        <f t="shared" si="1"/>
        <v>51.408450704225352</v>
      </c>
      <c r="I28" s="44">
        <v>72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7685832</v>
      </c>
      <c r="AF28" s="39"/>
      <c r="AG28" s="39"/>
      <c r="AH28" s="39"/>
      <c r="AI28" s="38">
        <f t="shared" si="8"/>
        <v>4302</v>
      </c>
      <c r="AJ28" s="38">
        <f t="shared" si="2"/>
        <v>4.3019999999999996</v>
      </c>
      <c r="AK28" s="38">
        <f t="shared" si="3"/>
        <v>103.24799999999999</v>
      </c>
      <c r="AL28" s="38"/>
      <c r="AM28" s="38"/>
      <c r="AN28" s="38"/>
      <c r="AO28" s="38">
        <f t="shared" si="4"/>
        <v>103.24799999999999</v>
      </c>
      <c r="AP28" s="191">
        <v>3</v>
      </c>
      <c r="AQ28" s="37">
        <f t="shared" si="9"/>
        <v>3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1006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0.8453781512605042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1935624</v>
      </c>
      <c r="DD28" s="32"/>
      <c r="DE28" s="32">
        <f t="shared" si="10"/>
        <v>1165</v>
      </c>
      <c r="DF28" s="32"/>
      <c r="DG28" s="32">
        <f t="shared" si="11"/>
        <v>1165</v>
      </c>
      <c r="DH28" s="32"/>
      <c r="DI28" s="32"/>
      <c r="DJ28" s="32"/>
      <c r="DK28" s="32"/>
      <c r="DL28" s="32"/>
      <c r="DM28" s="32">
        <f t="shared" si="7"/>
        <v>1165</v>
      </c>
      <c r="DN28" s="32">
        <f t="shared" si="12"/>
        <v>270.80427708042771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43381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72</v>
      </c>
      <c r="H29" s="44">
        <f t="shared" si="1"/>
        <v>50.70422535211268</v>
      </c>
      <c r="I29" s="44">
        <v>71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7690191</v>
      </c>
      <c r="AF29" s="39"/>
      <c r="AG29" s="39"/>
      <c r="AH29" s="39"/>
      <c r="AI29" s="38">
        <f t="shared" si="8"/>
        <v>4359</v>
      </c>
      <c r="AJ29" s="38">
        <f t="shared" si="2"/>
        <v>4.359</v>
      </c>
      <c r="AK29" s="38">
        <f t="shared" si="3"/>
        <v>104.616</v>
      </c>
      <c r="AL29" s="38"/>
      <c r="AM29" s="38"/>
      <c r="AN29" s="38"/>
      <c r="AO29" s="38">
        <f t="shared" si="4"/>
        <v>104.616</v>
      </c>
      <c r="AP29" s="191">
        <v>2.6</v>
      </c>
      <c r="AQ29" s="37">
        <f t="shared" si="9"/>
        <v>2.6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1006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0.8453781512605042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1936801</v>
      </c>
      <c r="DD29" s="32"/>
      <c r="DE29" s="32">
        <f t="shared" si="10"/>
        <v>1177</v>
      </c>
      <c r="DF29" s="32"/>
      <c r="DG29" s="32">
        <f t="shared" si="11"/>
        <v>1177</v>
      </c>
      <c r="DH29" s="32"/>
      <c r="DI29" s="32"/>
      <c r="DJ29" s="32"/>
      <c r="DK29" s="32"/>
      <c r="DL29" s="32"/>
      <c r="DM29" s="32">
        <f t="shared" si="7"/>
        <v>1177</v>
      </c>
      <c r="DN29" s="32">
        <f t="shared" si="12"/>
        <v>270.01605872906629</v>
      </c>
      <c r="DO29" s="91">
        <v>1.1399999999999999</v>
      </c>
      <c r="DP29" s="31"/>
      <c r="DT29" s="24"/>
      <c r="DU29" s="24"/>
      <c r="DV29" s="24"/>
      <c r="DW29" s="23"/>
    </row>
    <row r="30" spans="1:127" x14ac:dyDescent="0.35">
      <c r="A30" s="232">
        <v>43381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72</v>
      </c>
      <c r="H30" s="44">
        <f t="shared" si="1"/>
        <v>50.70422535211268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7694464</v>
      </c>
      <c r="AF30" s="39"/>
      <c r="AG30" s="39"/>
      <c r="AH30" s="39"/>
      <c r="AI30" s="38">
        <f t="shared" si="8"/>
        <v>4273</v>
      </c>
      <c r="AJ30" s="38">
        <f t="shared" si="2"/>
        <v>4.2729999999999997</v>
      </c>
      <c r="AK30" s="38">
        <f t="shared" si="3"/>
        <v>102.55199999999999</v>
      </c>
      <c r="AL30" s="38"/>
      <c r="AM30" s="38"/>
      <c r="AN30" s="38"/>
      <c r="AO30" s="38">
        <f t="shared" si="4"/>
        <v>102.55199999999999</v>
      </c>
      <c r="AP30" s="191">
        <v>2.2999999999999998</v>
      </c>
      <c r="AQ30" s="37">
        <f t="shared" si="9"/>
        <v>2.2999999999999998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1005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0.84453781512605042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1937953</v>
      </c>
      <c r="DD30" s="32"/>
      <c r="DE30" s="32">
        <f t="shared" si="10"/>
        <v>1152</v>
      </c>
      <c r="DF30" s="32"/>
      <c r="DG30" s="32">
        <f t="shared" si="11"/>
        <v>1152</v>
      </c>
      <c r="DH30" s="32"/>
      <c r="DI30" s="32"/>
      <c r="DJ30" s="32"/>
      <c r="DK30" s="32"/>
      <c r="DL30" s="32"/>
      <c r="DM30" s="32">
        <f t="shared" si="7"/>
        <v>1152</v>
      </c>
      <c r="DN30" s="32">
        <f t="shared" si="12"/>
        <v>269.5998127779078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43381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-2</v>
      </c>
      <c r="G31" s="89">
        <v>72</v>
      </c>
      <c r="H31" s="44">
        <f t="shared" si="1"/>
        <v>50.70422535211268</v>
      </c>
      <c r="I31" s="44">
        <v>71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7698588</v>
      </c>
      <c r="AF31" s="39"/>
      <c r="AG31" s="39"/>
      <c r="AH31" s="39"/>
      <c r="AI31" s="38">
        <f t="shared" si="8"/>
        <v>4124</v>
      </c>
      <c r="AJ31" s="38">
        <f t="shared" si="2"/>
        <v>4.1239999999999997</v>
      </c>
      <c r="AK31" s="38">
        <f t="shared" si="3"/>
        <v>98.975999999999999</v>
      </c>
      <c r="AL31" s="38"/>
      <c r="AM31" s="38"/>
      <c r="AN31" s="38"/>
      <c r="AO31" s="38">
        <f t="shared" si="4"/>
        <v>98.975999999999999</v>
      </c>
      <c r="AP31" s="191">
        <v>1.9</v>
      </c>
      <c r="AQ31" s="37">
        <f t="shared" si="9"/>
        <v>1.9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1005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0.84453781512605042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1939114</v>
      </c>
      <c r="DD31" s="32"/>
      <c r="DE31" s="32">
        <f t="shared" si="10"/>
        <v>1161</v>
      </c>
      <c r="DF31" s="32"/>
      <c r="DG31" s="32">
        <f t="shared" si="11"/>
        <v>1161</v>
      </c>
      <c r="DH31" s="32"/>
      <c r="DI31" s="32"/>
      <c r="DJ31" s="32"/>
      <c r="DK31" s="32"/>
      <c r="DL31" s="32"/>
      <c r="DM31" s="32">
        <f t="shared" si="7"/>
        <v>1161</v>
      </c>
      <c r="DN31" s="32">
        <f t="shared" si="12"/>
        <v>281.52279340446171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43381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72</v>
      </c>
      <c r="H32" s="44">
        <f t="shared" si="1"/>
        <v>50.70422535211268</v>
      </c>
      <c r="I32" s="44">
        <v>71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7702615</v>
      </c>
      <c r="AF32" s="39"/>
      <c r="AG32" s="39"/>
      <c r="AH32" s="39"/>
      <c r="AI32" s="38">
        <f t="shared" si="8"/>
        <v>4027</v>
      </c>
      <c r="AJ32" s="38">
        <f t="shared" si="2"/>
        <v>4.0270000000000001</v>
      </c>
      <c r="AK32" s="38">
        <f t="shared" si="3"/>
        <v>96.647999999999996</v>
      </c>
      <c r="AL32" s="38"/>
      <c r="AM32" s="38"/>
      <c r="AN32" s="38"/>
      <c r="AO32" s="38">
        <f t="shared" si="4"/>
        <v>96.647999999999996</v>
      </c>
      <c r="AP32" s="191">
        <v>1.6</v>
      </c>
      <c r="AQ32" s="37">
        <f t="shared" si="9"/>
        <v>1.6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1005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0.84453781512605042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1940268</v>
      </c>
      <c r="DD32" s="32"/>
      <c r="DE32" s="32">
        <f t="shared" si="10"/>
        <v>1154</v>
      </c>
      <c r="DF32" s="32"/>
      <c r="DG32" s="32">
        <f t="shared" si="11"/>
        <v>1154</v>
      </c>
      <c r="DH32" s="32"/>
      <c r="DI32" s="32"/>
      <c r="DJ32" s="32"/>
      <c r="DK32" s="32"/>
      <c r="DL32" s="32"/>
      <c r="DM32" s="32">
        <f t="shared" si="7"/>
        <v>1154</v>
      </c>
      <c r="DN32" s="32">
        <f t="shared" si="12"/>
        <v>286.56568164887011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43381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75</v>
      </c>
      <c r="H33" s="44">
        <f t="shared" si="1"/>
        <v>52.816901408450704</v>
      </c>
      <c r="I33" s="44">
        <v>73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7706780</v>
      </c>
      <c r="AF33" s="39"/>
      <c r="AG33" s="39"/>
      <c r="AH33" s="39"/>
      <c r="AI33" s="38">
        <f t="shared" si="8"/>
        <v>4165</v>
      </c>
      <c r="AJ33" s="38">
        <f t="shared" si="2"/>
        <v>4.165</v>
      </c>
      <c r="AK33" s="38">
        <f t="shared" si="3"/>
        <v>99.960000000000008</v>
      </c>
      <c r="AL33" s="38"/>
      <c r="AM33" s="38"/>
      <c r="AN33" s="38"/>
      <c r="AO33" s="38">
        <f t="shared" si="4"/>
        <v>99.960000000000008</v>
      </c>
      <c r="AP33" s="191">
        <v>1.4</v>
      </c>
      <c r="AQ33" s="37">
        <f t="shared" si="9"/>
        <v>1.4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1006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0.8453781512605042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1941427</v>
      </c>
      <c r="DD33" s="32"/>
      <c r="DE33" s="32">
        <f t="shared" si="10"/>
        <v>1159</v>
      </c>
      <c r="DF33" s="32"/>
      <c r="DG33" s="32">
        <f t="shared" si="11"/>
        <v>1159</v>
      </c>
      <c r="DH33" s="32"/>
      <c r="DI33" s="32"/>
      <c r="DJ33" s="32"/>
      <c r="DK33" s="32"/>
      <c r="DL33" s="32"/>
      <c r="DM33" s="32">
        <f t="shared" si="7"/>
        <v>1159</v>
      </c>
      <c r="DN33" s="32">
        <f t="shared" si="12"/>
        <v>278.27130852340935</v>
      </c>
      <c r="DO33" s="91">
        <v>0.8</v>
      </c>
      <c r="DP33" s="31"/>
      <c r="DT33" s="24"/>
      <c r="DU33" s="24"/>
      <c r="DV33" s="24"/>
      <c r="DW33" s="23"/>
    </row>
    <row r="34" spans="1:127" x14ac:dyDescent="0.35">
      <c r="A34" s="232">
        <v>43381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74</v>
      </c>
      <c r="H34" s="44">
        <f t="shared" si="1"/>
        <v>52.112676056338032</v>
      </c>
      <c r="I34" s="44">
        <v>71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7710605</v>
      </c>
      <c r="AF34" s="39"/>
      <c r="AG34" s="39"/>
      <c r="AH34" s="39"/>
      <c r="AI34" s="38">
        <f t="shared" si="8"/>
        <v>3825</v>
      </c>
      <c r="AJ34" s="38">
        <f t="shared" si="2"/>
        <v>3.8250000000000002</v>
      </c>
      <c r="AK34" s="38">
        <f t="shared" si="3"/>
        <v>91.800000000000011</v>
      </c>
      <c r="AL34" s="38"/>
      <c r="AM34" s="38"/>
      <c r="AN34" s="38"/>
      <c r="AO34" s="38">
        <f t="shared" si="4"/>
        <v>91.800000000000011</v>
      </c>
      <c r="AP34" s="191">
        <v>1.8</v>
      </c>
      <c r="AQ34" s="37">
        <f t="shared" si="9"/>
        <v>1.8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1942492</v>
      </c>
      <c r="DD34" s="32"/>
      <c r="DE34" s="32">
        <f t="shared" si="10"/>
        <v>1065</v>
      </c>
      <c r="DF34" s="32"/>
      <c r="DG34" s="32">
        <f t="shared" si="11"/>
        <v>1065</v>
      </c>
      <c r="DH34" s="32"/>
      <c r="DI34" s="32"/>
      <c r="DJ34" s="32"/>
      <c r="DK34" s="32"/>
      <c r="DL34" s="32"/>
      <c r="DM34" s="32">
        <f t="shared" si="7"/>
        <v>1065</v>
      </c>
      <c r="DN34" s="32">
        <f t="shared" si="12"/>
        <v>278.43137254901961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43381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70</v>
      </c>
      <c r="H35" s="44">
        <f t="shared" si="1"/>
        <v>49.295774647887328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7714333</v>
      </c>
      <c r="AF35" s="39"/>
      <c r="AG35" s="39"/>
      <c r="AH35" s="39"/>
      <c r="AI35" s="38">
        <f t="shared" si="8"/>
        <v>3728</v>
      </c>
      <c r="AJ35" s="38">
        <f t="shared" si="2"/>
        <v>3.7280000000000002</v>
      </c>
      <c r="AK35" s="38">
        <f t="shared" si="3"/>
        <v>89.472000000000008</v>
      </c>
      <c r="AL35" s="38"/>
      <c r="AM35" s="38"/>
      <c r="AN35" s="38"/>
      <c r="AO35" s="38">
        <f t="shared" si="4"/>
        <v>89.472000000000008</v>
      </c>
      <c r="AP35" s="191">
        <v>3</v>
      </c>
      <c r="AQ35" s="37">
        <f t="shared" si="9"/>
        <v>3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1943624</v>
      </c>
      <c r="DD35" s="32"/>
      <c r="DE35" s="32">
        <f t="shared" si="10"/>
        <v>1132</v>
      </c>
      <c r="DF35" s="32"/>
      <c r="DG35" s="32">
        <f t="shared" si="11"/>
        <v>1132</v>
      </c>
      <c r="DH35" s="32"/>
      <c r="DI35" s="32"/>
      <c r="DJ35" s="32"/>
      <c r="DK35" s="32"/>
      <c r="DL35" s="32"/>
      <c r="DM35" s="32">
        <f t="shared" si="7"/>
        <v>1132</v>
      </c>
      <c r="DN35" s="32">
        <f t="shared" si="12"/>
        <v>303.6480686695279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2.5</v>
      </c>
      <c r="G36" s="28">
        <f t="shared" si="13"/>
        <v>73.541666666666671</v>
      </c>
      <c r="H36" s="28">
        <f t="shared" si="13"/>
        <v>51.789906103286391</v>
      </c>
      <c r="I36" s="28">
        <f t="shared" si="13"/>
        <v>71.75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100765</v>
      </c>
      <c r="AJ36" s="28">
        <f>SUM(AJ12:AJ35)</f>
        <v>100.765</v>
      </c>
      <c r="AK36" s="28">
        <f>AVERAGE(AK12:AK35)</f>
        <v>100.76500000000003</v>
      </c>
      <c r="AL36" s="28"/>
      <c r="AM36" s="28"/>
      <c r="AN36" s="28"/>
      <c r="AO36" s="28"/>
      <c r="AP36" s="28">
        <f>AVERAGE(AP12:AP35)</f>
        <v>5.1916666666666655</v>
      </c>
      <c r="AQ36" s="28">
        <f>AVERAGE(AQ12:AQ35)</f>
        <v>5.1916666666666655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27660</v>
      </c>
      <c r="DF36" s="28"/>
      <c r="DG36" s="28">
        <f>SUM(DG12:DG35)</f>
        <v>27660</v>
      </c>
      <c r="DH36" s="28"/>
      <c r="DI36" s="28"/>
      <c r="DJ36" s="28"/>
      <c r="DK36" s="28"/>
      <c r="DL36" s="28"/>
      <c r="DM36" s="28">
        <f t="shared" si="7"/>
        <v>27660</v>
      </c>
      <c r="DN36" s="28">
        <f t="shared" si="12"/>
        <v>274.50007443060588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155</v>
      </c>
      <c r="D39" s="250"/>
      <c r="E39" s="250"/>
      <c r="F39" s="251"/>
    </row>
    <row r="40" spans="1:127" x14ac:dyDescent="0.35">
      <c r="B40" s="22" t="s">
        <v>2</v>
      </c>
      <c r="C40" s="249" t="s">
        <v>289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171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204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205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297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298</v>
      </c>
      <c r="C49" s="11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71" t="s">
        <v>184</v>
      </c>
      <c r="C50" s="11"/>
      <c r="D50" s="95"/>
      <c r="E50" s="95"/>
      <c r="F50" s="95"/>
      <c r="G50" s="95"/>
      <c r="H50" s="95"/>
      <c r="I50" s="95"/>
      <c r="J50" s="95"/>
      <c r="K50" s="114"/>
      <c r="L50" s="164"/>
      <c r="M50" s="164"/>
      <c r="N50" s="164"/>
      <c r="O50" s="164"/>
      <c r="P50" s="164"/>
      <c r="Q50" s="164"/>
      <c r="R50" s="115"/>
      <c r="S50" s="115"/>
      <c r="T50" s="115"/>
      <c r="U50" s="13"/>
      <c r="V50" s="13"/>
      <c r="W50" s="12"/>
      <c r="X50" s="4"/>
      <c r="Y50" s="4"/>
      <c r="Z50" s="4"/>
    </row>
    <row r="51" spans="2:26" x14ac:dyDescent="0.35">
      <c r="B51" s="168" t="s">
        <v>299</v>
      </c>
      <c r="C51" s="11"/>
      <c r="D51" s="95"/>
      <c r="E51" s="95"/>
      <c r="F51" s="95"/>
      <c r="G51" s="95"/>
      <c r="H51" s="95"/>
      <c r="I51" s="95"/>
      <c r="J51" s="95"/>
      <c r="K51" s="114"/>
      <c r="L51" s="115"/>
      <c r="M51" s="115"/>
      <c r="N51" s="115"/>
      <c r="O51" s="115"/>
      <c r="P51" s="115"/>
      <c r="Q51" s="115"/>
      <c r="R51" s="115"/>
      <c r="S51" s="115"/>
      <c r="T51" s="115"/>
      <c r="U51" s="6"/>
      <c r="V51" s="6"/>
      <c r="W51" s="5"/>
      <c r="X51" s="4"/>
      <c r="Y51" s="4"/>
      <c r="Z51" s="4"/>
    </row>
    <row r="52" spans="2:26" x14ac:dyDescent="0.35">
      <c r="B52" s="102" t="s">
        <v>300</v>
      </c>
      <c r="C52" s="11"/>
      <c r="D52" s="116"/>
      <c r="E52" s="116"/>
      <c r="F52" s="116"/>
      <c r="G52" s="116"/>
      <c r="H52" s="116"/>
      <c r="I52" s="116"/>
      <c r="J52" s="179"/>
      <c r="K52" s="179"/>
      <c r="L52" s="105"/>
      <c r="M52" s="105"/>
      <c r="N52" s="105"/>
      <c r="O52" s="105"/>
      <c r="P52" s="105"/>
      <c r="Q52" s="105"/>
      <c r="R52" s="105"/>
      <c r="S52" s="105"/>
      <c r="T52" s="105"/>
      <c r="U52" s="6"/>
      <c r="V52" s="6"/>
      <c r="W52" s="5"/>
      <c r="X52" s="4"/>
      <c r="Y52" s="4"/>
      <c r="Z52" s="4"/>
    </row>
    <row r="53" spans="2:26" x14ac:dyDescent="0.35">
      <c r="B53" s="166" t="s">
        <v>156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70" t="s">
        <v>157</v>
      </c>
      <c r="C54" s="11"/>
      <c r="D54" s="15"/>
      <c r="E54" s="15"/>
      <c r="F54" s="15"/>
      <c r="G54" s="15"/>
      <c r="H54" s="15"/>
      <c r="I54" s="15"/>
      <c r="J54" s="14"/>
      <c r="K54" s="14"/>
      <c r="L54" s="13"/>
      <c r="M54" s="13"/>
      <c r="N54" s="13"/>
      <c r="O54" s="13"/>
      <c r="P54" s="13"/>
      <c r="Q54" s="13"/>
      <c r="R54" s="13"/>
      <c r="S54" s="13"/>
      <c r="T54" s="13"/>
    </row>
    <row r="55" spans="2:26" x14ac:dyDescent="0.35">
      <c r="B55" s="102" t="s">
        <v>282</v>
      </c>
      <c r="C55" s="11"/>
      <c r="D55" s="15"/>
      <c r="E55" s="15"/>
      <c r="F55" s="15"/>
      <c r="G55" s="15"/>
      <c r="H55" s="15"/>
      <c r="I55" s="15"/>
      <c r="J55" s="14"/>
      <c r="K55" s="14"/>
      <c r="L55" s="13"/>
      <c r="M55" s="13"/>
      <c r="N55" s="13"/>
      <c r="O55" s="13"/>
      <c r="P55" s="13"/>
      <c r="Q55" s="13"/>
      <c r="R55" s="13"/>
      <c r="S55" s="13"/>
      <c r="T55" s="13"/>
    </row>
    <row r="56" spans="2:26" x14ac:dyDescent="0.35">
      <c r="B56" s="102" t="s">
        <v>262</v>
      </c>
      <c r="C56" s="11"/>
      <c r="D56" s="15"/>
      <c r="E56" s="15"/>
      <c r="F56" s="15"/>
      <c r="G56" s="15"/>
      <c r="H56" s="15"/>
      <c r="I56" s="15"/>
      <c r="J56" s="14"/>
      <c r="K56" s="14"/>
      <c r="L56" s="13"/>
      <c r="M56" s="13"/>
      <c r="N56" s="13"/>
      <c r="O56" s="13"/>
      <c r="P56" s="13"/>
      <c r="Q56" s="13"/>
      <c r="R56" s="13"/>
      <c r="S56" s="13"/>
      <c r="T56" s="13"/>
    </row>
    <row r="57" spans="2:26" x14ac:dyDescent="0.35">
      <c r="B57" s="102" t="s">
        <v>284</v>
      </c>
      <c r="C57" s="11"/>
      <c r="D57" s="15"/>
      <c r="E57" s="15"/>
      <c r="F57" s="15"/>
      <c r="G57" s="15"/>
      <c r="H57" s="15"/>
      <c r="I57" s="15"/>
      <c r="J57" s="14"/>
      <c r="K57" s="14"/>
      <c r="L57" s="13"/>
      <c r="M57" s="13"/>
      <c r="N57" s="13"/>
      <c r="O57" s="13"/>
      <c r="P57" s="13"/>
      <c r="Q57" s="13"/>
      <c r="R57" s="13"/>
      <c r="S57" s="13"/>
      <c r="T57" s="13"/>
    </row>
    <row r="58" spans="2:26" x14ac:dyDescent="0.35">
      <c r="B58" s="102" t="s">
        <v>235</v>
      </c>
      <c r="C58" s="11"/>
      <c r="D58" s="15"/>
      <c r="E58" s="15"/>
      <c r="F58" s="15"/>
      <c r="G58" s="15"/>
      <c r="H58" s="15"/>
      <c r="I58" s="15"/>
      <c r="J58" s="14"/>
      <c r="K58" s="14"/>
      <c r="L58" s="13"/>
      <c r="M58" s="13"/>
      <c r="N58" s="13"/>
      <c r="O58" s="13"/>
      <c r="P58" s="13"/>
      <c r="Q58" s="13"/>
      <c r="R58" s="13"/>
      <c r="S58" s="13"/>
      <c r="T58" s="13"/>
    </row>
    <row r="59" spans="2:26" x14ac:dyDescent="0.35">
      <c r="B59" s="102" t="s">
        <v>285</v>
      </c>
      <c r="C59" s="11"/>
      <c r="D59" s="15"/>
      <c r="E59" s="15"/>
      <c r="F59" s="15"/>
      <c r="G59" s="15"/>
      <c r="H59" s="15"/>
      <c r="I59" s="15"/>
      <c r="J59" s="14"/>
      <c r="K59" s="14"/>
      <c r="L59" s="13"/>
      <c r="M59" s="13"/>
      <c r="N59" s="13"/>
      <c r="O59" s="13"/>
      <c r="P59" s="13"/>
      <c r="Q59" s="13"/>
      <c r="R59" s="13"/>
      <c r="S59" s="13"/>
      <c r="T59" s="13"/>
    </row>
    <row r="60" spans="2:26" x14ac:dyDescent="0.35">
      <c r="B60" s="102" t="s">
        <v>286</v>
      </c>
      <c r="C60" s="11"/>
      <c r="D60" s="15"/>
      <c r="E60" s="15"/>
      <c r="F60" s="15"/>
      <c r="G60" s="15"/>
      <c r="H60" s="15"/>
      <c r="I60" s="15"/>
      <c r="J60" s="14"/>
      <c r="K60" s="14"/>
      <c r="L60" s="13"/>
      <c r="M60" s="13"/>
      <c r="N60" s="13"/>
      <c r="O60" s="13"/>
      <c r="P60" s="13"/>
      <c r="Q60" s="13"/>
      <c r="R60" s="13"/>
      <c r="S60" s="13"/>
      <c r="T60" s="13"/>
    </row>
    <row r="61" spans="2:26" x14ac:dyDescent="0.35">
      <c r="B61" s="102" t="s">
        <v>287</v>
      </c>
      <c r="C61" s="11"/>
      <c r="D61" s="15"/>
      <c r="E61" s="15"/>
      <c r="F61" s="15"/>
      <c r="G61" s="15"/>
      <c r="H61" s="15"/>
      <c r="I61" s="15"/>
      <c r="J61" s="14"/>
      <c r="K61" s="14"/>
      <c r="L61" s="13"/>
      <c r="M61" s="13"/>
      <c r="N61" s="13"/>
      <c r="O61" s="13"/>
      <c r="P61" s="13"/>
      <c r="Q61" s="13"/>
      <c r="R61" s="13"/>
      <c r="S61" s="13"/>
      <c r="T61" s="13"/>
    </row>
    <row r="62" spans="2:26" x14ac:dyDescent="0.35">
      <c r="B62" s="170" t="s">
        <v>161</v>
      </c>
      <c r="C62" s="11"/>
      <c r="D62" s="15"/>
      <c r="E62" s="15"/>
      <c r="F62" s="15"/>
      <c r="G62" s="15"/>
      <c r="H62" s="15"/>
      <c r="I62" s="15"/>
      <c r="J62" s="14"/>
      <c r="K62" s="14"/>
      <c r="L62" s="13"/>
      <c r="M62" s="13"/>
      <c r="N62" s="13"/>
      <c r="O62" s="13"/>
      <c r="P62" s="13"/>
      <c r="Q62" s="13"/>
      <c r="R62" s="13"/>
      <c r="S62" s="13"/>
      <c r="T62" s="13"/>
    </row>
    <row r="63" spans="2:26" x14ac:dyDescent="0.35">
      <c r="B63" s="102" t="s">
        <v>288</v>
      </c>
      <c r="C63" s="11"/>
      <c r="D63" s="15"/>
      <c r="E63" s="15"/>
      <c r="F63" s="15"/>
      <c r="G63" s="15"/>
      <c r="H63" s="15"/>
      <c r="I63" s="15"/>
      <c r="J63" s="14"/>
      <c r="K63" s="14"/>
      <c r="L63" s="13"/>
      <c r="M63" s="13"/>
      <c r="N63" s="13"/>
      <c r="O63" s="13"/>
      <c r="P63" s="13"/>
      <c r="Q63" s="13"/>
      <c r="R63" s="13"/>
      <c r="S63" s="13"/>
      <c r="T63" s="13"/>
    </row>
    <row r="64" spans="2:26" x14ac:dyDescent="0.35">
      <c r="B64" s="102" t="s">
        <v>301</v>
      </c>
      <c r="C64" s="11"/>
      <c r="D64" s="15"/>
      <c r="E64" s="15"/>
      <c r="F64" s="15"/>
      <c r="G64" s="15"/>
      <c r="H64" s="15"/>
      <c r="I64" s="15"/>
      <c r="J64" s="14"/>
      <c r="K64" s="14"/>
      <c r="L64" s="13"/>
      <c r="M64" s="13"/>
      <c r="N64" s="13"/>
      <c r="O64" s="13"/>
      <c r="P64" s="13"/>
      <c r="Q64" s="13"/>
      <c r="R64" s="13"/>
      <c r="S64" s="13"/>
      <c r="T64" s="13"/>
    </row>
    <row r="65" spans="2:20" x14ac:dyDescent="0.35">
      <c r="B65" s="102" t="s">
        <v>302</v>
      </c>
      <c r="C65" s="11"/>
      <c r="D65" s="15"/>
      <c r="E65" s="15"/>
      <c r="F65" s="15"/>
      <c r="G65" s="15"/>
      <c r="H65" s="15"/>
      <c r="I65" s="15"/>
      <c r="J65" s="14"/>
      <c r="K65" s="14"/>
      <c r="L65" s="13"/>
      <c r="M65" s="13"/>
      <c r="N65" s="13"/>
      <c r="O65" s="13"/>
      <c r="P65" s="13"/>
      <c r="Q65" s="13"/>
      <c r="R65" s="13"/>
      <c r="S65" s="13"/>
      <c r="T65" s="13"/>
    </row>
    <row r="66" spans="2:20" x14ac:dyDescent="0.35">
      <c r="B66" s="102" t="s">
        <v>303</v>
      </c>
      <c r="C66" s="11"/>
      <c r="D66" s="15"/>
      <c r="E66" s="15"/>
      <c r="F66" s="15"/>
      <c r="G66" s="15"/>
      <c r="H66" s="15"/>
      <c r="I66" s="15"/>
      <c r="J66" s="14"/>
      <c r="K66" s="14"/>
      <c r="L66" s="13"/>
      <c r="M66" s="13"/>
      <c r="N66" s="13"/>
      <c r="O66" s="13"/>
      <c r="P66" s="13"/>
      <c r="Q66" s="13"/>
      <c r="R66" s="13"/>
      <c r="S66" s="13"/>
      <c r="T66" s="13"/>
    </row>
    <row r="67" spans="2:20" x14ac:dyDescent="0.35">
      <c r="B67" s="185" t="s">
        <v>293</v>
      </c>
      <c r="C67" s="11"/>
      <c r="D67" s="15"/>
      <c r="E67" s="15"/>
      <c r="F67" s="15"/>
      <c r="G67" s="15"/>
      <c r="H67" s="15"/>
      <c r="I67" s="15"/>
      <c r="J67" s="14"/>
      <c r="K67" s="14"/>
      <c r="L67" s="13"/>
      <c r="M67" s="13"/>
      <c r="N67" s="13"/>
      <c r="O67" s="13"/>
      <c r="P67" s="13"/>
      <c r="Q67" s="13"/>
      <c r="R67" s="13"/>
      <c r="S67" s="13"/>
      <c r="T67" s="13"/>
    </row>
    <row r="68" spans="2:20" x14ac:dyDescent="0.35">
      <c r="B68" s="165" t="s">
        <v>164</v>
      </c>
      <c r="C68" s="11"/>
      <c r="D68" s="15"/>
      <c r="E68" s="15"/>
      <c r="F68" s="15"/>
      <c r="G68" s="15"/>
      <c r="H68" s="15"/>
      <c r="I68" s="15"/>
      <c r="J68" s="14"/>
      <c r="K68" s="14"/>
      <c r="L68" s="13"/>
      <c r="M68" s="13"/>
      <c r="N68" s="13"/>
      <c r="O68" s="13"/>
      <c r="P68" s="13"/>
      <c r="Q68" s="13"/>
      <c r="R68" s="13"/>
      <c r="S68" s="13"/>
      <c r="T68" s="13"/>
    </row>
    <row r="69" spans="2:20" x14ac:dyDescent="0.35">
      <c r="B69" s="101" t="s">
        <v>304</v>
      </c>
      <c r="C69" s="11"/>
      <c r="D69" s="15"/>
      <c r="E69" s="15"/>
      <c r="F69" s="15"/>
      <c r="G69" s="15"/>
      <c r="H69" s="15"/>
      <c r="I69" s="15"/>
      <c r="J69" s="14"/>
      <c r="K69" s="14"/>
      <c r="L69" s="13"/>
      <c r="M69" s="13"/>
      <c r="N69" s="13"/>
      <c r="O69" s="13"/>
      <c r="P69" s="13"/>
      <c r="Q69" s="13"/>
      <c r="R69" s="13"/>
      <c r="S69" s="13"/>
      <c r="T69" s="13"/>
    </row>
    <row r="70" spans="2:20" x14ac:dyDescent="0.35">
      <c r="B70" s="101" t="s">
        <v>305</v>
      </c>
      <c r="C70" s="11"/>
      <c r="D70" s="15"/>
      <c r="E70" s="15"/>
      <c r="F70" s="15"/>
      <c r="G70" s="15"/>
      <c r="H70" s="15"/>
      <c r="I70" s="15"/>
      <c r="J70" s="14"/>
      <c r="K70" s="14"/>
      <c r="L70" s="13"/>
      <c r="M70" s="13"/>
      <c r="N70" s="13"/>
      <c r="O70" s="13"/>
      <c r="P70" s="13"/>
      <c r="Q70" s="13"/>
      <c r="R70" s="13"/>
      <c r="S70" s="13"/>
      <c r="T70" s="13"/>
    </row>
    <row r="71" spans="2:20" x14ac:dyDescent="0.35">
      <c r="B71" s="170" t="s">
        <v>226</v>
      </c>
      <c r="C71" s="11"/>
      <c r="D71" s="15"/>
      <c r="E71" s="15"/>
      <c r="F71" s="15"/>
      <c r="G71" s="15"/>
      <c r="H71" s="15"/>
      <c r="I71" s="15"/>
      <c r="J71" s="14"/>
      <c r="K71" s="14"/>
      <c r="L71" s="13"/>
      <c r="M71" s="13"/>
      <c r="N71" s="13"/>
      <c r="O71" s="13"/>
      <c r="P71" s="13"/>
      <c r="Q71" s="13"/>
      <c r="R71" s="13"/>
      <c r="S71" s="13"/>
      <c r="T71" s="13"/>
    </row>
    <row r="72" spans="2:20" x14ac:dyDescent="0.35">
      <c r="B72" s="102" t="s">
        <v>306</v>
      </c>
      <c r="C72" s="11"/>
      <c r="D72" s="15"/>
      <c r="E72" s="15"/>
      <c r="F72" s="15"/>
      <c r="G72" s="15"/>
      <c r="H72" s="15"/>
      <c r="I72" s="15"/>
      <c r="J72" s="14"/>
      <c r="K72" s="14"/>
      <c r="L72" s="13"/>
      <c r="M72" s="13"/>
      <c r="N72" s="13"/>
      <c r="O72" s="13"/>
      <c r="P72" s="13"/>
      <c r="Q72" s="13"/>
      <c r="R72" s="13"/>
      <c r="S72" s="13"/>
      <c r="T72" s="13"/>
    </row>
    <row r="73" spans="2:20" x14ac:dyDescent="0.35">
      <c r="B73" s="185" t="s">
        <v>307</v>
      </c>
      <c r="C73" s="11"/>
      <c r="D73" s="15"/>
      <c r="E73" s="15"/>
      <c r="F73" s="15"/>
      <c r="G73" s="15"/>
      <c r="H73" s="15"/>
      <c r="I73" s="15"/>
      <c r="J73" s="14"/>
      <c r="K73" s="14"/>
      <c r="L73" s="13"/>
      <c r="M73" s="13"/>
      <c r="N73" s="13"/>
      <c r="O73" s="13"/>
      <c r="P73" s="13"/>
      <c r="Q73" s="13"/>
      <c r="R73" s="13"/>
      <c r="S73" s="13"/>
      <c r="T73" s="13"/>
    </row>
    <row r="74" spans="2:20" x14ac:dyDescent="0.35">
      <c r="B74" s="181" t="s">
        <v>309</v>
      </c>
    </row>
    <row r="75" spans="2:20" x14ac:dyDescent="0.35">
      <c r="B75" s="174" t="s">
        <v>168</v>
      </c>
      <c r="C75" s="121"/>
      <c r="D75" s="104"/>
      <c r="E75" s="104"/>
      <c r="F75" s="104"/>
      <c r="G75" s="104"/>
      <c r="H75" s="104"/>
      <c r="I75" s="104"/>
      <c r="J75" s="184"/>
      <c r="K75" s="184"/>
      <c r="L75" s="184"/>
      <c r="M75" s="184"/>
      <c r="N75" s="184"/>
      <c r="O75" s="184"/>
      <c r="P75" s="184"/>
      <c r="Q75" s="184"/>
      <c r="R75" s="184"/>
      <c r="S75" s="184"/>
      <c r="T75" s="184"/>
    </row>
    <row r="76" spans="2:20" x14ac:dyDescent="0.35">
      <c r="B76" s="133" t="s">
        <v>296</v>
      </c>
      <c r="C76" s="121"/>
      <c r="D76" s="104"/>
      <c r="E76" s="104"/>
      <c r="F76" s="104"/>
      <c r="G76" s="104"/>
      <c r="H76" s="104"/>
      <c r="I76" s="104"/>
      <c r="J76" s="184"/>
      <c r="K76" s="184"/>
      <c r="L76" s="184"/>
      <c r="M76" s="184"/>
      <c r="N76" s="184"/>
      <c r="O76" s="184"/>
      <c r="P76" s="184"/>
      <c r="Q76" s="184"/>
      <c r="R76" s="184"/>
      <c r="S76" s="184"/>
      <c r="T76" s="184"/>
    </row>
    <row r="77" spans="2:20" x14ac:dyDescent="0.35">
      <c r="B77" s="102" t="s">
        <v>202</v>
      </c>
      <c r="C77" s="121"/>
      <c r="D77" s="104"/>
      <c r="E77" s="104"/>
      <c r="F77" s="104"/>
      <c r="G77" s="104"/>
      <c r="H77" s="104"/>
      <c r="I77" s="104"/>
      <c r="J77" s="184"/>
      <c r="K77" s="184"/>
      <c r="L77" s="184"/>
      <c r="M77" s="184"/>
      <c r="N77" s="184"/>
      <c r="O77" s="184"/>
      <c r="P77" s="184"/>
      <c r="Q77" s="184"/>
      <c r="R77" s="184"/>
      <c r="S77" s="184"/>
      <c r="T77" s="184"/>
    </row>
    <row r="78" spans="2:20" x14ac:dyDescent="0.35">
      <c r="B78" s="102" t="s">
        <v>228</v>
      </c>
      <c r="C78" s="9"/>
      <c r="D78" s="118"/>
      <c r="E78" s="118"/>
      <c r="F78" s="118"/>
      <c r="G78" s="118"/>
      <c r="H78" s="118"/>
      <c r="I78" s="118"/>
      <c r="J78" s="184"/>
      <c r="K78" s="184"/>
      <c r="L78" s="184"/>
      <c r="M78" s="184"/>
      <c r="N78" s="184"/>
      <c r="O78" s="184"/>
      <c r="P78" s="184"/>
      <c r="Q78" s="184"/>
      <c r="R78" s="184"/>
      <c r="S78" s="184"/>
      <c r="T78" s="184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700-000000000000}">
      <formula1>$DT$9:$DT$20</formula1>
    </dataValidation>
    <dataValidation type="list" allowBlank="1" showInputMessage="1" showErrorMessage="1" sqref="DT31:DU31" xr:uid="{00000000-0002-0000-07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2:DW131"/>
  <sheetViews>
    <sheetView topLeftCell="DC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43382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'8'!AE35</f>
        <v>7714333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'8'!DC35</f>
        <v>1943624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43382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69</v>
      </c>
      <c r="H12" s="44">
        <f t="shared" ref="H12:H35" si="1">G12/1.42</f>
        <v>48.591549295774648</v>
      </c>
      <c r="I12" s="44">
        <v>67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7718038</v>
      </c>
      <c r="AF12" s="39"/>
      <c r="AG12" s="39"/>
      <c r="AH12" s="39"/>
      <c r="AI12" s="38">
        <f>IF(ISBLANK(AE12),"-",AE12-AE10)</f>
        <v>3705</v>
      </c>
      <c r="AJ12" s="38">
        <f t="shared" ref="AJ12:AJ35" si="2">AI12/1000</f>
        <v>3.7050000000000001</v>
      </c>
      <c r="AK12" s="38">
        <f t="shared" ref="AK12:AK35" si="3">AJ12*24</f>
        <v>88.92</v>
      </c>
      <c r="AL12" s="38"/>
      <c r="AM12" s="38"/>
      <c r="AN12" s="38"/>
      <c r="AO12" s="38">
        <f t="shared" ref="AO12:AO35" si="4">AK12</f>
        <v>88.92</v>
      </c>
      <c r="AP12" s="191">
        <v>4.5999999999999996</v>
      </c>
      <c r="AQ12" s="37">
        <f>AP12</f>
        <v>4.5999999999999996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1944749</v>
      </c>
      <c r="DD12" s="32"/>
      <c r="DE12" s="32">
        <f>IF(ISBLANK(DC12),"-",DC12-DC10)</f>
        <v>1125</v>
      </c>
      <c r="DF12" s="32"/>
      <c r="DG12" s="32">
        <f>DC12-DC10</f>
        <v>1125</v>
      </c>
      <c r="DH12" s="32"/>
      <c r="DI12" s="32"/>
      <c r="DJ12" s="32"/>
      <c r="DK12" s="32"/>
      <c r="DL12" s="32"/>
      <c r="DM12" s="32">
        <f t="shared" ref="DM12:DM36" si="7">DE12</f>
        <v>1125</v>
      </c>
      <c r="DN12" s="32">
        <f>DM12/AJ12</f>
        <v>303.64372469635629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43382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4</v>
      </c>
      <c r="G13" s="89">
        <v>70</v>
      </c>
      <c r="H13" s="44">
        <f t="shared" si="1"/>
        <v>49.295774647887328</v>
      </c>
      <c r="I13" s="44">
        <v>68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7721933</v>
      </c>
      <c r="AF13" s="39"/>
      <c r="AG13" s="39"/>
      <c r="AH13" s="39"/>
      <c r="AI13" s="38">
        <f t="shared" ref="AI13:AI35" si="8">IF(ISBLANK(AE13),"-",AE13-AE12)</f>
        <v>3895</v>
      </c>
      <c r="AJ13" s="38">
        <f t="shared" si="2"/>
        <v>3.895</v>
      </c>
      <c r="AK13" s="38">
        <f t="shared" si="3"/>
        <v>93.48</v>
      </c>
      <c r="AL13" s="38"/>
      <c r="AM13" s="38"/>
      <c r="AN13" s="38"/>
      <c r="AO13" s="38">
        <f t="shared" si="4"/>
        <v>93.48</v>
      </c>
      <c r="AP13" s="191">
        <v>6.1</v>
      </c>
      <c r="AQ13" s="37">
        <f t="shared" ref="AQ13:AQ35" si="9">AP13</f>
        <v>6.1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1945850</v>
      </c>
      <c r="DD13" s="32"/>
      <c r="DE13" s="32">
        <f t="shared" ref="DE13:DE35" si="10">IF(ISBLANK(DC13),"-",DC13-DC12)</f>
        <v>1101</v>
      </c>
      <c r="DF13" s="32"/>
      <c r="DG13" s="32">
        <f t="shared" ref="DG13:DG35" si="11">DC13-DC12</f>
        <v>1101</v>
      </c>
      <c r="DH13" s="32"/>
      <c r="DI13" s="32"/>
      <c r="DJ13" s="32"/>
      <c r="DK13" s="32"/>
      <c r="DL13" s="32"/>
      <c r="DM13" s="32">
        <f t="shared" si="7"/>
        <v>1101</v>
      </c>
      <c r="DN13" s="32">
        <f t="shared" ref="DN13:DN36" si="12">DM13/AJ13</f>
        <v>282.67008985879335</v>
      </c>
      <c r="DO13" s="91">
        <v>1.03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43382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71</v>
      </c>
      <c r="H14" s="44">
        <f t="shared" si="1"/>
        <v>50</v>
      </c>
      <c r="I14" s="44">
        <v>69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7726007</v>
      </c>
      <c r="AF14" s="39"/>
      <c r="AG14" s="39"/>
      <c r="AH14" s="39"/>
      <c r="AI14" s="38">
        <f t="shared" si="8"/>
        <v>4074</v>
      </c>
      <c r="AJ14" s="38">
        <f t="shared" si="2"/>
        <v>4.0739999999999998</v>
      </c>
      <c r="AK14" s="38">
        <f t="shared" si="3"/>
        <v>97.775999999999996</v>
      </c>
      <c r="AL14" s="38"/>
      <c r="AM14" s="38"/>
      <c r="AN14" s="38"/>
      <c r="AO14" s="38">
        <f t="shared" si="4"/>
        <v>97.775999999999996</v>
      </c>
      <c r="AP14" s="191">
        <v>7.8</v>
      </c>
      <c r="AQ14" s="37">
        <f t="shared" si="9"/>
        <v>7.8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1946969</v>
      </c>
      <c r="DD14" s="32"/>
      <c r="DE14" s="32">
        <f t="shared" si="10"/>
        <v>1119</v>
      </c>
      <c r="DF14" s="32"/>
      <c r="DG14" s="32">
        <f t="shared" si="11"/>
        <v>1119</v>
      </c>
      <c r="DH14" s="32"/>
      <c r="DI14" s="32"/>
      <c r="DJ14" s="32"/>
      <c r="DK14" s="32"/>
      <c r="DL14" s="32"/>
      <c r="DM14" s="32">
        <f t="shared" si="7"/>
        <v>1119</v>
      </c>
      <c r="DN14" s="32">
        <f t="shared" si="12"/>
        <v>274.66863033873346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43382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70</v>
      </c>
      <c r="H15" s="44">
        <f t="shared" si="1"/>
        <v>49.295774647887328</v>
      </c>
      <c r="I15" s="44">
        <v>68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7730220</v>
      </c>
      <c r="AF15" s="39"/>
      <c r="AG15" s="39"/>
      <c r="AH15" s="39"/>
      <c r="AI15" s="38">
        <f t="shared" si="8"/>
        <v>4213</v>
      </c>
      <c r="AJ15" s="38">
        <f t="shared" si="2"/>
        <v>4.2130000000000001</v>
      </c>
      <c r="AK15" s="38">
        <f t="shared" si="3"/>
        <v>101.11199999999999</v>
      </c>
      <c r="AL15" s="38"/>
      <c r="AM15" s="38"/>
      <c r="AN15" s="38"/>
      <c r="AO15" s="38">
        <f t="shared" si="4"/>
        <v>101.11199999999999</v>
      </c>
      <c r="AP15" s="191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1948089</v>
      </c>
      <c r="DD15" s="32"/>
      <c r="DE15" s="32">
        <f t="shared" si="10"/>
        <v>1120</v>
      </c>
      <c r="DF15" s="32"/>
      <c r="DG15" s="32">
        <f t="shared" si="11"/>
        <v>1120</v>
      </c>
      <c r="DH15" s="32"/>
      <c r="DI15" s="32"/>
      <c r="DJ15" s="32"/>
      <c r="DK15" s="32"/>
      <c r="DL15" s="32"/>
      <c r="DM15" s="32">
        <f t="shared" si="7"/>
        <v>1120</v>
      </c>
      <c r="DN15" s="32">
        <f t="shared" si="12"/>
        <v>265.84381675765485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43382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76</v>
      </c>
      <c r="H16" s="44">
        <f t="shared" si="1"/>
        <v>53.521126760563384</v>
      </c>
      <c r="I16" s="44">
        <v>74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7734498</v>
      </c>
      <c r="AF16" s="39"/>
      <c r="AG16" s="39"/>
      <c r="AH16" s="39"/>
      <c r="AI16" s="38">
        <f t="shared" si="8"/>
        <v>4278</v>
      </c>
      <c r="AJ16" s="38">
        <f t="shared" si="2"/>
        <v>4.2779999999999996</v>
      </c>
      <c r="AK16" s="38">
        <f t="shared" si="3"/>
        <v>102.672</v>
      </c>
      <c r="AL16" s="38"/>
      <c r="AM16" s="38"/>
      <c r="AN16" s="38"/>
      <c r="AO16" s="38">
        <f t="shared" si="4"/>
        <v>102.672</v>
      </c>
      <c r="AP16" s="191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1949128</v>
      </c>
      <c r="DD16" s="32"/>
      <c r="DE16" s="32">
        <f t="shared" si="10"/>
        <v>1039</v>
      </c>
      <c r="DF16" s="32"/>
      <c r="DG16" s="32">
        <f t="shared" si="11"/>
        <v>1039</v>
      </c>
      <c r="DH16" s="32"/>
      <c r="DI16" s="32"/>
      <c r="DJ16" s="32"/>
      <c r="DK16" s="32"/>
      <c r="DL16" s="32"/>
      <c r="DM16" s="32">
        <f t="shared" si="7"/>
        <v>1039</v>
      </c>
      <c r="DN16" s="32">
        <f t="shared" si="12"/>
        <v>242.87050023375411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43382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77</v>
      </c>
      <c r="H17" s="44">
        <f t="shared" si="1"/>
        <v>54.225352112676056</v>
      </c>
      <c r="I17" s="44">
        <v>75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7739703</v>
      </c>
      <c r="AF17" s="39"/>
      <c r="AG17" s="39"/>
      <c r="AH17" s="39"/>
      <c r="AI17" s="38">
        <f t="shared" si="8"/>
        <v>5205</v>
      </c>
      <c r="AJ17" s="38">
        <f t="shared" si="2"/>
        <v>5.2050000000000001</v>
      </c>
      <c r="AK17" s="38">
        <f t="shared" si="3"/>
        <v>124.92</v>
      </c>
      <c r="AL17" s="38"/>
      <c r="AM17" s="38"/>
      <c r="AN17" s="38"/>
      <c r="AO17" s="38">
        <f t="shared" si="4"/>
        <v>124.92</v>
      </c>
      <c r="AP17" s="191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1950272</v>
      </c>
      <c r="DD17" s="32"/>
      <c r="DE17" s="32">
        <f t="shared" si="10"/>
        <v>1144</v>
      </c>
      <c r="DF17" s="32"/>
      <c r="DG17" s="32">
        <f t="shared" si="11"/>
        <v>1144</v>
      </c>
      <c r="DH17" s="32"/>
      <c r="DI17" s="32"/>
      <c r="DJ17" s="32"/>
      <c r="DK17" s="32"/>
      <c r="DL17" s="32"/>
      <c r="DM17" s="32">
        <f t="shared" si="7"/>
        <v>1144</v>
      </c>
      <c r="DN17" s="32">
        <f t="shared" si="12"/>
        <v>219.78866474543707</v>
      </c>
      <c r="DO17" s="91">
        <v>1.0900000000000001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43382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76</v>
      </c>
      <c r="H18" s="44">
        <f t="shared" si="1"/>
        <v>53.521126760563384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7745057</v>
      </c>
      <c r="AF18" s="39"/>
      <c r="AG18" s="39"/>
      <c r="AH18" s="39"/>
      <c r="AI18" s="38">
        <f t="shared" si="8"/>
        <v>5354</v>
      </c>
      <c r="AJ18" s="38">
        <f t="shared" si="2"/>
        <v>5.3540000000000001</v>
      </c>
      <c r="AK18" s="38">
        <f t="shared" si="3"/>
        <v>128.49600000000001</v>
      </c>
      <c r="AL18" s="38"/>
      <c r="AM18" s="38"/>
      <c r="AN18" s="38"/>
      <c r="AO18" s="38">
        <f t="shared" si="4"/>
        <v>128.49600000000001</v>
      </c>
      <c r="AP18" s="191">
        <v>8.9</v>
      </c>
      <c r="AQ18" s="37">
        <f t="shared" si="9"/>
        <v>8.9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1016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0.85378151260504198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1951466</v>
      </c>
      <c r="DD18" s="32"/>
      <c r="DE18" s="32">
        <f t="shared" si="10"/>
        <v>1194</v>
      </c>
      <c r="DF18" s="32"/>
      <c r="DG18" s="32">
        <f t="shared" si="11"/>
        <v>1194</v>
      </c>
      <c r="DH18" s="32"/>
      <c r="DI18" s="32"/>
      <c r="DJ18" s="32"/>
      <c r="DK18" s="32"/>
      <c r="DL18" s="32"/>
      <c r="DM18" s="32">
        <f t="shared" si="7"/>
        <v>1194</v>
      </c>
      <c r="DN18" s="32">
        <f t="shared" si="12"/>
        <v>223.01083302203961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43382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7749782</v>
      </c>
      <c r="AF19" s="39"/>
      <c r="AG19" s="39"/>
      <c r="AH19" s="39"/>
      <c r="AI19" s="38">
        <f t="shared" si="8"/>
        <v>4725</v>
      </c>
      <c r="AJ19" s="38">
        <f t="shared" si="2"/>
        <v>4.7249999999999996</v>
      </c>
      <c r="AK19" s="38">
        <f t="shared" si="3"/>
        <v>113.39999999999999</v>
      </c>
      <c r="AL19" s="38"/>
      <c r="AM19" s="38"/>
      <c r="AN19" s="38"/>
      <c r="AO19" s="38">
        <f t="shared" si="4"/>
        <v>113.39999999999999</v>
      </c>
      <c r="AP19" s="191">
        <v>8.3000000000000007</v>
      </c>
      <c r="AQ19" s="37">
        <f t="shared" si="9"/>
        <v>8.3000000000000007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1016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0.85378151260504198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1952648</v>
      </c>
      <c r="DD19" s="32"/>
      <c r="DE19" s="32">
        <f t="shared" si="10"/>
        <v>1182</v>
      </c>
      <c r="DF19" s="32"/>
      <c r="DG19" s="32">
        <f t="shared" si="11"/>
        <v>1182</v>
      </c>
      <c r="DH19" s="32"/>
      <c r="DI19" s="32"/>
      <c r="DJ19" s="32"/>
      <c r="DK19" s="32"/>
      <c r="DL19" s="32"/>
      <c r="DM19" s="32">
        <f t="shared" si="7"/>
        <v>1182</v>
      </c>
      <c r="DN19" s="32">
        <f t="shared" si="12"/>
        <v>250.15873015873018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43382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7754240</v>
      </c>
      <c r="AF20" s="39"/>
      <c r="AG20" s="39"/>
      <c r="AH20" s="39"/>
      <c r="AI20" s="38">
        <f t="shared" si="8"/>
        <v>4458</v>
      </c>
      <c r="AJ20" s="38">
        <f t="shared" si="2"/>
        <v>4.4580000000000002</v>
      </c>
      <c r="AK20" s="38">
        <f t="shared" si="3"/>
        <v>106.992</v>
      </c>
      <c r="AL20" s="38"/>
      <c r="AM20" s="38"/>
      <c r="AN20" s="38"/>
      <c r="AO20" s="38">
        <f t="shared" si="4"/>
        <v>106.992</v>
      </c>
      <c r="AP20" s="191">
        <v>7.7</v>
      </c>
      <c r="AQ20" s="37">
        <f t="shared" si="9"/>
        <v>7.7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1036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0.87058823529411766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1953848</v>
      </c>
      <c r="DD20" s="32"/>
      <c r="DE20" s="32">
        <f t="shared" si="10"/>
        <v>1200</v>
      </c>
      <c r="DF20" s="32"/>
      <c r="DG20" s="32">
        <f t="shared" si="11"/>
        <v>1200</v>
      </c>
      <c r="DH20" s="32"/>
      <c r="DI20" s="32"/>
      <c r="DJ20" s="32"/>
      <c r="DK20" s="32"/>
      <c r="DL20" s="32"/>
      <c r="DM20" s="32">
        <f t="shared" si="7"/>
        <v>1200</v>
      </c>
      <c r="DN20" s="32">
        <f t="shared" si="12"/>
        <v>269.17900403768505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43382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7758669</v>
      </c>
      <c r="AF21" s="39"/>
      <c r="AG21" s="39"/>
      <c r="AH21" s="39"/>
      <c r="AI21" s="38">
        <f t="shared" si="8"/>
        <v>4429</v>
      </c>
      <c r="AJ21" s="38">
        <f t="shared" si="2"/>
        <v>4.4290000000000003</v>
      </c>
      <c r="AK21" s="38">
        <f t="shared" si="3"/>
        <v>106.29600000000001</v>
      </c>
      <c r="AL21" s="38"/>
      <c r="AM21" s="38"/>
      <c r="AN21" s="38"/>
      <c r="AO21" s="38">
        <f t="shared" si="4"/>
        <v>106.29600000000001</v>
      </c>
      <c r="AP21" s="191">
        <v>7</v>
      </c>
      <c r="AQ21" s="37">
        <f t="shared" si="9"/>
        <v>7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1036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0.87058823529411766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1955051</v>
      </c>
      <c r="DD21" s="32"/>
      <c r="DE21" s="32">
        <f t="shared" si="10"/>
        <v>1203</v>
      </c>
      <c r="DF21" s="32"/>
      <c r="DG21" s="32">
        <f t="shared" si="11"/>
        <v>1203</v>
      </c>
      <c r="DH21" s="32"/>
      <c r="DI21" s="32"/>
      <c r="DJ21" s="32"/>
      <c r="DK21" s="32"/>
      <c r="DL21" s="32"/>
      <c r="DM21" s="32">
        <f t="shared" si="7"/>
        <v>1203</v>
      </c>
      <c r="DN21" s="32">
        <f t="shared" si="12"/>
        <v>271.61887559268456</v>
      </c>
      <c r="DO21" s="91">
        <v>0.98</v>
      </c>
      <c r="DP21" s="31"/>
      <c r="DT21" s="24"/>
      <c r="DU21" s="24"/>
      <c r="DV21" s="24"/>
      <c r="DW21" s="23"/>
    </row>
    <row r="22" spans="1:127" x14ac:dyDescent="0.35">
      <c r="A22" s="232">
        <v>43382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4</v>
      </c>
      <c r="G22" s="89">
        <v>74</v>
      </c>
      <c r="H22" s="44">
        <f t="shared" si="1"/>
        <v>52.112676056338032</v>
      </c>
      <c r="I22" s="44">
        <v>72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7763139</v>
      </c>
      <c r="AF22" s="39"/>
      <c r="AG22" s="39"/>
      <c r="AH22" s="39"/>
      <c r="AI22" s="38">
        <f t="shared" si="8"/>
        <v>4470</v>
      </c>
      <c r="AJ22" s="38">
        <f t="shared" si="2"/>
        <v>4.47</v>
      </c>
      <c r="AK22" s="38">
        <f t="shared" si="3"/>
        <v>107.28</v>
      </c>
      <c r="AL22" s="38"/>
      <c r="AM22" s="38"/>
      <c r="AN22" s="38"/>
      <c r="AO22" s="38">
        <f t="shared" si="4"/>
        <v>107.28</v>
      </c>
      <c r="AP22" s="191">
        <v>6.4</v>
      </c>
      <c r="AQ22" s="37">
        <f t="shared" si="9"/>
        <v>6.4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1016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0.85378151260504198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1956242</v>
      </c>
      <c r="DD22" s="32"/>
      <c r="DE22" s="32">
        <f t="shared" si="10"/>
        <v>1191</v>
      </c>
      <c r="DF22" s="32"/>
      <c r="DG22" s="32">
        <f t="shared" si="11"/>
        <v>1191</v>
      </c>
      <c r="DH22" s="32"/>
      <c r="DI22" s="32"/>
      <c r="DJ22" s="32"/>
      <c r="DK22" s="32"/>
      <c r="DL22" s="32"/>
      <c r="DM22" s="32">
        <f t="shared" si="7"/>
        <v>1191</v>
      </c>
      <c r="DN22" s="32">
        <f t="shared" si="12"/>
        <v>266.44295302013427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43382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7767367</v>
      </c>
      <c r="AF23" s="39"/>
      <c r="AG23" s="39"/>
      <c r="AH23" s="39"/>
      <c r="AI23" s="38">
        <f t="shared" si="8"/>
        <v>4228</v>
      </c>
      <c r="AJ23" s="38">
        <f t="shared" si="2"/>
        <v>4.2279999999999998</v>
      </c>
      <c r="AK23" s="38">
        <f t="shared" si="3"/>
        <v>101.47199999999999</v>
      </c>
      <c r="AL23" s="38"/>
      <c r="AM23" s="38"/>
      <c r="AN23" s="38"/>
      <c r="AO23" s="38">
        <f t="shared" si="4"/>
        <v>101.47199999999999</v>
      </c>
      <c r="AP23" s="191">
        <v>5.9</v>
      </c>
      <c r="AQ23" s="37">
        <f t="shared" si="9"/>
        <v>5.9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1016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0.85378151260504198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1957433</v>
      </c>
      <c r="DD23" s="32"/>
      <c r="DE23" s="32">
        <f t="shared" si="10"/>
        <v>1191</v>
      </c>
      <c r="DF23" s="32"/>
      <c r="DG23" s="32">
        <f t="shared" si="11"/>
        <v>1191</v>
      </c>
      <c r="DH23" s="32"/>
      <c r="DI23" s="32"/>
      <c r="DJ23" s="32"/>
      <c r="DK23" s="32"/>
      <c r="DL23" s="32"/>
      <c r="DM23" s="32">
        <f t="shared" si="7"/>
        <v>1191</v>
      </c>
      <c r="DN23" s="32">
        <f t="shared" si="12"/>
        <v>281.69347209082309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43382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7771695</v>
      </c>
      <c r="AF24" s="39"/>
      <c r="AG24" s="39"/>
      <c r="AH24" s="39"/>
      <c r="AI24" s="38">
        <f t="shared" si="8"/>
        <v>4328</v>
      </c>
      <c r="AJ24" s="38">
        <f t="shared" si="2"/>
        <v>4.3280000000000003</v>
      </c>
      <c r="AK24" s="38">
        <f t="shared" si="3"/>
        <v>103.87200000000001</v>
      </c>
      <c r="AL24" s="38"/>
      <c r="AM24" s="38"/>
      <c r="AN24" s="38"/>
      <c r="AO24" s="38">
        <f t="shared" si="4"/>
        <v>103.87200000000001</v>
      </c>
      <c r="AP24" s="191">
        <v>5.3</v>
      </c>
      <c r="AQ24" s="37">
        <f t="shared" si="9"/>
        <v>5.3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1016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0.85378151260504198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1958622</v>
      </c>
      <c r="DD24" s="32"/>
      <c r="DE24" s="32">
        <f t="shared" si="10"/>
        <v>1189</v>
      </c>
      <c r="DF24" s="32"/>
      <c r="DG24" s="32">
        <f t="shared" si="11"/>
        <v>1189</v>
      </c>
      <c r="DH24" s="32"/>
      <c r="DI24" s="32"/>
      <c r="DJ24" s="32"/>
      <c r="DK24" s="32"/>
      <c r="DL24" s="32"/>
      <c r="DM24" s="32">
        <f t="shared" si="7"/>
        <v>1189</v>
      </c>
      <c r="DN24" s="32">
        <f t="shared" si="12"/>
        <v>274.72273567467653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43382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75</v>
      </c>
      <c r="H25" s="44">
        <f t="shared" si="1"/>
        <v>52.816901408450704</v>
      </c>
      <c r="I25" s="44">
        <v>74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7776081</v>
      </c>
      <c r="AF25" s="39"/>
      <c r="AG25" s="39"/>
      <c r="AH25" s="39"/>
      <c r="AI25" s="38">
        <f t="shared" si="8"/>
        <v>4386</v>
      </c>
      <c r="AJ25" s="38">
        <f t="shared" si="2"/>
        <v>4.3860000000000001</v>
      </c>
      <c r="AK25" s="38">
        <f t="shared" si="3"/>
        <v>105.26400000000001</v>
      </c>
      <c r="AL25" s="38"/>
      <c r="AM25" s="38"/>
      <c r="AN25" s="38"/>
      <c r="AO25" s="38">
        <f t="shared" si="4"/>
        <v>105.26400000000001</v>
      </c>
      <c r="AP25" s="191">
        <v>4.9000000000000004</v>
      </c>
      <c r="AQ25" s="37">
        <f t="shared" si="9"/>
        <v>4.9000000000000004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1016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0.85378151260504198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1959821</v>
      </c>
      <c r="DD25" s="32"/>
      <c r="DE25" s="32">
        <f t="shared" si="10"/>
        <v>1199</v>
      </c>
      <c r="DF25" s="32"/>
      <c r="DG25" s="32">
        <f t="shared" si="11"/>
        <v>1199</v>
      </c>
      <c r="DH25" s="32"/>
      <c r="DI25" s="32"/>
      <c r="DJ25" s="32"/>
      <c r="DK25" s="32"/>
      <c r="DL25" s="32"/>
      <c r="DM25" s="32">
        <f t="shared" si="7"/>
        <v>1199</v>
      </c>
      <c r="DN25" s="32">
        <f t="shared" si="12"/>
        <v>273.36981304149566</v>
      </c>
      <c r="DO25" s="91">
        <v>1.07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43382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75</v>
      </c>
      <c r="H26" s="44">
        <f t="shared" si="1"/>
        <v>52.816901408450704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7780247</v>
      </c>
      <c r="AF26" s="39"/>
      <c r="AG26" s="39"/>
      <c r="AH26" s="39"/>
      <c r="AI26" s="38">
        <f t="shared" si="8"/>
        <v>4166</v>
      </c>
      <c r="AJ26" s="38">
        <f t="shared" si="2"/>
        <v>4.1660000000000004</v>
      </c>
      <c r="AK26" s="38">
        <f t="shared" si="3"/>
        <v>99.984000000000009</v>
      </c>
      <c r="AL26" s="38"/>
      <c r="AM26" s="38"/>
      <c r="AN26" s="38"/>
      <c r="AO26" s="38">
        <f t="shared" si="4"/>
        <v>99.984000000000009</v>
      </c>
      <c r="AP26" s="191">
        <v>4.5</v>
      </c>
      <c r="AQ26" s="37">
        <f t="shared" si="9"/>
        <v>4.5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1006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0.8453781512605042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1960957</v>
      </c>
      <c r="DD26" s="32"/>
      <c r="DE26" s="32">
        <f t="shared" si="10"/>
        <v>1136</v>
      </c>
      <c r="DF26" s="32"/>
      <c r="DG26" s="32">
        <f t="shared" si="11"/>
        <v>1136</v>
      </c>
      <c r="DH26" s="32"/>
      <c r="DI26" s="32"/>
      <c r="DJ26" s="32"/>
      <c r="DK26" s="32"/>
      <c r="DL26" s="32"/>
      <c r="DM26" s="32">
        <f t="shared" si="7"/>
        <v>1136</v>
      </c>
      <c r="DN26" s="32">
        <f t="shared" si="12"/>
        <v>272.68362938070089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43382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74</v>
      </c>
      <c r="H27" s="44">
        <f t="shared" si="1"/>
        <v>52.112676056338032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7784389</v>
      </c>
      <c r="AF27" s="39"/>
      <c r="AG27" s="39"/>
      <c r="AH27" s="39"/>
      <c r="AI27" s="38">
        <f t="shared" si="8"/>
        <v>4142</v>
      </c>
      <c r="AJ27" s="38">
        <f t="shared" si="2"/>
        <v>4.1420000000000003</v>
      </c>
      <c r="AK27" s="38">
        <f t="shared" si="3"/>
        <v>99.408000000000015</v>
      </c>
      <c r="AL27" s="38"/>
      <c r="AM27" s="38"/>
      <c r="AN27" s="38"/>
      <c r="AO27" s="38">
        <f t="shared" si="4"/>
        <v>99.408000000000015</v>
      </c>
      <c r="AP27" s="191">
        <v>4.0999999999999996</v>
      </c>
      <c r="AQ27" s="37">
        <f t="shared" si="9"/>
        <v>4.0999999999999996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1004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0.84369747899159664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1962100</v>
      </c>
      <c r="DD27" s="32"/>
      <c r="DE27" s="32">
        <f t="shared" si="10"/>
        <v>1143</v>
      </c>
      <c r="DF27" s="32"/>
      <c r="DG27" s="32">
        <f t="shared" si="11"/>
        <v>1143</v>
      </c>
      <c r="DH27" s="32"/>
      <c r="DI27" s="32"/>
      <c r="DJ27" s="32"/>
      <c r="DK27" s="32"/>
      <c r="DL27" s="32"/>
      <c r="DM27" s="32">
        <f t="shared" si="7"/>
        <v>1143</v>
      </c>
      <c r="DN27" s="32">
        <f t="shared" si="12"/>
        <v>275.95364558184451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43382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74</v>
      </c>
      <c r="H28" s="44">
        <f t="shared" si="1"/>
        <v>52.112676056338032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7788741</v>
      </c>
      <c r="AF28" s="39"/>
      <c r="AG28" s="39"/>
      <c r="AH28" s="39"/>
      <c r="AI28" s="38">
        <f t="shared" si="8"/>
        <v>4352</v>
      </c>
      <c r="AJ28" s="38">
        <f t="shared" si="2"/>
        <v>4.3520000000000003</v>
      </c>
      <c r="AK28" s="38">
        <f t="shared" si="3"/>
        <v>104.44800000000001</v>
      </c>
      <c r="AL28" s="38"/>
      <c r="AM28" s="38"/>
      <c r="AN28" s="38"/>
      <c r="AO28" s="38">
        <f t="shared" si="4"/>
        <v>104.44800000000001</v>
      </c>
      <c r="AP28" s="191">
        <v>3.7</v>
      </c>
      <c r="AQ28" s="37">
        <f t="shared" si="9"/>
        <v>3.7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1006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0.8453781512605042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1963264</v>
      </c>
      <c r="DD28" s="32"/>
      <c r="DE28" s="32">
        <f t="shared" si="10"/>
        <v>1164</v>
      </c>
      <c r="DF28" s="32"/>
      <c r="DG28" s="32">
        <f t="shared" si="11"/>
        <v>1164</v>
      </c>
      <c r="DH28" s="32"/>
      <c r="DI28" s="32"/>
      <c r="DJ28" s="32"/>
      <c r="DK28" s="32"/>
      <c r="DL28" s="32"/>
      <c r="DM28" s="32">
        <f t="shared" si="7"/>
        <v>1164</v>
      </c>
      <c r="DN28" s="32">
        <f t="shared" si="12"/>
        <v>267.46323529411762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43382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73</v>
      </c>
      <c r="H29" s="44">
        <f t="shared" si="1"/>
        <v>51.408450704225352</v>
      </c>
      <c r="I29" s="44">
        <v>71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7793178</v>
      </c>
      <c r="AF29" s="39"/>
      <c r="AG29" s="39"/>
      <c r="AH29" s="39"/>
      <c r="AI29" s="38">
        <f t="shared" si="8"/>
        <v>4437</v>
      </c>
      <c r="AJ29" s="38">
        <f t="shared" si="2"/>
        <v>4.4370000000000003</v>
      </c>
      <c r="AK29" s="38">
        <f t="shared" si="3"/>
        <v>106.488</v>
      </c>
      <c r="AL29" s="38"/>
      <c r="AM29" s="38"/>
      <c r="AN29" s="38"/>
      <c r="AO29" s="38">
        <f t="shared" si="4"/>
        <v>106.488</v>
      </c>
      <c r="AP29" s="191">
        <v>3.3</v>
      </c>
      <c r="AQ29" s="37">
        <f t="shared" si="9"/>
        <v>3.3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0.8453781512605042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1964432</v>
      </c>
      <c r="DD29" s="32"/>
      <c r="DE29" s="32">
        <f t="shared" si="10"/>
        <v>1168</v>
      </c>
      <c r="DF29" s="32"/>
      <c r="DG29" s="32">
        <f t="shared" si="11"/>
        <v>1168</v>
      </c>
      <c r="DH29" s="32"/>
      <c r="DI29" s="32"/>
      <c r="DJ29" s="32"/>
      <c r="DK29" s="32"/>
      <c r="DL29" s="32"/>
      <c r="DM29" s="32">
        <f t="shared" si="7"/>
        <v>1168</v>
      </c>
      <c r="DN29" s="32">
        <f t="shared" si="12"/>
        <v>263.24092855533019</v>
      </c>
      <c r="DO29" s="91">
        <v>1.01</v>
      </c>
      <c r="DP29" s="31"/>
      <c r="DT29" s="24"/>
      <c r="DU29" s="24"/>
      <c r="DV29" s="24"/>
      <c r="DW29" s="23"/>
    </row>
    <row r="30" spans="1:127" x14ac:dyDescent="0.35">
      <c r="A30" s="232">
        <v>43382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73</v>
      </c>
      <c r="H30" s="44">
        <f t="shared" si="1"/>
        <v>51.408450704225352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7797546</v>
      </c>
      <c r="AF30" s="39"/>
      <c r="AG30" s="39"/>
      <c r="AH30" s="39"/>
      <c r="AI30" s="38">
        <f t="shared" si="8"/>
        <v>4368</v>
      </c>
      <c r="AJ30" s="38">
        <f t="shared" si="2"/>
        <v>4.3680000000000003</v>
      </c>
      <c r="AK30" s="38">
        <f t="shared" si="3"/>
        <v>104.83200000000001</v>
      </c>
      <c r="AL30" s="38"/>
      <c r="AM30" s="38"/>
      <c r="AN30" s="38"/>
      <c r="AO30" s="38">
        <f t="shared" si="4"/>
        <v>104.83200000000001</v>
      </c>
      <c r="AP30" s="191">
        <v>2.9</v>
      </c>
      <c r="AQ30" s="37">
        <f t="shared" si="9"/>
        <v>2.9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1006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0.8453781512605042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1965589</v>
      </c>
      <c r="DD30" s="32"/>
      <c r="DE30" s="32">
        <f t="shared" si="10"/>
        <v>1157</v>
      </c>
      <c r="DF30" s="32"/>
      <c r="DG30" s="32">
        <f t="shared" si="11"/>
        <v>1157</v>
      </c>
      <c r="DH30" s="32"/>
      <c r="DI30" s="32"/>
      <c r="DJ30" s="32"/>
      <c r="DK30" s="32"/>
      <c r="DL30" s="32"/>
      <c r="DM30" s="32">
        <f t="shared" si="7"/>
        <v>1157</v>
      </c>
      <c r="DN30" s="32">
        <f t="shared" si="12"/>
        <v>264.88095238095235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43382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72</v>
      </c>
      <c r="H31" s="44">
        <f t="shared" si="1"/>
        <v>50.70422535211268</v>
      </c>
      <c r="I31" s="44">
        <v>71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7801974</v>
      </c>
      <c r="AF31" s="39"/>
      <c r="AG31" s="39"/>
      <c r="AH31" s="39"/>
      <c r="AI31" s="38">
        <f t="shared" si="8"/>
        <v>4428</v>
      </c>
      <c r="AJ31" s="38">
        <f t="shared" si="2"/>
        <v>4.4279999999999999</v>
      </c>
      <c r="AK31" s="38">
        <f t="shared" si="3"/>
        <v>106.27199999999999</v>
      </c>
      <c r="AL31" s="38"/>
      <c r="AM31" s="38"/>
      <c r="AN31" s="38"/>
      <c r="AO31" s="38">
        <f t="shared" si="4"/>
        <v>106.27199999999999</v>
      </c>
      <c r="AP31" s="191">
        <v>2.6</v>
      </c>
      <c r="AQ31" s="37">
        <f t="shared" si="9"/>
        <v>2.6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1006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0.8453781512605042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1966769</v>
      </c>
      <c r="DD31" s="32"/>
      <c r="DE31" s="32">
        <f t="shared" si="10"/>
        <v>1180</v>
      </c>
      <c r="DF31" s="32"/>
      <c r="DG31" s="32">
        <f t="shared" si="11"/>
        <v>1180</v>
      </c>
      <c r="DH31" s="32"/>
      <c r="DI31" s="32"/>
      <c r="DJ31" s="32"/>
      <c r="DK31" s="32"/>
      <c r="DL31" s="32"/>
      <c r="DM31" s="32">
        <f t="shared" si="7"/>
        <v>1180</v>
      </c>
      <c r="DN31" s="32">
        <f t="shared" si="12"/>
        <v>266.48599819331525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43382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73</v>
      </c>
      <c r="H32" s="44">
        <f t="shared" si="1"/>
        <v>51.408450704225352</v>
      </c>
      <c r="I32" s="44">
        <v>72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7806286</v>
      </c>
      <c r="AF32" s="39"/>
      <c r="AG32" s="39"/>
      <c r="AH32" s="39"/>
      <c r="AI32" s="38">
        <f t="shared" si="8"/>
        <v>4312</v>
      </c>
      <c r="AJ32" s="38">
        <f t="shared" si="2"/>
        <v>4.3120000000000003</v>
      </c>
      <c r="AK32" s="38">
        <f t="shared" si="3"/>
        <v>103.488</v>
      </c>
      <c r="AL32" s="38"/>
      <c r="AM32" s="38"/>
      <c r="AN32" s="38"/>
      <c r="AO32" s="38">
        <f t="shared" si="4"/>
        <v>103.488</v>
      </c>
      <c r="AP32" s="191">
        <v>2.2000000000000002</v>
      </c>
      <c r="AQ32" s="37">
        <f t="shared" si="9"/>
        <v>2.2000000000000002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1006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0.8453781512605042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1967916</v>
      </c>
      <c r="DD32" s="32"/>
      <c r="DE32" s="32">
        <f t="shared" si="10"/>
        <v>1147</v>
      </c>
      <c r="DF32" s="32"/>
      <c r="DG32" s="32">
        <f t="shared" si="11"/>
        <v>1147</v>
      </c>
      <c r="DH32" s="32"/>
      <c r="DI32" s="32"/>
      <c r="DJ32" s="32"/>
      <c r="DK32" s="32"/>
      <c r="DL32" s="32"/>
      <c r="DM32" s="32">
        <f t="shared" si="7"/>
        <v>1147</v>
      </c>
      <c r="DN32" s="32">
        <f t="shared" si="12"/>
        <v>266.00185528756958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43382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75</v>
      </c>
      <c r="H33" s="44">
        <f t="shared" si="1"/>
        <v>52.816901408450704</v>
      </c>
      <c r="I33" s="44">
        <v>73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7810730</v>
      </c>
      <c r="AF33" s="39"/>
      <c r="AG33" s="39"/>
      <c r="AH33" s="39"/>
      <c r="AI33" s="38">
        <f t="shared" si="8"/>
        <v>4444</v>
      </c>
      <c r="AJ33" s="38">
        <f t="shared" si="2"/>
        <v>4.444</v>
      </c>
      <c r="AK33" s="38">
        <f t="shared" si="3"/>
        <v>106.65600000000001</v>
      </c>
      <c r="AL33" s="38"/>
      <c r="AM33" s="38"/>
      <c r="AN33" s="38"/>
      <c r="AO33" s="38">
        <f t="shared" si="4"/>
        <v>106.65600000000001</v>
      </c>
      <c r="AP33" s="191">
        <v>2</v>
      </c>
      <c r="AQ33" s="37">
        <f t="shared" si="9"/>
        <v>2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1005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0.84453781512605042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1969052</v>
      </c>
      <c r="DD33" s="32"/>
      <c r="DE33" s="32">
        <f t="shared" si="10"/>
        <v>1136</v>
      </c>
      <c r="DF33" s="32"/>
      <c r="DG33" s="32">
        <f t="shared" si="11"/>
        <v>1136</v>
      </c>
      <c r="DH33" s="32"/>
      <c r="DI33" s="32"/>
      <c r="DJ33" s="32"/>
      <c r="DK33" s="32"/>
      <c r="DL33" s="32"/>
      <c r="DM33" s="32">
        <f t="shared" si="7"/>
        <v>1136</v>
      </c>
      <c r="DN33" s="32">
        <f t="shared" si="12"/>
        <v>255.62556255625563</v>
      </c>
      <c r="DO33" s="91">
        <v>1</v>
      </c>
      <c r="DP33" s="31"/>
      <c r="DT33" s="24"/>
      <c r="DU33" s="24"/>
      <c r="DV33" s="24"/>
      <c r="DW33" s="23"/>
    </row>
    <row r="34" spans="1:127" x14ac:dyDescent="0.35">
      <c r="A34" s="232">
        <v>43382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73</v>
      </c>
      <c r="H34" s="44">
        <f t="shared" si="1"/>
        <v>51.408450704225352</v>
      </c>
      <c r="I34" s="44">
        <v>71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7814977</v>
      </c>
      <c r="AF34" s="39"/>
      <c r="AG34" s="39"/>
      <c r="AH34" s="39"/>
      <c r="AI34" s="38">
        <f t="shared" si="8"/>
        <v>4247</v>
      </c>
      <c r="AJ34" s="38">
        <f t="shared" si="2"/>
        <v>4.2469999999999999</v>
      </c>
      <c r="AK34" s="38">
        <f t="shared" si="3"/>
        <v>101.928</v>
      </c>
      <c r="AL34" s="38"/>
      <c r="AM34" s="38"/>
      <c r="AN34" s="38"/>
      <c r="AO34" s="38">
        <f t="shared" si="4"/>
        <v>101.928</v>
      </c>
      <c r="AP34" s="191">
        <v>2.5</v>
      </c>
      <c r="AQ34" s="37">
        <f t="shared" si="9"/>
        <v>2.5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1970177</v>
      </c>
      <c r="DD34" s="32"/>
      <c r="DE34" s="32">
        <f t="shared" si="10"/>
        <v>1125</v>
      </c>
      <c r="DF34" s="32"/>
      <c r="DG34" s="32">
        <f t="shared" si="11"/>
        <v>1125</v>
      </c>
      <c r="DH34" s="32"/>
      <c r="DI34" s="32"/>
      <c r="DJ34" s="32"/>
      <c r="DK34" s="32"/>
      <c r="DL34" s="32"/>
      <c r="DM34" s="32">
        <f t="shared" si="7"/>
        <v>1125</v>
      </c>
      <c r="DN34" s="32">
        <f t="shared" si="12"/>
        <v>264.89286555215449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43382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63</v>
      </c>
      <c r="H35" s="44">
        <f t="shared" si="1"/>
        <v>44.366197183098592</v>
      </c>
      <c r="I35" s="44">
        <v>60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7818285</v>
      </c>
      <c r="AF35" s="39"/>
      <c r="AG35" s="39"/>
      <c r="AH35" s="39"/>
      <c r="AI35" s="38">
        <f t="shared" si="8"/>
        <v>3308</v>
      </c>
      <c r="AJ35" s="38">
        <f t="shared" si="2"/>
        <v>3.3079999999999998</v>
      </c>
      <c r="AK35" s="38">
        <f t="shared" si="3"/>
        <v>79.391999999999996</v>
      </c>
      <c r="AL35" s="38"/>
      <c r="AM35" s="38"/>
      <c r="AN35" s="38"/>
      <c r="AO35" s="38">
        <f t="shared" si="4"/>
        <v>79.391999999999996</v>
      </c>
      <c r="AP35" s="191">
        <v>4.0999999999999996</v>
      </c>
      <c r="AQ35" s="37">
        <f t="shared" si="9"/>
        <v>4.0999999999999996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1971276</v>
      </c>
      <c r="DD35" s="32"/>
      <c r="DE35" s="32">
        <f t="shared" si="10"/>
        <v>1099</v>
      </c>
      <c r="DF35" s="32"/>
      <c r="DG35" s="32">
        <f t="shared" si="11"/>
        <v>1099</v>
      </c>
      <c r="DH35" s="32"/>
      <c r="DI35" s="32"/>
      <c r="DJ35" s="32"/>
      <c r="DK35" s="32"/>
      <c r="DL35" s="32"/>
      <c r="DM35" s="32">
        <f t="shared" si="7"/>
        <v>1099</v>
      </c>
      <c r="DN35" s="32">
        <f t="shared" si="12"/>
        <v>332.2249093107618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2.75</v>
      </c>
      <c r="G36" s="28">
        <f t="shared" si="13"/>
        <v>73.208333333333329</v>
      </c>
      <c r="H36" s="28">
        <f t="shared" si="13"/>
        <v>51.555164319248831</v>
      </c>
      <c r="I36" s="28">
        <f t="shared" si="13"/>
        <v>71.416666666666671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103952</v>
      </c>
      <c r="AJ36" s="28">
        <f>SUM(AJ12:AJ35)</f>
        <v>103.952</v>
      </c>
      <c r="AK36" s="28">
        <f>AVERAGE(AK12:AK35)</f>
        <v>103.95199999999998</v>
      </c>
      <c r="AL36" s="28"/>
      <c r="AM36" s="28"/>
      <c r="AN36" s="28"/>
      <c r="AO36" s="28"/>
      <c r="AP36" s="28">
        <f>AVERAGE(AP12:AP35)</f>
        <v>5.5541666666666671</v>
      </c>
      <c r="AQ36" s="28">
        <f>AVERAGE(AQ12:AQ35)</f>
        <v>5.5541666666666671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27652</v>
      </c>
      <c r="DF36" s="28"/>
      <c r="DG36" s="28">
        <f>SUM(DG12:DG35)</f>
        <v>27652</v>
      </c>
      <c r="DH36" s="28"/>
      <c r="DI36" s="28"/>
      <c r="DJ36" s="28"/>
      <c r="DK36" s="28"/>
      <c r="DL36" s="28"/>
      <c r="DM36" s="28">
        <f t="shared" si="7"/>
        <v>27652</v>
      </c>
      <c r="DN36" s="28">
        <f t="shared" si="12"/>
        <v>266.00738802524245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173</v>
      </c>
      <c r="D39" s="250"/>
      <c r="E39" s="250"/>
      <c r="F39" s="251"/>
    </row>
    <row r="40" spans="1:127" x14ac:dyDescent="0.35">
      <c r="B40" s="22" t="s">
        <v>2</v>
      </c>
      <c r="C40" s="249" t="s">
        <v>289</v>
      </c>
      <c r="D40" s="250"/>
      <c r="E40" s="250"/>
      <c r="F40" s="251"/>
    </row>
    <row r="41" spans="1:127" x14ac:dyDescent="0.35">
      <c r="B41" s="22" t="s">
        <v>1</v>
      </c>
      <c r="C41" s="249" t="s">
        <v>325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4" t="s">
        <v>182</v>
      </c>
      <c r="C44" s="190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310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311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312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313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71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68" t="s">
        <v>314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315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66" t="s">
        <v>156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70" t="s">
        <v>157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4"/>
      <c r="Y54" s="4"/>
    </row>
    <row r="55" spans="2:26" x14ac:dyDescent="0.35">
      <c r="B55" s="102" t="s">
        <v>316</v>
      </c>
      <c r="C55" s="9"/>
      <c r="D55" s="8"/>
      <c r="E55" s="8"/>
      <c r="F55" s="8"/>
      <c r="G55" s="8"/>
      <c r="H55" s="8"/>
      <c r="I55" s="8"/>
      <c r="J55" s="7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4"/>
      <c r="Y55" s="4"/>
    </row>
    <row r="56" spans="2:26" x14ac:dyDescent="0.35">
      <c r="B56" s="102" t="s">
        <v>317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234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235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236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286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238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70" t="s">
        <v>161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4"/>
      <c r="Y62" s="4"/>
    </row>
    <row r="63" spans="2:26" x14ac:dyDescent="0.35">
      <c r="B63" s="102" t="s">
        <v>318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4"/>
      <c r="Y63" s="4"/>
    </row>
    <row r="64" spans="2:26" x14ac:dyDescent="0.35">
      <c r="B64" s="102" t="s">
        <v>319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4"/>
      <c r="Y64" s="4"/>
    </row>
    <row r="65" spans="2:25" x14ac:dyDescent="0.35">
      <c r="B65" s="102" t="s">
        <v>320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4"/>
      <c r="Y65" s="4"/>
    </row>
    <row r="66" spans="2:25" x14ac:dyDescent="0.35">
      <c r="B66" s="102" t="s">
        <v>303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4"/>
      <c r="Y66" s="4"/>
    </row>
    <row r="67" spans="2:25" x14ac:dyDescent="0.35">
      <c r="B67" s="102" t="s">
        <v>321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4"/>
      <c r="Y67" s="4"/>
    </row>
    <row r="68" spans="2:25" x14ac:dyDescent="0.35">
      <c r="B68" s="165" t="s">
        <v>164</v>
      </c>
      <c r="C68" s="9"/>
      <c r="D68" s="8"/>
      <c r="E68" s="8"/>
      <c r="F68" s="8"/>
      <c r="G68" s="8"/>
      <c r="H68" s="8"/>
      <c r="I68" s="8"/>
      <c r="J68" s="7"/>
      <c r="K68" s="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4"/>
      <c r="Y68" s="4"/>
    </row>
    <row r="69" spans="2:25" x14ac:dyDescent="0.35">
      <c r="B69" s="102" t="s">
        <v>322</v>
      </c>
      <c r="C69" s="9"/>
      <c r="D69" s="8"/>
      <c r="E69" s="8"/>
      <c r="F69" s="8"/>
      <c r="G69" s="8"/>
      <c r="H69" s="8"/>
      <c r="I69" s="8"/>
      <c r="J69" s="7"/>
      <c r="K69" s="7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5"/>
      <c r="X69" s="4"/>
      <c r="Y69" s="4"/>
    </row>
    <row r="70" spans="2:25" x14ac:dyDescent="0.35">
      <c r="B70" s="102" t="s">
        <v>323</v>
      </c>
      <c r="C70" s="9"/>
      <c r="D70" s="8"/>
      <c r="E70" s="8"/>
      <c r="F70" s="8"/>
      <c r="G70" s="8"/>
      <c r="H70" s="8"/>
      <c r="I70" s="8"/>
      <c r="J70" s="7"/>
      <c r="K70" s="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5"/>
      <c r="X70" s="4"/>
      <c r="Y70" s="4"/>
    </row>
    <row r="71" spans="2:25" x14ac:dyDescent="0.35">
      <c r="B71" s="170" t="s">
        <v>226</v>
      </c>
      <c r="C71" s="9"/>
      <c r="D71" s="8"/>
      <c r="E71" s="8"/>
      <c r="F71" s="8"/>
      <c r="G71" s="8"/>
      <c r="H71" s="8"/>
      <c r="I71" s="8"/>
      <c r="J71" s="7"/>
      <c r="K71" s="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5"/>
      <c r="X71" s="4"/>
      <c r="Y71" s="4"/>
    </row>
    <row r="72" spans="2:25" x14ac:dyDescent="0.35">
      <c r="B72" s="102" t="s">
        <v>306</v>
      </c>
      <c r="C72" s="9"/>
      <c r="D72" s="8"/>
      <c r="E72" s="8"/>
      <c r="F72" s="8"/>
      <c r="G72" s="8"/>
      <c r="H72" s="8"/>
      <c r="I72" s="8"/>
      <c r="J72" s="7"/>
      <c r="K72" s="7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5"/>
      <c r="X72" s="4"/>
      <c r="Y72" s="4"/>
    </row>
    <row r="73" spans="2:25" x14ac:dyDescent="0.35">
      <c r="B73" s="167" t="s">
        <v>247</v>
      </c>
      <c r="C73" s="9"/>
      <c r="D73" s="8"/>
      <c r="E73" s="8"/>
      <c r="F73" s="8"/>
      <c r="G73" s="8"/>
      <c r="H73" s="8"/>
      <c r="I73" s="8"/>
      <c r="J73" s="7"/>
      <c r="K73" s="7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5"/>
      <c r="X73" s="4"/>
      <c r="Y73" s="4"/>
    </row>
    <row r="74" spans="2:25" x14ac:dyDescent="0.35">
      <c r="B74" s="185" t="s">
        <v>307</v>
      </c>
      <c r="C74" s="9"/>
      <c r="D74" s="8"/>
      <c r="E74" s="8"/>
      <c r="F74" s="8"/>
      <c r="G74" s="8"/>
      <c r="H74" s="8"/>
      <c r="I74" s="8"/>
      <c r="J74" s="7"/>
      <c r="K74" s="7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5"/>
      <c r="X74" s="4"/>
      <c r="Y74" s="4"/>
    </row>
    <row r="75" spans="2:25" x14ac:dyDescent="0.35">
      <c r="B75" s="181" t="s">
        <v>309</v>
      </c>
      <c r="C75" s="9"/>
      <c r="D75" s="8"/>
      <c r="E75" s="8"/>
      <c r="F75" s="8"/>
      <c r="G75" s="8"/>
      <c r="H75" s="8"/>
      <c r="I75" s="8"/>
      <c r="J75" s="7"/>
      <c r="K75" s="7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5"/>
      <c r="X75" s="4"/>
      <c r="Y75" s="4"/>
    </row>
    <row r="76" spans="2:25" x14ac:dyDescent="0.35">
      <c r="B76" s="174" t="s">
        <v>168</v>
      </c>
      <c r="C76" s="9"/>
      <c r="D76" s="8"/>
      <c r="E76" s="8"/>
      <c r="F76" s="8"/>
      <c r="G76" s="8"/>
      <c r="H76" s="8"/>
      <c r="I76" s="8"/>
      <c r="J76" s="7"/>
      <c r="K76" s="7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5"/>
      <c r="X76" s="4"/>
      <c r="Y76" s="4"/>
    </row>
    <row r="77" spans="2:25" x14ac:dyDescent="0.35">
      <c r="B77" s="133" t="s">
        <v>324</v>
      </c>
      <c r="C77" s="9"/>
      <c r="D77" s="8"/>
      <c r="E77" s="8"/>
      <c r="F77" s="8"/>
      <c r="G77" s="8"/>
      <c r="H77" s="8"/>
      <c r="I77" s="8"/>
      <c r="J77" s="7"/>
      <c r="K77" s="7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5"/>
      <c r="X77" s="4"/>
      <c r="Y77" s="4"/>
    </row>
    <row r="78" spans="2:25" x14ac:dyDescent="0.35">
      <c r="B78" s="102" t="s">
        <v>326</v>
      </c>
      <c r="C78" s="9"/>
      <c r="D78" s="8"/>
      <c r="E78" s="8"/>
      <c r="F78" s="8"/>
      <c r="G78" s="8"/>
      <c r="H78" s="8"/>
      <c r="I78" s="8"/>
      <c r="J78" s="7"/>
      <c r="K78" s="7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5"/>
      <c r="X78" s="4"/>
      <c r="Y78" s="4"/>
    </row>
    <row r="79" spans="2:25" x14ac:dyDescent="0.35">
      <c r="B79" s="102" t="s">
        <v>327</v>
      </c>
      <c r="C79" s="9"/>
      <c r="D79" s="8"/>
      <c r="E79" s="8"/>
      <c r="F79" s="8"/>
      <c r="G79" s="8"/>
      <c r="H79" s="8"/>
      <c r="I79" s="8"/>
      <c r="J79" s="7"/>
      <c r="K79" s="7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5"/>
      <c r="X79" s="4"/>
      <c r="Y79" s="4"/>
    </row>
    <row r="80" spans="2:25" x14ac:dyDescent="0.35">
      <c r="B80" s="10"/>
      <c r="C80" s="9"/>
      <c r="D80" s="8"/>
      <c r="E80" s="8"/>
      <c r="F80" s="8"/>
      <c r="G80" s="8"/>
      <c r="H80" s="8"/>
      <c r="I80" s="8"/>
      <c r="J80" s="7"/>
      <c r="K80" s="7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5"/>
      <c r="X80" s="4"/>
      <c r="Y80" s="4"/>
    </row>
    <row r="81" spans="2:25" x14ac:dyDescent="0.35">
      <c r="B81" s="10"/>
      <c r="C81" s="9"/>
      <c r="D81" s="8"/>
      <c r="E81" s="8"/>
      <c r="F81" s="8"/>
      <c r="G81" s="8"/>
      <c r="H81" s="8"/>
      <c r="I81" s="8"/>
      <c r="J81" s="7"/>
      <c r="K81" s="7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5"/>
      <c r="X81" s="4"/>
      <c r="Y81" s="4"/>
    </row>
    <row r="82" spans="2:25" x14ac:dyDescent="0.35">
      <c r="B82" s="10"/>
      <c r="C82" s="9"/>
      <c r="D82" s="8"/>
      <c r="E82" s="8"/>
      <c r="F82" s="8"/>
      <c r="G82" s="8"/>
      <c r="H82" s="8"/>
      <c r="I82" s="8"/>
      <c r="J82" s="7"/>
      <c r="K82" s="7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5"/>
      <c r="X82" s="4"/>
      <c r="Y82" s="4"/>
    </row>
    <row r="83" spans="2:25" x14ac:dyDescent="0.35">
      <c r="B83" s="10"/>
      <c r="C83" s="9"/>
      <c r="D83" s="8"/>
      <c r="E83" s="8"/>
      <c r="F83" s="8"/>
      <c r="G83" s="8"/>
      <c r="H83" s="8"/>
      <c r="I83" s="8"/>
      <c r="J83" s="7"/>
      <c r="K83" s="7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5"/>
      <c r="X83" s="4"/>
      <c r="Y83" s="4"/>
    </row>
    <row r="84" spans="2:25" x14ac:dyDescent="0.35">
      <c r="B84" s="10"/>
      <c r="C84" s="9"/>
      <c r="D84" s="8"/>
      <c r="E84" s="8"/>
      <c r="F84" s="8"/>
      <c r="G84" s="8"/>
      <c r="H84" s="8"/>
      <c r="I84" s="8"/>
      <c r="J84" s="7"/>
      <c r="K84" s="7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5"/>
      <c r="X84" s="4"/>
      <c r="Y84" s="4"/>
    </row>
    <row r="85" spans="2:25" x14ac:dyDescent="0.35">
      <c r="B85" s="10"/>
      <c r="C85" s="9"/>
      <c r="D85" s="8"/>
      <c r="E85" s="8"/>
      <c r="F85" s="8"/>
      <c r="G85" s="8"/>
      <c r="H85" s="8"/>
      <c r="I85" s="8"/>
      <c r="J85" s="7"/>
      <c r="K85" s="7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5"/>
      <c r="X85" s="4"/>
      <c r="Y85" s="4"/>
    </row>
    <row r="86" spans="2:25" x14ac:dyDescent="0.35">
      <c r="B86" s="10"/>
      <c r="C86" s="9"/>
      <c r="D86" s="8"/>
      <c r="E86" s="8"/>
      <c r="F86" s="8"/>
      <c r="G86" s="8"/>
      <c r="H86" s="8"/>
      <c r="I86" s="8"/>
      <c r="J86" s="7"/>
      <c r="K86" s="7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5"/>
      <c r="X86" s="4"/>
      <c r="Y86" s="4"/>
    </row>
    <row r="87" spans="2:25" x14ac:dyDescent="0.35">
      <c r="B87" s="10"/>
      <c r="C87" s="9"/>
      <c r="D87" s="8"/>
      <c r="E87" s="8"/>
      <c r="F87" s="8"/>
      <c r="G87" s="8"/>
      <c r="H87" s="8"/>
      <c r="I87" s="8"/>
      <c r="J87" s="7"/>
      <c r="K87" s="7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5"/>
      <c r="X87" s="4"/>
      <c r="Y87" s="4"/>
    </row>
    <row r="88" spans="2:25" x14ac:dyDescent="0.35">
      <c r="B88" s="188"/>
      <c r="C88" s="189"/>
      <c r="D88" s="128"/>
      <c r="E88" s="128"/>
      <c r="F88" s="128"/>
      <c r="G88" s="128"/>
      <c r="H88" s="128"/>
      <c r="I88" s="128"/>
      <c r="J88" s="124"/>
      <c r="K88" s="124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9"/>
      <c r="X88" s="142"/>
      <c r="Y88" s="142"/>
    </row>
    <row r="89" spans="2:25" x14ac:dyDescent="0.35">
      <c r="B89" s="188"/>
      <c r="C89" s="130"/>
      <c r="D89" s="128"/>
      <c r="E89" s="128"/>
      <c r="F89" s="128"/>
      <c r="G89" s="128"/>
      <c r="H89" s="128"/>
      <c r="I89" s="128"/>
      <c r="J89" s="124"/>
      <c r="K89" s="124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9"/>
      <c r="X89" s="113"/>
      <c r="Y89" s="113"/>
    </row>
    <row r="90" spans="2:25" x14ac:dyDescent="0.35">
      <c r="B90" s="188"/>
      <c r="C90" s="130"/>
      <c r="D90" s="128"/>
      <c r="E90" s="128"/>
      <c r="F90" s="128"/>
      <c r="G90" s="128"/>
      <c r="H90" s="128"/>
      <c r="I90" s="128"/>
      <c r="J90" s="124"/>
      <c r="K90" s="124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9"/>
      <c r="X90" s="113"/>
      <c r="Y90" s="113"/>
    </row>
    <row r="91" spans="2:25" x14ac:dyDescent="0.35">
      <c r="B91" s="188"/>
      <c r="C91" s="130"/>
      <c r="D91" s="128"/>
      <c r="E91" s="128"/>
      <c r="F91" s="128"/>
      <c r="G91" s="128"/>
      <c r="H91" s="128"/>
      <c r="I91" s="128"/>
      <c r="J91" s="124"/>
      <c r="K91" s="124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9"/>
      <c r="X91" s="113"/>
      <c r="Y91" s="113"/>
    </row>
    <row r="92" spans="2:25" x14ac:dyDescent="0.35">
      <c r="B92" s="188"/>
      <c r="C92" s="130"/>
      <c r="D92" s="128"/>
      <c r="E92" s="128"/>
      <c r="F92" s="128"/>
      <c r="G92" s="128"/>
      <c r="H92" s="128"/>
      <c r="I92" s="128"/>
      <c r="J92" s="124"/>
      <c r="K92" s="124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9"/>
      <c r="X92" s="113"/>
      <c r="Y92" s="113"/>
    </row>
    <row r="93" spans="2:25" x14ac:dyDescent="0.35">
      <c r="B93" s="188"/>
      <c r="C93" s="130"/>
      <c r="D93" s="128"/>
      <c r="E93" s="128"/>
      <c r="F93" s="128"/>
      <c r="G93" s="128"/>
      <c r="H93" s="128"/>
      <c r="I93" s="128"/>
      <c r="J93" s="124"/>
      <c r="K93" s="124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9"/>
      <c r="X93" s="113"/>
      <c r="Y93" s="113"/>
    </row>
    <row r="94" spans="2:25" x14ac:dyDescent="0.35">
      <c r="B94" s="188"/>
      <c r="C94" s="130"/>
      <c r="D94" s="128"/>
      <c r="E94" s="128"/>
      <c r="F94" s="128"/>
      <c r="G94" s="128"/>
      <c r="H94" s="128"/>
      <c r="I94" s="128"/>
      <c r="J94" s="124"/>
      <c r="K94" s="124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9"/>
      <c r="X94" s="113"/>
      <c r="Y94" s="113"/>
    </row>
    <row r="95" spans="2:25" x14ac:dyDescent="0.35">
      <c r="B95" s="188"/>
      <c r="C95" s="130"/>
      <c r="D95" s="128"/>
      <c r="E95" s="128"/>
      <c r="F95" s="128"/>
      <c r="G95" s="128"/>
      <c r="H95" s="128"/>
      <c r="I95" s="128"/>
      <c r="J95" s="124"/>
      <c r="K95" s="124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9"/>
      <c r="X95" s="113"/>
      <c r="Y95" s="113"/>
    </row>
    <row r="96" spans="2:25" x14ac:dyDescent="0.35">
      <c r="B96" s="188"/>
      <c r="C96" s="130"/>
      <c r="D96" s="128"/>
      <c r="E96" s="128"/>
      <c r="F96" s="128"/>
      <c r="G96" s="128"/>
      <c r="H96" s="128"/>
      <c r="I96" s="128"/>
      <c r="J96" s="124"/>
      <c r="K96" s="124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9"/>
      <c r="X96" s="113"/>
      <c r="Y96" s="113"/>
    </row>
    <row r="97" spans="2:25" x14ac:dyDescent="0.35">
      <c r="B97" s="188"/>
      <c r="C97" s="130"/>
      <c r="D97" s="128"/>
      <c r="E97" s="128"/>
      <c r="F97" s="128"/>
      <c r="G97" s="128"/>
      <c r="H97" s="128"/>
      <c r="I97" s="128"/>
      <c r="J97" s="124"/>
      <c r="K97" s="124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9"/>
      <c r="X97" s="113"/>
      <c r="Y97" s="113"/>
    </row>
    <row r="98" spans="2:25" x14ac:dyDescent="0.35">
      <c r="B98" s="188"/>
      <c r="C98" s="130"/>
      <c r="D98" s="128"/>
      <c r="E98" s="128"/>
      <c r="F98" s="128"/>
      <c r="G98" s="128"/>
      <c r="H98" s="128"/>
      <c r="I98" s="128"/>
      <c r="J98" s="124"/>
      <c r="K98" s="124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9"/>
      <c r="X98" s="113"/>
      <c r="Y98" s="113"/>
    </row>
    <row r="99" spans="2:25" x14ac:dyDescent="0.35">
      <c r="B99" s="188"/>
      <c r="C99" s="130"/>
      <c r="D99" s="128"/>
      <c r="E99" s="128"/>
      <c r="F99" s="128"/>
      <c r="G99" s="128"/>
      <c r="H99" s="128"/>
      <c r="I99" s="128"/>
      <c r="J99" s="124"/>
      <c r="K99" s="124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9"/>
      <c r="X99" s="113"/>
      <c r="Y99" s="113"/>
    </row>
    <row r="100" spans="2:25" x14ac:dyDescent="0.35">
      <c r="B100" s="188"/>
      <c r="C100" s="130"/>
      <c r="D100" s="128"/>
      <c r="E100" s="128"/>
      <c r="F100" s="128"/>
      <c r="G100" s="128"/>
      <c r="H100" s="128"/>
      <c r="I100" s="128"/>
      <c r="J100" s="124"/>
      <c r="K100" s="124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9"/>
      <c r="X100" s="113"/>
      <c r="Y100" s="113"/>
    </row>
    <row r="101" spans="2:25" x14ac:dyDescent="0.35">
      <c r="B101" s="188"/>
      <c r="C101" s="130"/>
      <c r="D101" s="128"/>
      <c r="E101" s="128"/>
      <c r="F101" s="128"/>
      <c r="G101" s="128"/>
      <c r="H101" s="128"/>
      <c r="I101" s="128"/>
      <c r="J101" s="124"/>
      <c r="K101" s="124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9"/>
      <c r="X101" s="113"/>
      <c r="Y101" s="113"/>
    </row>
    <row r="102" spans="2:25" x14ac:dyDescent="0.35">
      <c r="B102" s="188"/>
      <c r="C102" s="130"/>
      <c r="D102" s="128"/>
      <c r="E102" s="128"/>
      <c r="F102" s="128"/>
      <c r="G102" s="128"/>
      <c r="H102" s="128"/>
      <c r="I102" s="128"/>
      <c r="J102" s="124"/>
      <c r="K102" s="124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9"/>
      <c r="X102" s="113"/>
      <c r="Y102" s="113"/>
    </row>
    <row r="103" spans="2:25" x14ac:dyDescent="0.35">
      <c r="B103" s="188"/>
      <c r="C103" s="130"/>
      <c r="D103" s="128"/>
      <c r="E103" s="128"/>
      <c r="F103" s="128"/>
      <c r="G103" s="128"/>
      <c r="H103" s="128"/>
      <c r="I103" s="128"/>
      <c r="J103" s="124"/>
      <c r="K103" s="124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9"/>
      <c r="X103" s="113"/>
      <c r="Y103" s="113"/>
    </row>
    <row r="104" spans="2:25" x14ac:dyDescent="0.35">
      <c r="B104" s="188"/>
      <c r="C104" s="130"/>
      <c r="D104" s="128"/>
      <c r="E104" s="128"/>
      <c r="F104" s="128"/>
      <c r="G104" s="128"/>
      <c r="H104" s="128"/>
      <c r="I104" s="128"/>
      <c r="J104" s="124"/>
      <c r="K104" s="124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9"/>
      <c r="X104" s="113"/>
      <c r="Y104" s="113"/>
    </row>
    <row r="105" spans="2:25" x14ac:dyDescent="0.35">
      <c r="B105" s="188"/>
      <c r="C105" s="130"/>
      <c r="D105" s="128"/>
      <c r="E105" s="128"/>
      <c r="F105" s="128"/>
      <c r="G105" s="128"/>
      <c r="H105" s="128"/>
      <c r="I105" s="128"/>
      <c r="J105" s="124"/>
      <c r="K105" s="124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9"/>
      <c r="X105" s="113"/>
      <c r="Y105" s="113"/>
    </row>
    <row r="106" spans="2:25" x14ac:dyDescent="0.35">
      <c r="B106" s="188"/>
      <c r="C106" s="130"/>
      <c r="D106" s="128"/>
      <c r="E106" s="128"/>
      <c r="F106" s="128"/>
      <c r="G106" s="128"/>
      <c r="H106" s="128"/>
      <c r="I106" s="128"/>
      <c r="J106" s="124"/>
      <c r="K106" s="124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9"/>
      <c r="X106" s="113"/>
      <c r="Y106" s="113"/>
    </row>
    <row r="107" spans="2:25" x14ac:dyDescent="0.35">
      <c r="B107" s="188"/>
      <c r="C107" s="130"/>
      <c r="D107" s="128"/>
      <c r="E107" s="128"/>
      <c r="F107" s="128"/>
      <c r="G107" s="128"/>
      <c r="H107" s="128"/>
      <c r="I107" s="128"/>
      <c r="J107" s="124"/>
      <c r="K107" s="124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9"/>
      <c r="X107" s="113"/>
      <c r="Y107" s="113"/>
    </row>
    <row r="108" spans="2:25" x14ac:dyDescent="0.35">
      <c r="B108" s="188"/>
      <c r="C108" s="130"/>
      <c r="D108" s="128"/>
      <c r="E108" s="128"/>
      <c r="F108" s="128"/>
      <c r="G108" s="128"/>
      <c r="H108" s="128"/>
      <c r="I108" s="128"/>
      <c r="J108" s="124"/>
      <c r="K108" s="124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9"/>
      <c r="X108" s="113"/>
      <c r="Y108" s="113"/>
    </row>
    <row r="109" spans="2:25" x14ac:dyDescent="0.35">
      <c r="B109" s="188"/>
      <c r="C109" s="130"/>
      <c r="D109" s="128"/>
      <c r="E109" s="128"/>
      <c r="F109" s="128"/>
      <c r="G109" s="128"/>
      <c r="H109" s="128"/>
      <c r="I109" s="128"/>
      <c r="J109" s="124"/>
      <c r="K109" s="124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9"/>
      <c r="X109" s="113"/>
      <c r="Y109" s="113"/>
    </row>
    <row r="110" spans="2:25" x14ac:dyDescent="0.35">
      <c r="B110" s="188"/>
      <c r="C110" s="130"/>
      <c r="D110" s="128"/>
      <c r="E110" s="128"/>
      <c r="F110" s="128"/>
      <c r="G110" s="128"/>
      <c r="H110" s="128"/>
      <c r="I110" s="128"/>
      <c r="J110" s="124"/>
      <c r="K110" s="124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9"/>
      <c r="X110" s="113"/>
      <c r="Y110" s="113"/>
    </row>
    <row r="111" spans="2:25" x14ac:dyDescent="0.35">
      <c r="B111" s="188"/>
      <c r="C111" s="130"/>
      <c r="D111" s="128"/>
      <c r="E111" s="128"/>
      <c r="F111" s="128"/>
      <c r="G111" s="128"/>
      <c r="H111" s="128"/>
      <c r="I111" s="128"/>
      <c r="J111" s="124"/>
      <c r="K111" s="124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9"/>
      <c r="X111" s="113"/>
      <c r="Y111" s="113"/>
    </row>
    <row r="112" spans="2:25" x14ac:dyDescent="0.35">
      <c r="B112" s="188"/>
      <c r="C112" s="130"/>
      <c r="D112" s="128"/>
      <c r="E112" s="128"/>
      <c r="F112" s="128"/>
      <c r="G112" s="128"/>
      <c r="H112" s="128"/>
      <c r="I112" s="128"/>
      <c r="J112" s="124"/>
      <c r="K112" s="124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9"/>
      <c r="X112" s="113"/>
      <c r="Y112" s="113"/>
    </row>
    <row r="113" spans="2:25" x14ac:dyDescent="0.35">
      <c r="B113" s="188"/>
      <c r="C113" s="130"/>
      <c r="D113" s="128"/>
      <c r="E113" s="128"/>
      <c r="F113" s="128"/>
      <c r="G113" s="128"/>
      <c r="H113" s="128"/>
      <c r="I113" s="128"/>
      <c r="J113" s="124"/>
      <c r="K113" s="124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9"/>
      <c r="X113" s="113"/>
      <c r="Y113" s="113"/>
    </row>
    <row r="114" spans="2:25" x14ac:dyDescent="0.35">
      <c r="B114" s="188"/>
      <c r="C114" s="130"/>
      <c r="D114" s="128"/>
      <c r="E114" s="128"/>
      <c r="F114" s="128"/>
      <c r="G114" s="128"/>
      <c r="H114" s="128"/>
      <c r="I114" s="128"/>
      <c r="J114" s="124"/>
      <c r="K114" s="124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9"/>
      <c r="X114" s="113"/>
      <c r="Y114" s="113"/>
    </row>
    <row r="115" spans="2:25" x14ac:dyDescent="0.35">
      <c r="B115" s="188"/>
      <c r="C115" s="130"/>
      <c r="D115" s="128"/>
      <c r="E115" s="128"/>
      <c r="F115" s="128"/>
      <c r="G115" s="128"/>
      <c r="H115" s="128"/>
      <c r="I115" s="128"/>
      <c r="J115" s="124"/>
      <c r="K115" s="124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9"/>
      <c r="X115" s="113"/>
      <c r="Y115" s="113"/>
    </row>
    <row r="116" spans="2:25" x14ac:dyDescent="0.35">
      <c r="B116" s="188"/>
      <c r="C116" s="130"/>
      <c r="D116" s="128"/>
      <c r="E116" s="128"/>
      <c r="F116" s="128"/>
      <c r="G116" s="128"/>
      <c r="H116" s="128"/>
      <c r="I116" s="128"/>
      <c r="J116" s="124"/>
      <c r="K116" s="124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9"/>
      <c r="X116" s="113"/>
      <c r="Y116" s="113"/>
    </row>
    <row r="117" spans="2:25" x14ac:dyDescent="0.35">
      <c r="B117" s="188"/>
      <c r="C117" s="130"/>
      <c r="D117" s="128"/>
      <c r="E117" s="128"/>
      <c r="F117" s="128"/>
      <c r="G117" s="128"/>
      <c r="H117" s="128"/>
      <c r="I117" s="128"/>
      <c r="J117" s="124"/>
      <c r="K117" s="124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9"/>
      <c r="X117" s="113"/>
      <c r="Y117" s="113"/>
    </row>
    <row r="118" spans="2:25" x14ac:dyDescent="0.35">
      <c r="B118" s="188"/>
      <c r="C118" s="188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8"/>
      <c r="O118" s="188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</row>
    <row r="119" spans="2:25" x14ac:dyDescent="0.35">
      <c r="B119" s="188"/>
      <c r="C119" s="188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</row>
    <row r="120" spans="2:25" x14ac:dyDescent="0.35">
      <c r="B120" s="188"/>
      <c r="C120" s="188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8"/>
      <c r="O120" s="188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</row>
    <row r="121" spans="2:25" x14ac:dyDescent="0.35">
      <c r="B121" s="188"/>
      <c r="C121" s="188"/>
      <c r="D121" s="188"/>
      <c r="E121" s="188"/>
      <c r="F121" s="188"/>
      <c r="G121" s="188"/>
      <c r="H121" s="188"/>
      <c r="I121" s="188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</row>
    <row r="122" spans="2:25" x14ac:dyDescent="0.35">
      <c r="B122" s="188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</row>
    <row r="123" spans="2:25" x14ac:dyDescent="0.35">
      <c r="B123" s="188"/>
      <c r="C123" s="188"/>
      <c r="D123" s="188"/>
      <c r="E123" s="188"/>
      <c r="F123" s="188"/>
      <c r="G123" s="188"/>
      <c r="H123" s="188"/>
      <c r="I123" s="188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</row>
    <row r="124" spans="2:25" x14ac:dyDescent="0.35">
      <c r="B124" s="188"/>
      <c r="C124" s="188"/>
      <c r="D124" s="188"/>
      <c r="E124" s="188"/>
      <c r="F124" s="188"/>
      <c r="G124" s="188"/>
      <c r="H124" s="188"/>
      <c r="I124" s="188"/>
      <c r="J124" s="188"/>
      <c r="K124" s="188"/>
      <c r="L124" s="188"/>
      <c r="M124" s="188"/>
      <c r="N124" s="188"/>
      <c r="O124" s="188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</row>
    <row r="125" spans="2:25" x14ac:dyDescent="0.35">
      <c r="B125" s="188"/>
      <c r="C125" s="188"/>
      <c r="D125" s="188"/>
      <c r="E125" s="188"/>
      <c r="F125" s="188"/>
      <c r="G125" s="188"/>
      <c r="H125" s="188"/>
      <c r="I125" s="188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</row>
    <row r="126" spans="2:25" x14ac:dyDescent="0.35">
      <c r="B126" s="188"/>
      <c r="C126" s="188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</row>
    <row r="127" spans="2:25" x14ac:dyDescent="0.35">
      <c r="B127" s="188"/>
      <c r="C127" s="188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</row>
    <row r="128" spans="2:25" x14ac:dyDescent="0.35">
      <c r="B128" s="188"/>
      <c r="C128" s="188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</row>
    <row r="129" spans="2:25" x14ac:dyDescent="0.35">
      <c r="B129" s="188"/>
      <c r="C129" s="188"/>
      <c r="D129" s="188"/>
      <c r="E129" s="188"/>
      <c r="F129" s="188"/>
      <c r="G129" s="188"/>
      <c r="H129" s="188"/>
      <c r="I129" s="188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</row>
    <row r="130" spans="2:25" x14ac:dyDescent="0.35">
      <c r="B130" s="188"/>
      <c r="C130" s="188"/>
      <c r="D130" s="188"/>
      <c r="E130" s="188"/>
      <c r="F130" s="188"/>
      <c r="G130" s="188"/>
      <c r="H130" s="188"/>
      <c r="I130" s="188"/>
      <c r="J130" s="188"/>
      <c r="K130" s="188"/>
      <c r="L130" s="188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</row>
    <row r="131" spans="2:25" x14ac:dyDescent="0.35">
      <c r="B131" s="188"/>
      <c r="C131" s="188"/>
      <c r="D131" s="188"/>
      <c r="E131" s="188"/>
      <c r="F131" s="188"/>
      <c r="G131" s="188"/>
      <c r="H131" s="188"/>
      <c r="I131" s="188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disablePrompts="1" count="2">
    <dataValidation type="list" allowBlank="1" showInputMessage="1" showErrorMessage="1" sqref="DT31:DU31" xr:uid="{00000000-0002-0000-0800-000000000000}">
      <formula1>$BA$25:$BA$29</formula1>
    </dataValidation>
    <dataValidation type="list" allowBlank="1" showInputMessage="1" showErrorMessage="1" sqref="U12:U35" xr:uid="{00000000-0002-0000-08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2:DW80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43383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'9'!AE35</f>
        <v>7818285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'9'!DC35</f>
        <v>1971276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43383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69</v>
      </c>
      <c r="H12" s="44">
        <f t="shared" ref="H12:H35" si="1">G12/1.42</f>
        <v>48.591549295774648</v>
      </c>
      <c r="I12" s="44">
        <v>65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7822051</v>
      </c>
      <c r="AF12" s="39"/>
      <c r="AG12" s="39"/>
      <c r="AH12" s="39"/>
      <c r="AI12" s="38">
        <f>IF(ISBLANK(AE12),"-",AE12-AE10)</f>
        <v>3766</v>
      </c>
      <c r="AJ12" s="38">
        <f t="shared" ref="AJ12:AJ35" si="2">AI12/1000</f>
        <v>3.766</v>
      </c>
      <c r="AK12" s="38">
        <f t="shared" ref="AK12:AK35" si="3">AJ12*24</f>
        <v>90.384</v>
      </c>
      <c r="AL12" s="38"/>
      <c r="AM12" s="38"/>
      <c r="AN12" s="38"/>
      <c r="AO12" s="38">
        <f t="shared" ref="AO12:AO35" si="4">AK12</f>
        <v>90.384</v>
      </c>
      <c r="AP12" s="191">
        <v>5.8</v>
      </c>
      <c r="AQ12" s="37">
        <f>AP12</f>
        <v>5.8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1972448</v>
      </c>
      <c r="DD12" s="32"/>
      <c r="DE12" s="32">
        <f>IF(ISBLANK(DC12),"-",DC12-DC10)</f>
        <v>1172</v>
      </c>
      <c r="DF12" s="32"/>
      <c r="DG12" s="32">
        <f>DC12-DC10</f>
        <v>1172</v>
      </c>
      <c r="DH12" s="32"/>
      <c r="DI12" s="32"/>
      <c r="DJ12" s="32"/>
      <c r="DK12" s="32"/>
      <c r="DL12" s="32"/>
      <c r="DM12" s="32">
        <f t="shared" ref="DM12:DM36" si="7">DE12</f>
        <v>1172</v>
      </c>
      <c r="DN12" s="32">
        <f>DM12/AJ12</f>
        <v>311.20552310143387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43383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70</v>
      </c>
      <c r="H13" s="44">
        <f t="shared" si="1"/>
        <v>49.295774647887328</v>
      </c>
      <c r="I13" s="44">
        <v>68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7825861</v>
      </c>
      <c r="AF13" s="39"/>
      <c r="AG13" s="39"/>
      <c r="AH13" s="39"/>
      <c r="AI13" s="38">
        <f t="shared" ref="AI13:AI35" si="8">IF(ISBLANK(AE13),"-",AE13-AE12)</f>
        <v>3810</v>
      </c>
      <c r="AJ13" s="38">
        <f t="shared" si="2"/>
        <v>3.81</v>
      </c>
      <c r="AK13" s="38">
        <f t="shared" si="3"/>
        <v>91.44</v>
      </c>
      <c r="AL13" s="38"/>
      <c r="AM13" s="38"/>
      <c r="AN13" s="38"/>
      <c r="AO13" s="38">
        <f t="shared" si="4"/>
        <v>91.44</v>
      </c>
      <c r="AP13" s="191">
        <v>7.1</v>
      </c>
      <c r="AQ13" s="37">
        <f t="shared" ref="AQ13:AQ35" si="9">AP13</f>
        <v>7.1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1973540</v>
      </c>
      <c r="DD13" s="32"/>
      <c r="DE13" s="32">
        <f t="shared" ref="DE13:DE35" si="10">IF(ISBLANK(DC13),"-",DC13-DC12)</f>
        <v>1092</v>
      </c>
      <c r="DF13" s="32"/>
      <c r="DG13" s="32">
        <f t="shared" ref="DG13:DG35" si="11">DC13-DC12</f>
        <v>1092</v>
      </c>
      <c r="DH13" s="32"/>
      <c r="DI13" s="32"/>
      <c r="DJ13" s="32"/>
      <c r="DK13" s="32"/>
      <c r="DL13" s="32"/>
      <c r="DM13" s="32">
        <f t="shared" si="7"/>
        <v>1092</v>
      </c>
      <c r="DN13" s="32">
        <f t="shared" ref="DN13:DN36" si="12">DM13/AJ13</f>
        <v>286.61417322834643</v>
      </c>
      <c r="DO13" s="91">
        <v>0.87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43383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71</v>
      </c>
      <c r="H14" s="44">
        <f t="shared" si="1"/>
        <v>50</v>
      </c>
      <c r="I14" s="44">
        <v>69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7829925</v>
      </c>
      <c r="AF14" s="39"/>
      <c r="AG14" s="39"/>
      <c r="AH14" s="39"/>
      <c r="AI14" s="38">
        <f t="shared" si="8"/>
        <v>4064</v>
      </c>
      <c r="AJ14" s="38">
        <f t="shared" si="2"/>
        <v>4.0640000000000001</v>
      </c>
      <c r="AK14" s="38">
        <f t="shared" si="3"/>
        <v>97.536000000000001</v>
      </c>
      <c r="AL14" s="38"/>
      <c r="AM14" s="38"/>
      <c r="AN14" s="38"/>
      <c r="AO14" s="38">
        <f t="shared" si="4"/>
        <v>97.536000000000001</v>
      </c>
      <c r="AP14" s="191">
        <v>8.3000000000000007</v>
      </c>
      <c r="AQ14" s="37">
        <f t="shared" si="9"/>
        <v>8.3000000000000007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1974640</v>
      </c>
      <c r="DD14" s="32"/>
      <c r="DE14" s="32">
        <f t="shared" si="10"/>
        <v>1100</v>
      </c>
      <c r="DF14" s="32"/>
      <c r="DG14" s="32">
        <f t="shared" si="11"/>
        <v>1100</v>
      </c>
      <c r="DH14" s="32"/>
      <c r="DI14" s="32"/>
      <c r="DJ14" s="32"/>
      <c r="DK14" s="32"/>
      <c r="DL14" s="32"/>
      <c r="DM14" s="32">
        <f t="shared" si="7"/>
        <v>1100</v>
      </c>
      <c r="DN14" s="32">
        <f t="shared" si="12"/>
        <v>270.6692913385827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43383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71</v>
      </c>
      <c r="H15" s="44">
        <f t="shared" si="1"/>
        <v>50</v>
      </c>
      <c r="I15" s="44">
        <v>69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7834051</v>
      </c>
      <c r="AF15" s="39"/>
      <c r="AG15" s="39"/>
      <c r="AH15" s="39"/>
      <c r="AI15" s="38">
        <f t="shared" si="8"/>
        <v>4126</v>
      </c>
      <c r="AJ15" s="38">
        <f t="shared" si="2"/>
        <v>4.1260000000000003</v>
      </c>
      <c r="AK15" s="38">
        <f t="shared" si="3"/>
        <v>99.024000000000001</v>
      </c>
      <c r="AL15" s="38"/>
      <c r="AM15" s="38"/>
      <c r="AN15" s="38"/>
      <c r="AO15" s="38">
        <f t="shared" si="4"/>
        <v>99.024000000000001</v>
      </c>
      <c r="AP15" s="191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1975752</v>
      </c>
      <c r="DD15" s="32"/>
      <c r="DE15" s="32">
        <f t="shared" si="10"/>
        <v>1112</v>
      </c>
      <c r="DF15" s="32"/>
      <c r="DG15" s="32">
        <f t="shared" si="11"/>
        <v>1112</v>
      </c>
      <c r="DH15" s="32"/>
      <c r="DI15" s="32"/>
      <c r="DJ15" s="32"/>
      <c r="DK15" s="32"/>
      <c r="DL15" s="32"/>
      <c r="DM15" s="32">
        <f t="shared" si="7"/>
        <v>1112</v>
      </c>
      <c r="DN15" s="32">
        <f t="shared" si="12"/>
        <v>269.51042171594764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43383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77</v>
      </c>
      <c r="H16" s="44">
        <f t="shared" si="1"/>
        <v>54.225352112676056</v>
      </c>
      <c r="I16" s="44">
        <v>75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7838272</v>
      </c>
      <c r="AF16" s="39"/>
      <c r="AG16" s="39"/>
      <c r="AH16" s="39"/>
      <c r="AI16" s="38">
        <f t="shared" si="8"/>
        <v>4221</v>
      </c>
      <c r="AJ16" s="38">
        <f t="shared" si="2"/>
        <v>4.2210000000000001</v>
      </c>
      <c r="AK16" s="38">
        <f t="shared" si="3"/>
        <v>101.304</v>
      </c>
      <c r="AL16" s="38"/>
      <c r="AM16" s="38"/>
      <c r="AN16" s="38"/>
      <c r="AO16" s="38">
        <f t="shared" si="4"/>
        <v>101.304</v>
      </c>
      <c r="AP16" s="191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1976872</v>
      </c>
      <c r="DD16" s="32"/>
      <c r="DE16" s="32">
        <f t="shared" si="10"/>
        <v>1120</v>
      </c>
      <c r="DF16" s="32"/>
      <c r="DG16" s="32">
        <f t="shared" si="11"/>
        <v>1120</v>
      </c>
      <c r="DH16" s="32"/>
      <c r="DI16" s="32"/>
      <c r="DJ16" s="32"/>
      <c r="DK16" s="32"/>
      <c r="DL16" s="32"/>
      <c r="DM16" s="32">
        <f t="shared" si="7"/>
        <v>1120</v>
      </c>
      <c r="DN16" s="32">
        <f t="shared" si="12"/>
        <v>265.33996683250416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43383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79</v>
      </c>
      <c r="H17" s="44">
        <f t="shared" si="1"/>
        <v>55.633802816901408</v>
      </c>
      <c r="I17" s="44">
        <v>77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7843211</v>
      </c>
      <c r="AF17" s="39"/>
      <c r="AG17" s="39"/>
      <c r="AH17" s="39"/>
      <c r="AI17" s="38">
        <f t="shared" si="8"/>
        <v>4939</v>
      </c>
      <c r="AJ17" s="38">
        <f t="shared" si="2"/>
        <v>4.9390000000000001</v>
      </c>
      <c r="AK17" s="38">
        <f t="shared" si="3"/>
        <v>118.536</v>
      </c>
      <c r="AL17" s="38"/>
      <c r="AM17" s="38"/>
      <c r="AN17" s="38"/>
      <c r="AO17" s="38">
        <f t="shared" si="4"/>
        <v>118.536</v>
      </c>
      <c r="AP17" s="191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1977931</v>
      </c>
      <c r="DD17" s="32"/>
      <c r="DE17" s="32">
        <f t="shared" si="10"/>
        <v>1059</v>
      </c>
      <c r="DF17" s="32"/>
      <c r="DG17" s="32">
        <f t="shared" si="11"/>
        <v>1059</v>
      </c>
      <c r="DH17" s="32"/>
      <c r="DI17" s="32"/>
      <c r="DJ17" s="32"/>
      <c r="DK17" s="32"/>
      <c r="DL17" s="32"/>
      <c r="DM17" s="32">
        <f t="shared" si="7"/>
        <v>1059</v>
      </c>
      <c r="DN17" s="32">
        <f t="shared" si="12"/>
        <v>214.41587365863535</v>
      </c>
      <c r="DO17" s="134">
        <v>0.9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43383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76</v>
      </c>
      <c r="H18" s="44">
        <f t="shared" si="1"/>
        <v>53.521126760563384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7848204</v>
      </c>
      <c r="AF18" s="39"/>
      <c r="AG18" s="39"/>
      <c r="AH18" s="39"/>
      <c r="AI18" s="38">
        <f t="shared" si="8"/>
        <v>4993</v>
      </c>
      <c r="AJ18" s="38">
        <f t="shared" si="2"/>
        <v>4.9930000000000003</v>
      </c>
      <c r="AK18" s="38">
        <f t="shared" si="3"/>
        <v>119.83200000000001</v>
      </c>
      <c r="AL18" s="38"/>
      <c r="AM18" s="38"/>
      <c r="AN18" s="38"/>
      <c r="AO18" s="38">
        <f t="shared" si="4"/>
        <v>119.83200000000001</v>
      </c>
      <c r="AP18" s="191">
        <v>9</v>
      </c>
      <c r="AQ18" s="37">
        <f t="shared" si="9"/>
        <v>9</v>
      </c>
      <c r="AR18" s="36"/>
      <c r="AS18" s="36"/>
      <c r="AT18" s="36"/>
      <c r="AU18" s="35" t="s">
        <v>158</v>
      </c>
      <c r="AV18" s="34">
        <v>1186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1027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0.99663865546218489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0.86302521008403366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1979103</v>
      </c>
      <c r="DD18" s="32"/>
      <c r="DE18" s="32">
        <f t="shared" si="10"/>
        <v>1172</v>
      </c>
      <c r="DF18" s="32"/>
      <c r="DG18" s="32">
        <f t="shared" si="11"/>
        <v>1172</v>
      </c>
      <c r="DH18" s="32"/>
      <c r="DI18" s="32"/>
      <c r="DJ18" s="32"/>
      <c r="DK18" s="32"/>
      <c r="DL18" s="32"/>
      <c r="DM18" s="32">
        <f t="shared" si="7"/>
        <v>1172</v>
      </c>
      <c r="DN18" s="32">
        <f t="shared" si="12"/>
        <v>234.72862006809532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43383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7853139</v>
      </c>
      <c r="AF19" s="39"/>
      <c r="AG19" s="39"/>
      <c r="AH19" s="39"/>
      <c r="AI19" s="38">
        <f t="shared" si="8"/>
        <v>4935</v>
      </c>
      <c r="AJ19" s="38">
        <f t="shared" si="2"/>
        <v>4.9349999999999996</v>
      </c>
      <c r="AK19" s="38">
        <f t="shared" si="3"/>
        <v>118.44</v>
      </c>
      <c r="AL19" s="38"/>
      <c r="AM19" s="38"/>
      <c r="AN19" s="38"/>
      <c r="AO19" s="38">
        <f t="shared" si="4"/>
        <v>118.44</v>
      </c>
      <c r="AP19" s="191">
        <v>8.4</v>
      </c>
      <c r="AQ19" s="37">
        <f t="shared" si="9"/>
        <v>8.4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0.86302521008403366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1980304</v>
      </c>
      <c r="DD19" s="32"/>
      <c r="DE19" s="32">
        <f t="shared" si="10"/>
        <v>1201</v>
      </c>
      <c r="DF19" s="32"/>
      <c r="DG19" s="32">
        <f t="shared" si="11"/>
        <v>1201</v>
      </c>
      <c r="DH19" s="32"/>
      <c r="DI19" s="32"/>
      <c r="DJ19" s="32"/>
      <c r="DK19" s="32"/>
      <c r="DL19" s="32"/>
      <c r="DM19" s="32">
        <f t="shared" si="7"/>
        <v>1201</v>
      </c>
      <c r="DN19" s="32">
        <f t="shared" si="12"/>
        <v>243.36372847011148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43383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5</v>
      </c>
      <c r="G20" s="89">
        <v>74</v>
      </c>
      <c r="H20" s="44">
        <f t="shared" si="1"/>
        <v>52.112676056338032</v>
      </c>
      <c r="I20" s="44">
        <v>72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7857624</v>
      </c>
      <c r="AF20" s="39"/>
      <c r="AG20" s="39"/>
      <c r="AH20" s="39"/>
      <c r="AI20" s="38">
        <f t="shared" si="8"/>
        <v>4485</v>
      </c>
      <c r="AJ20" s="38">
        <f t="shared" si="2"/>
        <v>4.4850000000000003</v>
      </c>
      <c r="AK20" s="38">
        <f t="shared" si="3"/>
        <v>107.64000000000001</v>
      </c>
      <c r="AL20" s="38"/>
      <c r="AM20" s="38"/>
      <c r="AN20" s="38"/>
      <c r="AO20" s="38">
        <f t="shared" si="4"/>
        <v>107.64000000000001</v>
      </c>
      <c r="AP20" s="191">
        <v>7.6</v>
      </c>
      <c r="AQ20" s="37">
        <f t="shared" si="9"/>
        <v>7.6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1026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0.86218487394957988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1981499</v>
      </c>
      <c r="DD20" s="32"/>
      <c r="DE20" s="32">
        <f t="shared" si="10"/>
        <v>1195</v>
      </c>
      <c r="DF20" s="32"/>
      <c r="DG20" s="32">
        <f t="shared" si="11"/>
        <v>1195</v>
      </c>
      <c r="DH20" s="32"/>
      <c r="DI20" s="32"/>
      <c r="DJ20" s="32"/>
      <c r="DK20" s="32"/>
      <c r="DL20" s="32"/>
      <c r="DM20" s="32">
        <f t="shared" si="7"/>
        <v>1195</v>
      </c>
      <c r="DN20" s="32">
        <f t="shared" si="12"/>
        <v>266.44370122630988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43383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7862150</v>
      </c>
      <c r="AF21" s="39"/>
      <c r="AG21" s="39"/>
      <c r="AH21" s="39"/>
      <c r="AI21" s="38">
        <f t="shared" si="8"/>
        <v>4526</v>
      </c>
      <c r="AJ21" s="38">
        <f t="shared" si="2"/>
        <v>4.5259999999999998</v>
      </c>
      <c r="AK21" s="38">
        <f t="shared" si="3"/>
        <v>108.624</v>
      </c>
      <c r="AL21" s="38"/>
      <c r="AM21" s="38"/>
      <c r="AN21" s="38"/>
      <c r="AO21" s="38">
        <f t="shared" si="4"/>
        <v>108.624</v>
      </c>
      <c r="AP21" s="191">
        <v>7.1</v>
      </c>
      <c r="AQ21" s="37">
        <f t="shared" si="9"/>
        <v>7.1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1028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0.86386554621848743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1982719</v>
      </c>
      <c r="DD21" s="32"/>
      <c r="DE21" s="32">
        <f t="shared" si="10"/>
        <v>1220</v>
      </c>
      <c r="DF21" s="32"/>
      <c r="DG21" s="32">
        <f t="shared" si="11"/>
        <v>1220</v>
      </c>
      <c r="DH21" s="32"/>
      <c r="DI21" s="32"/>
      <c r="DJ21" s="32"/>
      <c r="DK21" s="32"/>
      <c r="DL21" s="32"/>
      <c r="DM21" s="32">
        <f t="shared" si="7"/>
        <v>1220</v>
      </c>
      <c r="DN21" s="32">
        <f t="shared" si="12"/>
        <v>269.5536897923111</v>
      </c>
      <c r="DO21" s="91">
        <v>0.92</v>
      </c>
      <c r="DP21" s="31"/>
      <c r="DT21" s="24"/>
      <c r="DU21" s="24"/>
      <c r="DV21" s="24"/>
      <c r="DW21" s="23"/>
    </row>
    <row r="22" spans="1:127" x14ac:dyDescent="0.35">
      <c r="A22" s="232">
        <v>43383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4</v>
      </c>
      <c r="G22" s="89">
        <v>74</v>
      </c>
      <c r="H22" s="44">
        <f t="shared" si="1"/>
        <v>52.112676056338032</v>
      </c>
      <c r="I22" s="44">
        <v>72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7866605</v>
      </c>
      <c r="AF22" s="39"/>
      <c r="AG22" s="39"/>
      <c r="AH22" s="39"/>
      <c r="AI22" s="38">
        <f t="shared" si="8"/>
        <v>4455</v>
      </c>
      <c r="AJ22" s="38">
        <f t="shared" si="2"/>
        <v>4.4550000000000001</v>
      </c>
      <c r="AK22" s="38">
        <f t="shared" si="3"/>
        <v>106.92</v>
      </c>
      <c r="AL22" s="38"/>
      <c r="AM22" s="38"/>
      <c r="AN22" s="38"/>
      <c r="AO22" s="38">
        <f t="shared" si="4"/>
        <v>106.92</v>
      </c>
      <c r="AP22" s="191">
        <v>6.4</v>
      </c>
      <c r="AQ22" s="37">
        <f t="shared" si="9"/>
        <v>6.4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1026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0.86218487394957988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1983920</v>
      </c>
      <c r="DD22" s="32"/>
      <c r="DE22" s="32">
        <f t="shared" si="10"/>
        <v>1201</v>
      </c>
      <c r="DF22" s="32"/>
      <c r="DG22" s="32">
        <f t="shared" si="11"/>
        <v>1201</v>
      </c>
      <c r="DH22" s="32"/>
      <c r="DI22" s="32"/>
      <c r="DJ22" s="32"/>
      <c r="DK22" s="32"/>
      <c r="DL22" s="32"/>
      <c r="DM22" s="32">
        <f t="shared" si="7"/>
        <v>1201</v>
      </c>
      <c r="DN22" s="32">
        <f t="shared" si="12"/>
        <v>269.58473625140289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43383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74</v>
      </c>
      <c r="H23" s="44">
        <f t="shared" si="1"/>
        <v>52.112676056338032</v>
      </c>
      <c r="I23" s="44">
        <v>72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7871020</v>
      </c>
      <c r="AF23" s="39"/>
      <c r="AG23" s="39"/>
      <c r="AH23" s="39"/>
      <c r="AI23" s="38">
        <f t="shared" si="8"/>
        <v>4415</v>
      </c>
      <c r="AJ23" s="38">
        <f t="shared" si="2"/>
        <v>4.415</v>
      </c>
      <c r="AK23" s="38">
        <f t="shared" si="3"/>
        <v>105.96000000000001</v>
      </c>
      <c r="AL23" s="38"/>
      <c r="AM23" s="38"/>
      <c r="AN23" s="38"/>
      <c r="AO23" s="38">
        <f t="shared" si="4"/>
        <v>105.96000000000001</v>
      </c>
      <c r="AP23" s="191">
        <v>5.8</v>
      </c>
      <c r="AQ23" s="37">
        <f t="shared" si="9"/>
        <v>5.8</v>
      </c>
      <c r="AR23" s="36"/>
      <c r="AS23" s="36"/>
      <c r="AT23" s="36"/>
      <c r="AU23" s="35" t="s">
        <v>158</v>
      </c>
      <c r="AV23" s="34">
        <v>1186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1026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0.99663865546218489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0.86218487394957988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1985107</v>
      </c>
      <c r="DD23" s="32"/>
      <c r="DE23" s="32">
        <f t="shared" si="10"/>
        <v>1187</v>
      </c>
      <c r="DF23" s="32"/>
      <c r="DG23" s="32">
        <f t="shared" si="11"/>
        <v>1187</v>
      </c>
      <c r="DH23" s="32"/>
      <c r="DI23" s="32"/>
      <c r="DJ23" s="32"/>
      <c r="DK23" s="32"/>
      <c r="DL23" s="32"/>
      <c r="DM23" s="32">
        <f t="shared" si="7"/>
        <v>1187</v>
      </c>
      <c r="DN23" s="32">
        <f t="shared" si="12"/>
        <v>268.85617214043037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43383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7875276</v>
      </c>
      <c r="AF24" s="39"/>
      <c r="AG24" s="39"/>
      <c r="AH24" s="39"/>
      <c r="AI24" s="38">
        <f t="shared" si="8"/>
        <v>4256</v>
      </c>
      <c r="AJ24" s="38">
        <f t="shared" si="2"/>
        <v>4.2560000000000002</v>
      </c>
      <c r="AK24" s="38">
        <f t="shared" si="3"/>
        <v>102.14400000000001</v>
      </c>
      <c r="AL24" s="38"/>
      <c r="AM24" s="38"/>
      <c r="AN24" s="38"/>
      <c r="AO24" s="38">
        <f t="shared" si="4"/>
        <v>102.14400000000001</v>
      </c>
      <c r="AP24" s="191">
        <v>5.0999999999999996</v>
      </c>
      <c r="AQ24" s="37">
        <f t="shared" si="9"/>
        <v>5.0999999999999996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1986271</v>
      </c>
      <c r="DD24" s="32"/>
      <c r="DE24" s="32">
        <f t="shared" si="10"/>
        <v>1164</v>
      </c>
      <c r="DF24" s="32"/>
      <c r="DG24" s="32">
        <f t="shared" si="11"/>
        <v>1164</v>
      </c>
      <c r="DH24" s="32"/>
      <c r="DI24" s="32"/>
      <c r="DJ24" s="32"/>
      <c r="DK24" s="32"/>
      <c r="DL24" s="32"/>
      <c r="DM24" s="32">
        <f t="shared" si="7"/>
        <v>1164</v>
      </c>
      <c r="DN24" s="32">
        <f t="shared" si="12"/>
        <v>273.49624060150376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43383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74</v>
      </c>
      <c r="H25" s="44">
        <f t="shared" si="1"/>
        <v>52.112676056338032</v>
      </c>
      <c r="I25" s="44">
        <v>72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7879703</v>
      </c>
      <c r="AF25" s="39"/>
      <c r="AG25" s="39"/>
      <c r="AH25" s="39"/>
      <c r="AI25" s="38">
        <f t="shared" si="8"/>
        <v>4427</v>
      </c>
      <c r="AJ25" s="38">
        <f t="shared" si="2"/>
        <v>4.4269999999999996</v>
      </c>
      <c r="AK25" s="38">
        <f t="shared" si="3"/>
        <v>106.24799999999999</v>
      </c>
      <c r="AL25" s="38"/>
      <c r="AM25" s="38"/>
      <c r="AN25" s="38"/>
      <c r="AO25" s="38">
        <f t="shared" si="4"/>
        <v>106.24799999999999</v>
      </c>
      <c r="AP25" s="191">
        <v>4.7</v>
      </c>
      <c r="AQ25" s="37">
        <f t="shared" si="9"/>
        <v>4.7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1005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0.84453781512605042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1987481</v>
      </c>
      <c r="DD25" s="32"/>
      <c r="DE25" s="32">
        <f t="shared" si="10"/>
        <v>1210</v>
      </c>
      <c r="DF25" s="32"/>
      <c r="DG25" s="32">
        <f t="shared" si="11"/>
        <v>1210</v>
      </c>
      <c r="DH25" s="32"/>
      <c r="DI25" s="32"/>
      <c r="DJ25" s="32"/>
      <c r="DK25" s="32"/>
      <c r="DL25" s="32"/>
      <c r="DM25" s="32">
        <f t="shared" si="7"/>
        <v>1210</v>
      </c>
      <c r="DN25" s="32">
        <f t="shared" si="12"/>
        <v>273.32279195843688</v>
      </c>
      <c r="DO25" s="91">
        <v>1.08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43383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75</v>
      </c>
      <c r="H26" s="44">
        <f t="shared" si="1"/>
        <v>52.816901408450704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7884008</v>
      </c>
      <c r="AF26" s="39"/>
      <c r="AG26" s="39"/>
      <c r="AH26" s="39"/>
      <c r="AI26" s="38">
        <f t="shared" si="8"/>
        <v>4305</v>
      </c>
      <c r="AJ26" s="38">
        <f t="shared" si="2"/>
        <v>4.3049999999999997</v>
      </c>
      <c r="AK26" s="38">
        <f t="shared" si="3"/>
        <v>103.32</v>
      </c>
      <c r="AL26" s="38"/>
      <c r="AM26" s="38"/>
      <c r="AN26" s="38"/>
      <c r="AO26" s="38">
        <f t="shared" si="4"/>
        <v>103.32</v>
      </c>
      <c r="AP26" s="191">
        <v>4.3</v>
      </c>
      <c r="AQ26" s="37">
        <f t="shared" si="9"/>
        <v>4.3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1006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0.8453781512605042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1988656</v>
      </c>
      <c r="DD26" s="32"/>
      <c r="DE26" s="32">
        <f t="shared" si="10"/>
        <v>1175</v>
      </c>
      <c r="DF26" s="32"/>
      <c r="DG26" s="32">
        <f t="shared" si="11"/>
        <v>1175</v>
      </c>
      <c r="DH26" s="32"/>
      <c r="DI26" s="32"/>
      <c r="DJ26" s="32"/>
      <c r="DK26" s="32"/>
      <c r="DL26" s="32"/>
      <c r="DM26" s="32">
        <f t="shared" si="7"/>
        <v>1175</v>
      </c>
      <c r="DN26" s="32">
        <f t="shared" si="12"/>
        <v>272.938443670151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43383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75</v>
      </c>
      <c r="H27" s="44">
        <f t="shared" si="1"/>
        <v>52.816901408450704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7888314</v>
      </c>
      <c r="AF27" s="39"/>
      <c r="AG27" s="39"/>
      <c r="AH27" s="39"/>
      <c r="AI27" s="38">
        <f t="shared" si="8"/>
        <v>4306</v>
      </c>
      <c r="AJ27" s="38">
        <f t="shared" si="2"/>
        <v>4.306</v>
      </c>
      <c r="AK27" s="38">
        <f t="shared" si="3"/>
        <v>103.34399999999999</v>
      </c>
      <c r="AL27" s="38"/>
      <c r="AM27" s="38"/>
      <c r="AN27" s="38"/>
      <c r="AO27" s="38">
        <f t="shared" si="4"/>
        <v>103.34399999999999</v>
      </c>
      <c r="AP27" s="191">
        <v>3.8</v>
      </c>
      <c r="AQ27" s="37">
        <f t="shared" si="9"/>
        <v>3.8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1005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0.84453781512605042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1989781</v>
      </c>
      <c r="DD27" s="32"/>
      <c r="DE27" s="32">
        <f t="shared" si="10"/>
        <v>1125</v>
      </c>
      <c r="DF27" s="32"/>
      <c r="DG27" s="32">
        <f t="shared" si="11"/>
        <v>1125</v>
      </c>
      <c r="DH27" s="32"/>
      <c r="DI27" s="32"/>
      <c r="DJ27" s="32"/>
      <c r="DK27" s="32"/>
      <c r="DL27" s="32"/>
      <c r="DM27" s="32">
        <f t="shared" si="7"/>
        <v>1125</v>
      </c>
      <c r="DN27" s="32">
        <f t="shared" si="12"/>
        <v>261.26335346028799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43383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73</v>
      </c>
      <c r="H28" s="44">
        <f t="shared" si="1"/>
        <v>51.408450704225352</v>
      </c>
      <c r="I28" s="44">
        <v>72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7892984</v>
      </c>
      <c r="AF28" s="39"/>
      <c r="AG28" s="39"/>
      <c r="AH28" s="39"/>
      <c r="AI28" s="38">
        <f t="shared" si="8"/>
        <v>4670</v>
      </c>
      <c r="AJ28" s="38">
        <f t="shared" si="2"/>
        <v>4.67</v>
      </c>
      <c r="AK28" s="38">
        <f t="shared" si="3"/>
        <v>112.08</v>
      </c>
      <c r="AL28" s="38"/>
      <c r="AM28" s="38"/>
      <c r="AN28" s="38"/>
      <c r="AO28" s="38">
        <f t="shared" si="4"/>
        <v>112.08</v>
      </c>
      <c r="AP28" s="191">
        <v>3.5</v>
      </c>
      <c r="AQ28" s="37">
        <f t="shared" si="9"/>
        <v>3.5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1006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0.8453781512605042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1990944</v>
      </c>
      <c r="DD28" s="32"/>
      <c r="DE28" s="32">
        <f t="shared" si="10"/>
        <v>1163</v>
      </c>
      <c r="DF28" s="32"/>
      <c r="DG28" s="32">
        <f t="shared" si="11"/>
        <v>1163</v>
      </c>
      <c r="DH28" s="32"/>
      <c r="DI28" s="32"/>
      <c r="DJ28" s="32"/>
      <c r="DK28" s="32"/>
      <c r="DL28" s="32"/>
      <c r="DM28" s="32">
        <f t="shared" si="7"/>
        <v>1163</v>
      </c>
      <c r="DN28" s="32">
        <f t="shared" si="12"/>
        <v>249.03640256959315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43383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73</v>
      </c>
      <c r="H29" s="44">
        <f t="shared" si="1"/>
        <v>51.408450704225352</v>
      </c>
      <c r="I29" s="44">
        <v>72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7897618</v>
      </c>
      <c r="AF29" s="39"/>
      <c r="AG29" s="39"/>
      <c r="AH29" s="39"/>
      <c r="AI29" s="38">
        <f t="shared" si="8"/>
        <v>4634</v>
      </c>
      <c r="AJ29" s="38">
        <f t="shared" si="2"/>
        <v>4.6340000000000003</v>
      </c>
      <c r="AK29" s="38">
        <f t="shared" si="3"/>
        <v>111.21600000000001</v>
      </c>
      <c r="AL29" s="38"/>
      <c r="AM29" s="38"/>
      <c r="AN29" s="38"/>
      <c r="AO29" s="38">
        <f t="shared" si="4"/>
        <v>111.21600000000001</v>
      </c>
      <c r="AP29" s="191">
        <v>3.1</v>
      </c>
      <c r="AQ29" s="37">
        <f t="shared" si="9"/>
        <v>3.1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1006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0.8453781512605042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1992110</v>
      </c>
      <c r="DD29" s="32"/>
      <c r="DE29" s="32">
        <f t="shared" si="10"/>
        <v>1166</v>
      </c>
      <c r="DF29" s="32"/>
      <c r="DG29" s="32">
        <f t="shared" si="11"/>
        <v>1166</v>
      </c>
      <c r="DH29" s="32"/>
      <c r="DI29" s="32"/>
      <c r="DJ29" s="32"/>
      <c r="DK29" s="32"/>
      <c r="DL29" s="32"/>
      <c r="DM29" s="32">
        <f t="shared" si="7"/>
        <v>1166</v>
      </c>
      <c r="DN29" s="32">
        <f t="shared" si="12"/>
        <v>251.61847216227878</v>
      </c>
      <c r="DO29" s="91">
        <v>1.01</v>
      </c>
      <c r="DP29" s="31"/>
      <c r="DT29" s="24"/>
      <c r="DU29" s="24"/>
      <c r="DV29" s="24"/>
      <c r="DW29" s="23"/>
    </row>
    <row r="30" spans="1:127" x14ac:dyDescent="0.35">
      <c r="A30" s="232">
        <v>43383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72</v>
      </c>
      <c r="H30" s="44">
        <f t="shared" si="1"/>
        <v>50.70422535211268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7902280</v>
      </c>
      <c r="AF30" s="39"/>
      <c r="AG30" s="39"/>
      <c r="AH30" s="39"/>
      <c r="AI30" s="38">
        <f t="shared" si="8"/>
        <v>4662</v>
      </c>
      <c r="AJ30" s="38">
        <f t="shared" si="2"/>
        <v>4.6619999999999999</v>
      </c>
      <c r="AK30" s="38">
        <f t="shared" si="3"/>
        <v>111.88800000000001</v>
      </c>
      <c r="AL30" s="38"/>
      <c r="AM30" s="38"/>
      <c r="AN30" s="38"/>
      <c r="AO30" s="38">
        <f t="shared" si="4"/>
        <v>111.88800000000001</v>
      </c>
      <c r="AP30" s="191">
        <v>2.7</v>
      </c>
      <c r="AQ30" s="37">
        <f t="shared" si="9"/>
        <v>2.7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1006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0.8453781512605042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1993297</v>
      </c>
      <c r="DD30" s="32"/>
      <c r="DE30" s="32">
        <f t="shared" si="10"/>
        <v>1187</v>
      </c>
      <c r="DF30" s="32"/>
      <c r="DG30" s="32">
        <f t="shared" si="11"/>
        <v>1187</v>
      </c>
      <c r="DH30" s="32"/>
      <c r="DI30" s="32"/>
      <c r="DJ30" s="32"/>
      <c r="DK30" s="32"/>
      <c r="DL30" s="32"/>
      <c r="DM30" s="32">
        <f t="shared" si="7"/>
        <v>1187</v>
      </c>
      <c r="DN30" s="32">
        <f t="shared" si="12"/>
        <v>254.61175461175461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43383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72</v>
      </c>
      <c r="H31" s="44">
        <f t="shared" si="1"/>
        <v>50.70422535211268</v>
      </c>
      <c r="I31" s="44">
        <v>71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7906736</v>
      </c>
      <c r="AF31" s="39"/>
      <c r="AG31" s="39"/>
      <c r="AH31" s="39"/>
      <c r="AI31" s="38">
        <f t="shared" si="8"/>
        <v>4456</v>
      </c>
      <c r="AJ31" s="38">
        <f t="shared" si="2"/>
        <v>4.4560000000000004</v>
      </c>
      <c r="AK31" s="38">
        <f t="shared" si="3"/>
        <v>106.94400000000002</v>
      </c>
      <c r="AL31" s="38"/>
      <c r="AM31" s="38"/>
      <c r="AN31" s="38"/>
      <c r="AO31" s="38">
        <f t="shared" si="4"/>
        <v>106.94400000000002</v>
      </c>
      <c r="AP31" s="191">
        <v>2.2999999999999998</v>
      </c>
      <c r="AQ31" s="37">
        <f t="shared" si="9"/>
        <v>2.2999999999999998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1006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0.8453781512605042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1994486</v>
      </c>
      <c r="DD31" s="32"/>
      <c r="DE31" s="32">
        <f t="shared" si="10"/>
        <v>1189</v>
      </c>
      <c r="DF31" s="32"/>
      <c r="DG31" s="32">
        <f t="shared" si="11"/>
        <v>1189</v>
      </c>
      <c r="DH31" s="32"/>
      <c r="DI31" s="32"/>
      <c r="DJ31" s="32"/>
      <c r="DK31" s="32"/>
      <c r="DL31" s="32"/>
      <c r="DM31" s="32">
        <f t="shared" si="7"/>
        <v>1189</v>
      </c>
      <c r="DN31" s="32">
        <f t="shared" si="12"/>
        <v>266.8312387791741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43383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73</v>
      </c>
      <c r="H32" s="44">
        <f t="shared" si="1"/>
        <v>51.408450704225352</v>
      </c>
      <c r="I32" s="44">
        <v>72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7911025</v>
      </c>
      <c r="AF32" s="39"/>
      <c r="AG32" s="39"/>
      <c r="AH32" s="39"/>
      <c r="AI32" s="38">
        <f t="shared" si="8"/>
        <v>4289</v>
      </c>
      <c r="AJ32" s="38">
        <f t="shared" si="2"/>
        <v>4.2889999999999997</v>
      </c>
      <c r="AK32" s="38">
        <f t="shared" si="3"/>
        <v>102.93599999999999</v>
      </c>
      <c r="AL32" s="38"/>
      <c r="AM32" s="38"/>
      <c r="AN32" s="38"/>
      <c r="AO32" s="38">
        <f t="shared" si="4"/>
        <v>102.93599999999999</v>
      </c>
      <c r="AP32" s="191">
        <v>2</v>
      </c>
      <c r="AQ32" s="37">
        <f t="shared" si="9"/>
        <v>2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1005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0.84453781512605042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1995600</v>
      </c>
      <c r="DD32" s="32"/>
      <c r="DE32" s="32">
        <f t="shared" si="10"/>
        <v>1114</v>
      </c>
      <c r="DF32" s="32"/>
      <c r="DG32" s="32">
        <f t="shared" si="11"/>
        <v>1114</v>
      </c>
      <c r="DH32" s="32"/>
      <c r="DI32" s="32"/>
      <c r="DJ32" s="32"/>
      <c r="DK32" s="32"/>
      <c r="DL32" s="32"/>
      <c r="DM32" s="32">
        <f t="shared" si="7"/>
        <v>1114</v>
      </c>
      <c r="DN32" s="32">
        <f t="shared" si="12"/>
        <v>259.73420377710426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43383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74</v>
      </c>
      <c r="H33" s="44">
        <f t="shared" si="1"/>
        <v>52.112676056338032</v>
      </c>
      <c r="I33" s="44">
        <v>73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7915877</v>
      </c>
      <c r="AF33" s="39"/>
      <c r="AG33" s="39"/>
      <c r="AH33" s="39"/>
      <c r="AI33" s="38">
        <f t="shared" si="8"/>
        <v>4852</v>
      </c>
      <c r="AJ33" s="38">
        <f t="shared" si="2"/>
        <v>4.8520000000000003</v>
      </c>
      <c r="AK33" s="38">
        <f t="shared" si="3"/>
        <v>116.44800000000001</v>
      </c>
      <c r="AL33" s="38"/>
      <c r="AM33" s="38"/>
      <c r="AN33" s="38"/>
      <c r="AO33" s="38">
        <f t="shared" si="4"/>
        <v>116.44800000000001</v>
      </c>
      <c r="AP33" s="191">
        <v>1.8</v>
      </c>
      <c r="AQ33" s="37">
        <f t="shared" si="9"/>
        <v>1.8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1005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0.84453781512605042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1996779</v>
      </c>
      <c r="DD33" s="32"/>
      <c r="DE33" s="32">
        <f t="shared" si="10"/>
        <v>1179</v>
      </c>
      <c r="DF33" s="32"/>
      <c r="DG33" s="32">
        <f t="shared" si="11"/>
        <v>1179</v>
      </c>
      <c r="DH33" s="32"/>
      <c r="DI33" s="32"/>
      <c r="DJ33" s="32"/>
      <c r="DK33" s="32"/>
      <c r="DL33" s="32"/>
      <c r="DM33" s="32">
        <f t="shared" si="7"/>
        <v>1179</v>
      </c>
      <c r="DN33" s="32">
        <f t="shared" si="12"/>
        <v>242.99258037922505</v>
      </c>
      <c r="DO33" s="91">
        <v>0.81</v>
      </c>
      <c r="DP33" s="31"/>
      <c r="DT33" s="24"/>
      <c r="DU33" s="24"/>
      <c r="DV33" s="24"/>
      <c r="DW33" s="23"/>
    </row>
    <row r="34" spans="1:127" x14ac:dyDescent="0.35">
      <c r="A34" s="232">
        <v>43383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73</v>
      </c>
      <c r="H34" s="44">
        <f t="shared" si="1"/>
        <v>51.408450704225352</v>
      </c>
      <c r="I34" s="44">
        <v>70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7920060</v>
      </c>
      <c r="AF34" s="39"/>
      <c r="AG34" s="39"/>
      <c r="AH34" s="39"/>
      <c r="AI34" s="38">
        <f t="shared" si="8"/>
        <v>4183</v>
      </c>
      <c r="AJ34" s="38">
        <f t="shared" si="2"/>
        <v>4.1829999999999998</v>
      </c>
      <c r="AK34" s="38">
        <f t="shared" si="3"/>
        <v>100.392</v>
      </c>
      <c r="AL34" s="38"/>
      <c r="AM34" s="38"/>
      <c r="AN34" s="38"/>
      <c r="AO34" s="38">
        <f t="shared" si="4"/>
        <v>100.392</v>
      </c>
      <c r="AP34" s="191">
        <v>2.2999999999999998</v>
      </c>
      <c r="AQ34" s="37">
        <f t="shared" si="9"/>
        <v>2.2999999999999998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1997851</v>
      </c>
      <c r="DD34" s="32"/>
      <c r="DE34" s="32">
        <f t="shared" si="10"/>
        <v>1072</v>
      </c>
      <c r="DF34" s="32"/>
      <c r="DG34" s="32">
        <f t="shared" si="11"/>
        <v>1072</v>
      </c>
      <c r="DH34" s="32"/>
      <c r="DI34" s="32"/>
      <c r="DJ34" s="32"/>
      <c r="DK34" s="32"/>
      <c r="DL34" s="32"/>
      <c r="DM34" s="32">
        <f t="shared" si="7"/>
        <v>1072</v>
      </c>
      <c r="DN34" s="32">
        <f t="shared" si="12"/>
        <v>256.2754004303132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43383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-2</v>
      </c>
      <c r="G35" s="89">
        <v>69</v>
      </c>
      <c r="H35" s="44">
        <f t="shared" si="1"/>
        <v>48.591549295774648</v>
      </c>
      <c r="I35" s="44">
        <v>67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7924218</v>
      </c>
      <c r="AF35" s="39"/>
      <c r="AG35" s="39"/>
      <c r="AH35" s="39"/>
      <c r="AI35" s="38">
        <f t="shared" si="8"/>
        <v>4158</v>
      </c>
      <c r="AJ35" s="38">
        <f t="shared" si="2"/>
        <v>4.1580000000000004</v>
      </c>
      <c r="AK35" s="38">
        <f t="shared" si="3"/>
        <v>99.792000000000002</v>
      </c>
      <c r="AL35" s="38"/>
      <c r="AM35" s="38"/>
      <c r="AN35" s="38"/>
      <c r="AO35" s="38">
        <f t="shared" si="4"/>
        <v>99.792000000000002</v>
      </c>
      <c r="AP35" s="191">
        <v>3.4</v>
      </c>
      <c r="AQ35" s="37">
        <f t="shared" si="9"/>
        <v>3.4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1998963</v>
      </c>
      <c r="DD35" s="32"/>
      <c r="DE35" s="32">
        <f t="shared" si="10"/>
        <v>1112</v>
      </c>
      <c r="DF35" s="32"/>
      <c r="DG35" s="32">
        <f t="shared" si="11"/>
        <v>1112</v>
      </c>
      <c r="DH35" s="32"/>
      <c r="DI35" s="32"/>
      <c r="DJ35" s="32"/>
      <c r="DK35" s="32"/>
      <c r="DL35" s="32"/>
      <c r="DM35" s="32">
        <f t="shared" si="7"/>
        <v>1112</v>
      </c>
      <c r="DN35" s="32">
        <f t="shared" si="12"/>
        <v>267.43626743626743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2.5833333333333335</v>
      </c>
      <c r="G36" s="28">
        <f t="shared" si="13"/>
        <v>73.416666666666671</v>
      </c>
      <c r="H36" s="28">
        <f t="shared" si="13"/>
        <v>51.701877934272296</v>
      </c>
      <c r="I36" s="28">
        <f t="shared" si="13"/>
        <v>71.583333333333329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105933</v>
      </c>
      <c r="AJ36" s="28">
        <f>SUM(AJ12:AJ35)</f>
        <v>105.93300000000004</v>
      </c>
      <c r="AK36" s="28">
        <f>AVERAGE(AK12:AK35)</f>
        <v>105.93299999999998</v>
      </c>
      <c r="AL36" s="28"/>
      <c r="AM36" s="28"/>
      <c r="AN36" s="28"/>
      <c r="AO36" s="28"/>
      <c r="AP36" s="192">
        <f>AVERAGE(AP12:AP35)</f>
        <v>5.541666666666667</v>
      </c>
      <c r="AQ36" s="28">
        <f>AVERAGE(AQ12:AQ35)</f>
        <v>5.541666666666667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27687</v>
      </c>
      <c r="DF36" s="28"/>
      <c r="DG36" s="28">
        <f>SUM(DG12:DG35)</f>
        <v>27687</v>
      </c>
      <c r="DH36" s="28"/>
      <c r="DI36" s="28"/>
      <c r="DJ36" s="28"/>
      <c r="DK36" s="28"/>
      <c r="DL36" s="28"/>
      <c r="DM36" s="28">
        <f t="shared" si="7"/>
        <v>27687</v>
      </c>
      <c r="DN36" s="28">
        <f t="shared" si="12"/>
        <v>261.3633145478745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49" t="s">
        <v>180</v>
      </c>
      <c r="D40" s="250"/>
      <c r="E40" s="250"/>
      <c r="F40" s="251"/>
    </row>
    <row r="41" spans="1:127" x14ac:dyDescent="0.35">
      <c r="B41" s="22" t="s">
        <v>1</v>
      </c>
      <c r="C41" s="249" t="s">
        <v>325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6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328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336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337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338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339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71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68" t="s">
        <v>186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329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66" t="s">
        <v>175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70" t="s">
        <v>157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</row>
    <row r="55" spans="2:26" x14ac:dyDescent="0.35">
      <c r="B55" s="102" t="s">
        <v>316</v>
      </c>
      <c r="C55" s="9"/>
      <c r="D55" s="8"/>
      <c r="E55" s="8"/>
      <c r="F55" s="8"/>
      <c r="G55" s="8"/>
      <c r="H55" s="8"/>
      <c r="I55" s="8"/>
      <c r="J55" s="7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</row>
    <row r="56" spans="2:26" x14ac:dyDescent="0.35">
      <c r="B56" s="102" t="s">
        <v>317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234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235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236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286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238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70" t="s">
        <v>161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4"/>
      <c r="Y62" s="4"/>
    </row>
    <row r="63" spans="2:26" x14ac:dyDescent="0.35">
      <c r="B63" s="102" t="s">
        <v>318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4"/>
      <c r="Y63" s="4"/>
    </row>
    <row r="64" spans="2:26" x14ac:dyDescent="0.35">
      <c r="B64" s="102" t="s">
        <v>330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4"/>
      <c r="Y64" s="4"/>
    </row>
    <row r="65" spans="2:25" x14ac:dyDescent="0.35">
      <c r="B65" s="102" t="s">
        <v>320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4"/>
      <c r="Y65" s="4"/>
    </row>
    <row r="66" spans="2:25" x14ac:dyDescent="0.35">
      <c r="B66" s="102" t="s">
        <v>331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4"/>
      <c r="Y66" s="4"/>
    </row>
    <row r="67" spans="2:25" x14ac:dyDescent="0.35">
      <c r="B67" s="102" t="s">
        <v>293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4"/>
      <c r="Y67" s="4"/>
    </row>
    <row r="68" spans="2:25" x14ac:dyDescent="0.35">
      <c r="B68" s="165" t="s">
        <v>164</v>
      </c>
      <c r="C68" s="9"/>
      <c r="D68" s="8"/>
      <c r="E68" s="8"/>
      <c r="F68" s="8"/>
      <c r="G68" s="8"/>
      <c r="H68" s="8"/>
      <c r="I68" s="8"/>
      <c r="J68" s="7"/>
      <c r="K68" s="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4"/>
      <c r="Y68" s="4"/>
    </row>
    <row r="69" spans="2:25" x14ac:dyDescent="0.35">
      <c r="B69" s="102" t="s">
        <v>322</v>
      </c>
      <c r="C69" s="9"/>
      <c r="D69" s="8"/>
      <c r="E69" s="8"/>
      <c r="F69" s="8"/>
      <c r="G69" s="8"/>
      <c r="H69" s="8"/>
      <c r="I69" s="8"/>
      <c r="J69" s="7"/>
      <c r="K69" s="7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5"/>
      <c r="X69" s="4"/>
      <c r="Y69" s="4"/>
    </row>
    <row r="70" spans="2:25" x14ac:dyDescent="0.35">
      <c r="B70" s="102" t="s">
        <v>332</v>
      </c>
      <c r="C70" s="9"/>
      <c r="D70" s="8"/>
      <c r="E70" s="8"/>
      <c r="F70" s="8"/>
      <c r="G70" s="8"/>
      <c r="H70" s="8"/>
      <c r="I70" s="8"/>
      <c r="J70" s="7"/>
      <c r="K70" s="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5"/>
      <c r="X70" s="4"/>
      <c r="Y70" s="4"/>
    </row>
    <row r="71" spans="2:25" x14ac:dyDescent="0.35">
      <c r="B71" s="170" t="s">
        <v>226</v>
      </c>
      <c r="C71" s="9"/>
      <c r="D71" s="8"/>
      <c r="E71" s="8"/>
      <c r="F71" s="8"/>
      <c r="G71" s="8"/>
      <c r="H71" s="8"/>
      <c r="I71" s="8"/>
      <c r="J71" s="7"/>
      <c r="K71" s="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5"/>
      <c r="X71" s="4"/>
      <c r="Y71" s="4"/>
    </row>
    <row r="72" spans="2:25" x14ac:dyDescent="0.35">
      <c r="B72" s="102" t="s">
        <v>341</v>
      </c>
      <c r="C72" s="9"/>
      <c r="D72" s="8"/>
      <c r="E72" s="8"/>
      <c r="F72" s="8"/>
      <c r="G72" s="8"/>
      <c r="H72" s="8"/>
      <c r="I72" s="8"/>
      <c r="J72" s="7"/>
      <c r="K72" s="7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5"/>
      <c r="X72" s="4"/>
      <c r="Y72" s="4"/>
    </row>
    <row r="73" spans="2:25" x14ac:dyDescent="0.35">
      <c r="B73" s="167" t="s">
        <v>247</v>
      </c>
      <c r="C73" s="9"/>
      <c r="D73" s="8"/>
      <c r="E73" s="8"/>
      <c r="F73" s="8"/>
      <c r="G73" s="8"/>
      <c r="H73" s="8"/>
      <c r="I73" s="8"/>
      <c r="J73" s="7"/>
      <c r="K73" s="7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5"/>
      <c r="X73" s="4"/>
      <c r="Y73" s="4"/>
    </row>
    <row r="74" spans="2:25" x14ac:dyDescent="0.35">
      <c r="B74" s="102" t="s">
        <v>235</v>
      </c>
      <c r="C74" s="9"/>
      <c r="D74" s="8"/>
      <c r="E74" s="8"/>
      <c r="F74" s="8"/>
      <c r="G74" s="8"/>
      <c r="H74" s="8"/>
      <c r="I74" s="8"/>
      <c r="J74" s="7"/>
      <c r="K74" s="7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5"/>
      <c r="X74" s="4"/>
      <c r="Y74" s="4"/>
    </row>
    <row r="75" spans="2:25" x14ac:dyDescent="0.35">
      <c r="B75" s="102" t="s">
        <v>236</v>
      </c>
      <c r="C75" s="9"/>
      <c r="D75" s="8"/>
      <c r="E75" s="8"/>
      <c r="F75" s="8"/>
      <c r="G75" s="8"/>
      <c r="H75" s="8"/>
      <c r="I75" s="8"/>
      <c r="J75" s="7"/>
      <c r="K75" s="7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5"/>
      <c r="X75" s="4"/>
      <c r="Y75" s="4"/>
    </row>
    <row r="76" spans="2:25" x14ac:dyDescent="0.35">
      <c r="B76" s="173" t="s">
        <v>342</v>
      </c>
      <c r="C76" s="9"/>
      <c r="D76" s="8"/>
      <c r="E76" s="8"/>
      <c r="F76" s="8"/>
      <c r="G76" s="8"/>
      <c r="H76" s="8"/>
      <c r="I76" s="8"/>
      <c r="J76" s="7"/>
      <c r="K76" s="7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5"/>
      <c r="X76" s="4"/>
      <c r="Y76" s="4"/>
    </row>
    <row r="77" spans="2:25" x14ac:dyDescent="0.35">
      <c r="B77" s="174" t="s">
        <v>168</v>
      </c>
      <c r="C77" s="9"/>
      <c r="D77" s="8"/>
      <c r="E77" s="8"/>
      <c r="F77" s="8"/>
      <c r="G77" s="8"/>
      <c r="H77" s="8"/>
      <c r="I77" s="8"/>
      <c r="J77" s="7"/>
      <c r="K77" s="7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5"/>
      <c r="X77" s="4"/>
      <c r="Y77" s="4"/>
    </row>
    <row r="78" spans="2:25" x14ac:dyDescent="0.35">
      <c r="B78" s="133" t="s">
        <v>343</v>
      </c>
      <c r="C78" s="9"/>
      <c r="D78" s="8"/>
      <c r="E78" s="8"/>
      <c r="F78" s="8"/>
      <c r="G78" s="8"/>
      <c r="H78" s="8"/>
      <c r="I78" s="8"/>
      <c r="J78" s="7"/>
      <c r="K78" s="7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5"/>
      <c r="X78" s="4"/>
      <c r="Y78" s="4"/>
    </row>
    <row r="79" spans="2:25" x14ac:dyDescent="0.35">
      <c r="B79" s="102" t="s">
        <v>344</v>
      </c>
      <c r="C79" s="121"/>
      <c r="D79" s="104"/>
      <c r="E79" s="104"/>
      <c r="F79" s="104"/>
      <c r="G79" s="104"/>
      <c r="H79" s="104"/>
      <c r="I79" s="104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04"/>
      <c r="X79" s="104"/>
      <c r="Y79" s="104"/>
    </row>
    <row r="80" spans="2:25" x14ac:dyDescent="0.35">
      <c r="B80" s="102" t="s">
        <v>345</v>
      </c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900-000000000000}">
      <formula1>$DT$9:$DT$20</formula1>
    </dataValidation>
    <dataValidation type="list" allowBlank="1" showInputMessage="1" showErrorMessage="1" sqref="DT31:DU31" xr:uid="{00000000-0002-0000-09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2:DW87"/>
  <sheetViews>
    <sheetView topLeftCell="DC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43384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'10'!AE35</f>
        <v>7924218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'10'!DC35</f>
        <v>1998963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43384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67</v>
      </c>
      <c r="H12" s="44">
        <f t="shared" ref="H12:H35" si="1">G12/1.42</f>
        <v>47.183098591549296</v>
      </c>
      <c r="I12" s="44">
        <v>65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7927988</v>
      </c>
      <c r="AF12" s="39"/>
      <c r="AG12" s="39"/>
      <c r="AH12" s="39"/>
      <c r="AI12" s="38">
        <f>IF(ISBLANK(AE12),"-",AE12-AE10)</f>
        <v>3770</v>
      </c>
      <c r="AJ12" s="38">
        <f t="shared" ref="AJ12:AJ35" si="2">AI12/1000</f>
        <v>3.77</v>
      </c>
      <c r="AK12" s="38">
        <f t="shared" ref="AK12:AK35" si="3">AJ12*24</f>
        <v>90.48</v>
      </c>
      <c r="AL12" s="38"/>
      <c r="AM12" s="38"/>
      <c r="AN12" s="38"/>
      <c r="AO12" s="38">
        <f t="shared" ref="AO12:AO35" si="4">AK12</f>
        <v>90.48</v>
      </c>
      <c r="AP12" s="191">
        <v>5.3</v>
      </c>
      <c r="AQ12" s="37">
        <f>AP12</f>
        <v>5.3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2000071</v>
      </c>
      <c r="DD12" s="32"/>
      <c r="DE12" s="32">
        <f>IF(ISBLANK(DC12),"-",DC12-DC10)</f>
        <v>1108</v>
      </c>
      <c r="DF12" s="32"/>
      <c r="DG12" s="32">
        <f>DC12-DC10</f>
        <v>1108</v>
      </c>
      <c r="DH12" s="32"/>
      <c r="DI12" s="32"/>
      <c r="DJ12" s="32"/>
      <c r="DK12" s="32"/>
      <c r="DL12" s="32"/>
      <c r="DM12" s="32">
        <f t="shared" ref="DM12:DM36" si="7">DE12</f>
        <v>1108</v>
      </c>
      <c r="DN12" s="32">
        <f>DM12/AJ12</f>
        <v>293.89920424403181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43384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70</v>
      </c>
      <c r="H13" s="44">
        <f t="shared" si="1"/>
        <v>49.295774647887328</v>
      </c>
      <c r="I13" s="44">
        <v>68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7931966</v>
      </c>
      <c r="AF13" s="39"/>
      <c r="AG13" s="39"/>
      <c r="AH13" s="39"/>
      <c r="AI13" s="38">
        <f t="shared" ref="AI13:AI35" si="8">IF(ISBLANK(AE13),"-",AE13-AE12)</f>
        <v>3978</v>
      </c>
      <c r="AJ13" s="38">
        <f t="shared" si="2"/>
        <v>3.9780000000000002</v>
      </c>
      <c r="AK13" s="38">
        <f t="shared" si="3"/>
        <v>95.472000000000008</v>
      </c>
      <c r="AL13" s="38"/>
      <c r="AM13" s="38"/>
      <c r="AN13" s="38"/>
      <c r="AO13" s="38">
        <f t="shared" si="4"/>
        <v>95.472000000000008</v>
      </c>
      <c r="AP13" s="37">
        <v>6.7</v>
      </c>
      <c r="AQ13" s="37">
        <f t="shared" ref="AQ13:AQ35" si="9">AP13</f>
        <v>6.7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2001171</v>
      </c>
      <c r="DD13" s="32"/>
      <c r="DE13" s="32">
        <f t="shared" ref="DE13:DE35" si="10">IF(ISBLANK(DC13),"-",DC13-DC12)</f>
        <v>1100</v>
      </c>
      <c r="DF13" s="32"/>
      <c r="DG13" s="32">
        <f t="shared" ref="DG13:DG35" si="11">DC13-DC12</f>
        <v>1100</v>
      </c>
      <c r="DH13" s="32"/>
      <c r="DI13" s="32"/>
      <c r="DJ13" s="32"/>
      <c r="DK13" s="32"/>
      <c r="DL13" s="32"/>
      <c r="DM13" s="32">
        <f t="shared" si="7"/>
        <v>1100</v>
      </c>
      <c r="DN13" s="32">
        <f t="shared" ref="DN13:DN36" si="12">DM13/AJ13</f>
        <v>276.52086475615886</v>
      </c>
      <c r="DO13" s="91">
        <v>1.02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43384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70</v>
      </c>
      <c r="H14" s="44">
        <f t="shared" si="1"/>
        <v>49.295774647887328</v>
      </c>
      <c r="I14" s="44">
        <v>68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7936260</v>
      </c>
      <c r="AF14" s="39"/>
      <c r="AG14" s="39"/>
      <c r="AH14" s="39"/>
      <c r="AI14" s="38">
        <f t="shared" si="8"/>
        <v>4294</v>
      </c>
      <c r="AJ14" s="38">
        <f t="shared" si="2"/>
        <v>4.2939999999999996</v>
      </c>
      <c r="AK14" s="38">
        <f t="shared" si="3"/>
        <v>103.05599999999998</v>
      </c>
      <c r="AL14" s="38"/>
      <c r="AM14" s="38"/>
      <c r="AN14" s="38"/>
      <c r="AO14" s="38">
        <f t="shared" si="4"/>
        <v>103.05599999999998</v>
      </c>
      <c r="AP14" s="37">
        <v>8.5</v>
      </c>
      <c r="AQ14" s="37">
        <f t="shared" si="9"/>
        <v>8.5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2002290</v>
      </c>
      <c r="DD14" s="32"/>
      <c r="DE14" s="32">
        <f t="shared" si="10"/>
        <v>1119</v>
      </c>
      <c r="DF14" s="32"/>
      <c r="DG14" s="32">
        <f t="shared" si="11"/>
        <v>1119</v>
      </c>
      <c r="DH14" s="32"/>
      <c r="DI14" s="32"/>
      <c r="DJ14" s="32"/>
      <c r="DK14" s="32"/>
      <c r="DL14" s="32"/>
      <c r="DM14" s="32">
        <f t="shared" si="7"/>
        <v>1119</v>
      </c>
      <c r="DN14" s="32">
        <f t="shared" si="12"/>
        <v>260.59618071727994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43384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82</v>
      </c>
      <c r="H15" s="44">
        <f t="shared" si="1"/>
        <v>57.74647887323944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7940466</v>
      </c>
      <c r="AF15" s="39"/>
      <c r="AG15" s="39"/>
      <c r="AH15" s="39"/>
      <c r="AI15" s="38">
        <f t="shared" si="8"/>
        <v>4206</v>
      </c>
      <c r="AJ15" s="38">
        <f t="shared" si="2"/>
        <v>4.2060000000000004</v>
      </c>
      <c r="AK15" s="38">
        <f t="shared" si="3"/>
        <v>100.94400000000002</v>
      </c>
      <c r="AL15" s="38"/>
      <c r="AM15" s="38"/>
      <c r="AN15" s="38"/>
      <c r="AO15" s="38">
        <f t="shared" si="4"/>
        <v>100.94400000000002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2003393</v>
      </c>
      <c r="DD15" s="32"/>
      <c r="DE15" s="32">
        <f t="shared" si="10"/>
        <v>1103</v>
      </c>
      <c r="DF15" s="32"/>
      <c r="DG15" s="32">
        <f t="shared" si="11"/>
        <v>1103</v>
      </c>
      <c r="DH15" s="32"/>
      <c r="DI15" s="32"/>
      <c r="DJ15" s="32"/>
      <c r="DK15" s="32"/>
      <c r="DL15" s="32"/>
      <c r="DM15" s="32">
        <f t="shared" si="7"/>
        <v>1103</v>
      </c>
      <c r="DN15" s="32">
        <f t="shared" si="12"/>
        <v>262.24441274369946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43384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77</v>
      </c>
      <c r="H16" s="44">
        <f t="shared" si="1"/>
        <v>54.225352112676056</v>
      </c>
      <c r="I16" s="44">
        <v>76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7944864</v>
      </c>
      <c r="AF16" s="39"/>
      <c r="AG16" s="39"/>
      <c r="AH16" s="39"/>
      <c r="AI16" s="38">
        <f t="shared" si="8"/>
        <v>4398</v>
      </c>
      <c r="AJ16" s="38">
        <f t="shared" si="2"/>
        <v>4.3979999999999997</v>
      </c>
      <c r="AK16" s="38">
        <f t="shared" si="3"/>
        <v>105.55199999999999</v>
      </c>
      <c r="AL16" s="38"/>
      <c r="AM16" s="38"/>
      <c r="AN16" s="38"/>
      <c r="AO16" s="38">
        <f t="shared" si="4"/>
        <v>105.55199999999999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2004482</v>
      </c>
      <c r="DD16" s="32"/>
      <c r="DE16" s="32">
        <f t="shared" si="10"/>
        <v>1089</v>
      </c>
      <c r="DF16" s="32"/>
      <c r="DG16" s="32">
        <f t="shared" si="11"/>
        <v>1089</v>
      </c>
      <c r="DH16" s="32"/>
      <c r="DI16" s="32"/>
      <c r="DJ16" s="32"/>
      <c r="DK16" s="32"/>
      <c r="DL16" s="32"/>
      <c r="DM16" s="32">
        <f t="shared" si="7"/>
        <v>1089</v>
      </c>
      <c r="DN16" s="32">
        <f t="shared" si="12"/>
        <v>247.61255115961802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43384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73</v>
      </c>
      <c r="H17" s="44">
        <f t="shared" si="1"/>
        <v>51.408450704225352</v>
      </c>
      <c r="I17" s="44">
        <v>71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7949786</v>
      </c>
      <c r="AF17" s="39"/>
      <c r="AG17" s="39"/>
      <c r="AH17" s="39"/>
      <c r="AI17" s="38">
        <f t="shared" si="8"/>
        <v>4922</v>
      </c>
      <c r="AJ17" s="38">
        <f t="shared" si="2"/>
        <v>4.9219999999999997</v>
      </c>
      <c r="AK17" s="38">
        <f t="shared" si="3"/>
        <v>118.12799999999999</v>
      </c>
      <c r="AL17" s="38"/>
      <c r="AM17" s="38"/>
      <c r="AN17" s="38"/>
      <c r="AO17" s="38">
        <f t="shared" si="4"/>
        <v>118.12799999999999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2005563</v>
      </c>
      <c r="DD17" s="32"/>
      <c r="DE17" s="32">
        <f t="shared" si="10"/>
        <v>1081</v>
      </c>
      <c r="DF17" s="32"/>
      <c r="DG17" s="32">
        <f t="shared" si="11"/>
        <v>1081</v>
      </c>
      <c r="DH17" s="32"/>
      <c r="DI17" s="32"/>
      <c r="DJ17" s="32"/>
      <c r="DK17" s="32"/>
      <c r="DL17" s="32"/>
      <c r="DM17" s="32">
        <f t="shared" si="7"/>
        <v>1081</v>
      </c>
      <c r="DN17" s="32">
        <f t="shared" si="12"/>
        <v>219.62616822429908</v>
      </c>
      <c r="DO17" s="91">
        <v>1.05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43384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77</v>
      </c>
      <c r="H18" s="44">
        <f t="shared" si="1"/>
        <v>54.225352112676056</v>
      </c>
      <c r="I18" s="44">
        <v>75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7954887</v>
      </c>
      <c r="AF18" s="39"/>
      <c r="AG18" s="39"/>
      <c r="AH18" s="39"/>
      <c r="AI18" s="38">
        <f t="shared" si="8"/>
        <v>5101</v>
      </c>
      <c r="AJ18" s="38">
        <f t="shared" si="2"/>
        <v>5.101</v>
      </c>
      <c r="AK18" s="38">
        <f t="shared" si="3"/>
        <v>122.42400000000001</v>
      </c>
      <c r="AL18" s="38"/>
      <c r="AM18" s="38"/>
      <c r="AN18" s="38"/>
      <c r="AO18" s="38">
        <f t="shared" si="4"/>
        <v>122.42400000000001</v>
      </c>
      <c r="AP18" s="37">
        <v>9.1</v>
      </c>
      <c r="AQ18" s="37">
        <f t="shared" si="9"/>
        <v>9.1</v>
      </c>
      <c r="AR18" s="36"/>
      <c r="AS18" s="36"/>
      <c r="AT18" s="36"/>
      <c r="AU18" s="35" t="s">
        <v>158</v>
      </c>
      <c r="AV18" s="34">
        <v>1188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1047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0.99831932773109244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0.87983193277310923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2006759</v>
      </c>
      <c r="DD18" s="32"/>
      <c r="DE18" s="32">
        <f t="shared" si="10"/>
        <v>1196</v>
      </c>
      <c r="DF18" s="32"/>
      <c r="DG18" s="32">
        <f t="shared" si="11"/>
        <v>1196</v>
      </c>
      <c r="DH18" s="32"/>
      <c r="DI18" s="32"/>
      <c r="DJ18" s="32"/>
      <c r="DK18" s="32"/>
      <c r="DL18" s="32"/>
      <c r="DM18" s="32">
        <f t="shared" si="7"/>
        <v>1196</v>
      </c>
      <c r="DN18" s="32">
        <f t="shared" si="12"/>
        <v>234.46383062144679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43384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7960172</v>
      </c>
      <c r="AF19" s="39"/>
      <c r="AG19" s="39"/>
      <c r="AH19" s="39"/>
      <c r="AI19" s="38">
        <f t="shared" si="8"/>
        <v>5285</v>
      </c>
      <c r="AJ19" s="38">
        <f t="shared" si="2"/>
        <v>5.2850000000000001</v>
      </c>
      <c r="AK19" s="38">
        <f t="shared" si="3"/>
        <v>126.84</v>
      </c>
      <c r="AL19" s="38"/>
      <c r="AM19" s="38"/>
      <c r="AN19" s="38"/>
      <c r="AO19" s="38">
        <f t="shared" si="4"/>
        <v>126.84</v>
      </c>
      <c r="AP19" s="37">
        <v>8.4</v>
      </c>
      <c r="AQ19" s="37">
        <f t="shared" si="9"/>
        <v>8.4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1048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0.88067226890756301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2007947</v>
      </c>
      <c r="DD19" s="32"/>
      <c r="DE19" s="32">
        <f t="shared" si="10"/>
        <v>1188</v>
      </c>
      <c r="DF19" s="32"/>
      <c r="DG19" s="32">
        <f t="shared" si="11"/>
        <v>1188</v>
      </c>
      <c r="DH19" s="32"/>
      <c r="DI19" s="32"/>
      <c r="DJ19" s="32"/>
      <c r="DK19" s="32"/>
      <c r="DL19" s="32"/>
      <c r="DM19" s="32">
        <f t="shared" si="7"/>
        <v>1188</v>
      </c>
      <c r="DN19" s="32">
        <f t="shared" si="12"/>
        <v>224.78713339640493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43384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7965267</v>
      </c>
      <c r="AF20" s="39"/>
      <c r="AG20" s="39"/>
      <c r="AH20" s="39"/>
      <c r="AI20" s="38">
        <f t="shared" si="8"/>
        <v>5095</v>
      </c>
      <c r="AJ20" s="38">
        <f t="shared" si="2"/>
        <v>5.0949999999999998</v>
      </c>
      <c r="AK20" s="38">
        <f t="shared" si="3"/>
        <v>122.28</v>
      </c>
      <c r="AL20" s="38"/>
      <c r="AM20" s="38"/>
      <c r="AN20" s="38"/>
      <c r="AO20" s="38">
        <f t="shared" si="4"/>
        <v>122.28</v>
      </c>
      <c r="AP20" s="37">
        <v>7.7</v>
      </c>
      <c r="AQ20" s="37">
        <f t="shared" si="9"/>
        <v>7.7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1028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0.86386554621848743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2009159</v>
      </c>
      <c r="DD20" s="32"/>
      <c r="DE20" s="32">
        <f t="shared" si="10"/>
        <v>1212</v>
      </c>
      <c r="DF20" s="32"/>
      <c r="DG20" s="32">
        <f t="shared" si="11"/>
        <v>1212</v>
      </c>
      <c r="DH20" s="32"/>
      <c r="DI20" s="32"/>
      <c r="DJ20" s="32"/>
      <c r="DK20" s="32"/>
      <c r="DL20" s="32"/>
      <c r="DM20" s="32">
        <f t="shared" si="7"/>
        <v>1212</v>
      </c>
      <c r="DN20" s="32">
        <f t="shared" si="12"/>
        <v>237.8802747791953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43384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74</v>
      </c>
      <c r="H21" s="44">
        <f t="shared" si="1"/>
        <v>52.112676056338032</v>
      </c>
      <c r="I21" s="44">
        <v>72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7970050</v>
      </c>
      <c r="AF21" s="39"/>
      <c r="AG21" s="39"/>
      <c r="AH21" s="39"/>
      <c r="AI21" s="38">
        <f t="shared" si="8"/>
        <v>4783</v>
      </c>
      <c r="AJ21" s="38">
        <f t="shared" si="2"/>
        <v>4.7830000000000004</v>
      </c>
      <c r="AK21" s="38">
        <f t="shared" si="3"/>
        <v>114.792</v>
      </c>
      <c r="AL21" s="38"/>
      <c r="AM21" s="38"/>
      <c r="AN21" s="38"/>
      <c r="AO21" s="38">
        <f t="shared" si="4"/>
        <v>114.792</v>
      </c>
      <c r="AP21" s="37">
        <v>7</v>
      </c>
      <c r="AQ21" s="37">
        <f t="shared" si="9"/>
        <v>7</v>
      </c>
      <c r="AR21" s="36"/>
      <c r="AS21" s="36"/>
      <c r="AT21" s="36"/>
      <c r="AU21" s="35" t="s">
        <v>158</v>
      </c>
      <c r="AV21" s="34">
        <v>1188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1026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0.99831932773109244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0.86218487394957988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2010356</v>
      </c>
      <c r="DD21" s="32"/>
      <c r="DE21" s="32">
        <f t="shared" si="10"/>
        <v>1197</v>
      </c>
      <c r="DF21" s="32"/>
      <c r="DG21" s="32">
        <f t="shared" si="11"/>
        <v>1197</v>
      </c>
      <c r="DH21" s="32"/>
      <c r="DI21" s="32"/>
      <c r="DJ21" s="32"/>
      <c r="DK21" s="32"/>
      <c r="DL21" s="32"/>
      <c r="DM21" s="32">
        <f t="shared" si="7"/>
        <v>1197</v>
      </c>
      <c r="DN21" s="32">
        <f t="shared" si="12"/>
        <v>250.26134225381557</v>
      </c>
      <c r="DO21" s="91">
        <v>0.98</v>
      </c>
      <c r="DP21" s="31"/>
      <c r="DT21" s="24"/>
      <c r="DU21" s="24"/>
      <c r="DV21" s="24"/>
      <c r="DW21" s="23"/>
    </row>
    <row r="22" spans="1:127" x14ac:dyDescent="0.35">
      <c r="A22" s="232">
        <v>43384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4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7974485</v>
      </c>
      <c r="AF22" s="39"/>
      <c r="AG22" s="39"/>
      <c r="AH22" s="39"/>
      <c r="AI22" s="38">
        <f t="shared" si="8"/>
        <v>4435</v>
      </c>
      <c r="AJ22" s="38">
        <f t="shared" si="2"/>
        <v>4.4349999999999996</v>
      </c>
      <c r="AK22" s="38">
        <f t="shared" si="3"/>
        <v>106.44</v>
      </c>
      <c r="AL22" s="38"/>
      <c r="AM22" s="38"/>
      <c r="AN22" s="38"/>
      <c r="AO22" s="38">
        <f t="shared" si="4"/>
        <v>106.44</v>
      </c>
      <c r="AP22" s="37">
        <v>6.4</v>
      </c>
      <c r="AQ22" s="37">
        <f t="shared" si="9"/>
        <v>6.4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2011544</v>
      </c>
      <c r="DD22" s="32"/>
      <c r="DE22" s="32">
        <f t="shared" si="10"/>
        <v>1188</v>
      </c>
      <c r="DF22" s="32"/>
      <c r="DG22" s="32">
        <f t="shared" si="11"/>
        <v>1188</v>
      </c>
      <c r="DH22" s="32"/>
      <c r="DI22" s="32"/>
      <c r="DJ22" s="32"/>
      <c r="DK22" s="32"/>
      <c r="DL22" s="32"/>
      <c r="DM22" s="32">
        <f t="shared" si="7"/>
        <v>1188</v>
      </c>
      <c r="DN22" s="32">
        <f t="shared" si="12"/>
        <v>267.86922209695604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43384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2</v>
      </c>
      <c r="G23" s="89">
        <v>74</v>
      </c>
      <c r="H23" s="44">
        <f t="shared" si="1"/>
        <v>52.112676056338032</v>
      </c>
      <c r="I23" s="44">
        <v>72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7978975</v>
      </c>
      <c r="AF23" s="39"/>
      <c r="AG23" s="39"/>
      <c r="AH23" s="39"/>
      <c r="AI23" s="38">
        <f t="shared" si="8"/>
        <v>4490</v>
      </c>
      <c r="AJ23" s="38">
        <f t="shared" si="2"/>
        <v>4.49</v>
      </c>
      <c r="AK23" s="38">
        <f t="shared" si="3"/>
        <v>107.76</v>
      </c>
      <c r="AL23" s="38"/>
      <c r="AM23" s="38"/>
      <c r="AN23" s="38"/>
      <c r="AO23" s="38">
        <f t="shared" si="4"/>
        <v>107.76</v>
      </c>
      <c r="AP23" s="37">
        <v>5.8</v>
      </c>
      <c r="AQ23" s="37">
        <f t="shared" si="9"/>
        <v>5.8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1026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0.86218487394957988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2012737</v>
      </c>
      <c r="DD23" s="32"/>
      <c r="DE23" s="32">
        <f t="shared" si="10"/>
        <v>1193</v>
      </c>
      <c r="DF23" s="32"/>
      <c r="DG23" s="32">
        <f t="shared" si="11"/>
        <v>1193</v>
      </c>
      <c r="DH23" s="32"/>
      <c r="DI23" s="32"/>
      <c r="DJ23" s="32"/>
      <c r="DK23" s="32"/>
      <c r="DL23" s="32"/>
      <c r="DM23" s="32">
        <f t="shared" si="7"/>
        <v>1193</v>
      </c>
      <c r="DN23" s="32">
        <f t="shared" si="12"/>
        <v>265.70155902004456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43384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2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7983440</v>
      </c>
      <c r="AF24" s="39"/>
      <c r="AG24" s="39"/>
      <c r="AH24" s="39"/>
      <c r="AI24" s="38">
        <f t="shared" si="8"/>
        <v>4465</v>
      </c>
      <c r="AJ24" s="38">
        <f t="shared" si="2"/>
        <v>4.4649999999999999</v>
      </c>
      <c r="AK24" s="38">
        <f t="shared" si="3"/>
        <v>107.16</v>
      </c>
      <c r="AL24" s="38"/>
      <c r="AM24" s="38"/>
      <c r="AN24" s="38"/>
      <c r="AO24" s="38">
        <f t="shared" si="4"/>
        <v>107.16</v>
      </c>
      <c r="AP24" s="37">
        <v>5.3</v>
      </c>
      <c r="AQ24" s="37">
        <f t="shared" si="9"/>
        <v>5.3</v>
      </c>
      <c r="AR24" s="36"/>
      <c r="AS24" s="36"/>
      <c r="AT24" s="36"/>
      <c r="AU24" s="35" t="s">
        <v>158</v>
      </c>
      <c r="AV24" s="34">
        <v>1186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1016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0.99663865546218489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0.85378151260504198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2013924</v>
      </c>
      <c r="DD24" s="32"/>
      <c r="DE24" s="32">
        <f t="shared" si="10"/>
        <v>1187</v>
      </c>
      <c r="DF24" s="32"/>
      <c r="DG24" s="32">
        <f t="shared" si="11"/>
        <v>1187</v>
      </c>
      <c r="DH24" s="32"/>
      <c r="DI24" s="32"/>
      <c r="DJ24" s="32"/>
      <c r="DK24" s="32"/>
      <c r="DL24" s="32"/>
      <c r="DM24" s="32">
        <f t="shared" si="7"/>
        <v>1187</v>
      </c>
      <c r="DN24" s="32">
        <f t="shared" si="12"/>
        <v>265.84546472564392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43384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1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7987979</v>
      </c>
      <c r="AF25" s="39"/>
      <c r="AG25" s="39"/>
      <c r="AH25" s="39"/>
      <c r="AI25" s="38">
        <f t="shared" si="8"/>
        <v>4539</v>
      </c>
      <c r="AJ25" s="38">
        <f t="shared" si="2"/>
        <v>4.5389999999999997</v>
      </c>
      <c r="AK25" s="38">
        <f t="shared" si="3"/>
        <v>108.93599999999999</v>
      </c>
      <c r="AL25" s="38"/>
      <c r="AM25" s="38"/>
      <c r="AN25" s="38"/>
      <c r="AO25" s="38">
        <f t="shared" si="4"/>
        <v>108.93599999999999</v>
      </c>
      <c r="AP25" s="37">
        <v>4.8</v>
      </c>
      <c r="AQ25" s="37">
        <f t="shared" si="9"/>
        <v>4.8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1016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0.85378151260504198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2015106</v>
      </c>
      <c r="DD25" s="32"/>
      <c r="DE25" s="32">
        <f t="shared" si="10"/>
        <v>1182</v>
      </c>
      <c r="DF25" s="32"/>
      <c r="DG25" s="32">
        <f t="shared" si="11"/>
        <v>1182</v>
      </c>
      <c r="DH25" s="32"/>
      <c r="DI25" s="32"/>
      <c r="DJ25" s="32"/>
      <c r="DK25" s="32"/>
      <c r="DL25" s="32"/>
      <c r="DM25" s="32">
        <f t="shared" si="7"/>
        <v>1182</v>
      </c>
      <c r="DN25" s="32">
        <f t="shared" si="12"/>
        <v>260.40978189028419</v>
      </c>
      <c r="DO25" s="91">
        <v>1.07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43384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1</v>
      </c>
      <c r="G26" s="89">
        <v>75</v>
      </c>
      <c r="H26" s="44">
        <f t="shared" si="1"/>
        <v>52.816901408450704</v>
      </c>
      <c r="I26" s="44">
        <v>73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7992430</v>
      </c>
      <c r="AF26" s="39"/>
      <c r="AG26" s="39"/>
      <c r="AH26" s="39"/>
      <c r="AI26" s="38">
        <f t="shared" si="8"/>
        <v>4451</v>
      </c>
      <c r="AJ26" s="38">
        <f t="shared" si="2"/>
        <v>4.4509999999999996</v>
      </c>
      <c r="AK26" s="38">
        <f t="shared" si="3"/>
        <v>106.82399999999998</v>
      </c>
      <c r="AL26" s="38"/>
      <c r="AM26" s="38"/>
      <c r="AN26" s="38"/>
      <c r="AO26" s="38">
        <f t="shared" si="4"/>
        <v>106.82399999999998</v>
      </c>
      <c r="AP26" s="37">
        <v>4.4000000000000004</v>
      </c>
      <c r="AQ26" s="37">
        <f t="shared" si="9"/>
        <v>4.4000000000000004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1016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0.85378151260504198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2016266</v>
      </c>
      <c r="DD26" s="32"/>
      <c r="DE26" s="32">
        <f t="shared" si="10"/>
        <v>1160</v>
      </c>
      <c r="DF26" s="32"/>
      <c r="DG26" s="32">
        <f t="shared" si="11"/>
        <v>1160</v>
      </c>
      <c r="DH26" s="32"/>
      <c r="DI26" s="32"/>
      <c r="DJ26" s="32"/>
      <c r="DK26" s="32"/>
      <c r="DL26" s="32"/>
      <c r="DM26" s="32">
        <f t="shared" si="7"/>
        <v>1160</v>
      </c>
      <c r="DN26" s="32">
        <f t="shared" si="12"/>
        <v>260.61559200179738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43384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76</v>
      </c>
      <c r="H27" s="44">
        <f t="shared" si="1"/>
        <v>53.521126760563384</v>
      </c>
      <c r="I27" s="44">
        <v>74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7996974</v>
      </c>
      <c r="AF27" s="39"/>
      <c r="AG27" s="39"/>
      <c r="AH27" s="39"/>
      <c r="AI27" s="38">
        <f t="shared" si="8"/>
        <v>4544</v>
      </c>
      <c r="AJ27" s="38">
        <f t="shared" si="2"/>
        <v>4.5439999999999996</v>
      </c>
      <c r="AK27" s="38">
        <f t="shared" si="3"/>
        <v>109.05599999999998</v>
      </c>
      <c r="AL27" s="38"/>
      <c r="AM27" s="38"/>
      <c r="AN27" s="38"/>
      <c r="AO27" s="38">
        <f t="shared" si="4"/>
        <v>109.05599999999998</v>
      </c>
      <c r="AP27" s="37">
        <v>3.9</v>
      </c>
      <c r="AQ27" s="37">
        <f t="shared" si="9"/>
        <v>3.9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1016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0.85378151260504198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2017420</v>
      </c>
      <c r="DD27" s="32"/>
      <c r="DE27" s="32">
        <f t="shared" si="10"/>
        <v>1154</v>
      </c>
      <c r="DF27" s="32"/>
      <c r="DG27" s="32">
        <f t="shared" si="11"/>
        <v>1154</v>
      </c>
      <c r="DH27" s="32"/>
      <c r="DI27" s="32"/>
      <c r="DJ27" s="32"/>
      <c r="DK27" s="32"/>
      <c r="DL27" s="32"/>
      <c r="DM27" s="32">
        <f t="shared" si="7"/>
        <v>1154</v>
      </c>
      <c r="DN27" s="32">
        <f t="shared" si="12"/>
        <v>253.96126760563382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43384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73</v>
      </c>
      <c r="H28" s="44">
        <f t="shared" si="1"/>
        <v>51.408450704225352</v>
      </c>
      <c r="I28" s="44">
        <v>71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8001587</v>
      </c>
      <c r="AF28" s="39"/>
      <c r="AG28" s="39"/>
      <c r="AH28" s="39"/>
      <c r="AI28" s="38">
        <f t="shared" si="8"/>
        <v>4613</v>
      </c>
      <c r="AJ28" s="38">
        <f t="shared" si="2"/>
        <v>4.6130000000000004</v>
      </c>
      <c r="AK28" s="38">
        <f t="shared" si="3"/>
        <v>110.71200000000002</v>
      </c>
      <c r="AL28" s="38"/>
      <c r="AM28" s="38"/>
      <c r="AN28" s="38"/>
      <c r="AO28" s="38">
        <f t="shared" si="4"/>
        <v>110.71200000000002</v>
      </c>
      <c r="AP28" s="37">
        <v>3.5</v>
      </c>
      <c r="AQ28" s="37">
        <f t="shared" si="9"/>
        <v>3.5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1011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0.84957983193277309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2018577</v>
      </c>
      <c r="DD28" s="32"/>
      <c r="DE28" s="32">
        <f t="shared" si="10"/>
        <v>1157</v>
      </c>
      <c r="DF28" s="32"/>
      <c r="DG28" s="32">
        <f t="shared" si="11"/>
        <v>1157</v>
      </c>
      <c r="DH28" s="32"/>
      <c r="DI28" s="32"/>
      <c r="DJ28" s="32"/>
      <c r="DK28" s="32"/>
      <c r="DL28" s="32"/>
      <c r="DM28" s="32">
        <f t="shared" si="7"/>
        <v>1157</v>
      </c>
      <c r="DN28" s="32">
        <f t="shared" si="12"/>
        <v>250.81292000867111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43384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72</v>
      </c>
      <c r="H29" s="44">
        <f t="shared" si="1"/>
        <v>50.70422535211268</v>
      </c>
      <c r="I29" s="44">
        <v>69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8006057</v>
      </c>
      <c r="AF29" s="39"/>
      <c r="AG29" s="39"/>
      <c r="AH29" s="39"/>
      <c r="AI29" s="38">
        <f t="shared" si="8"/>
        <v>4470</v>
      </c>
      <c r="AJ29" s="38">
        <f t="shared" si="2"/>
        <v>4.47</v>
      </c>
      <c r="AK29" s="38">
        <f t="shared" si="3"/>
        <v>107.28</v>
      </c>
      <c r="AL29" s="38"/>
      <c r="AM29" s="38"/>
      <c r="AN29" s="38"/>
      <c r="AO29" s="38">
        <f t="shared" si="4"/>
        <v>107.28</v>
      </c>
      <c r="AP29" s="37">
        <v>3.1</v>
      </c>
      <c r="AQ29" s="37">
        <f t="shared" si="9"/>
        <v>3.1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1011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0.84957983193277309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2019742</v>
      </c>
      <c r="DD29" s="32"/>
      <c r="DE29" s="32">
        <f t="shared" si="10"/>
        <v>1165</v>
      </c>
      <c r="DF29" s="32"/>
      <c r="DG29" s="32">
        <f t="shared" si="11"/>
        <v>1165</v>
      </c>
      <c r="DH29" s="32"/>
      <c r="DI29" s="32"/>
      <c r="DJ29" s="32"/>
      <c r="DK29" s="32"/>
      <c r="DL29" s="32"/>
      <c r="DM29" s="32">
        <f t="shared" si="7"/>
        <v>1165</v>
      </c>
      <c r="DN29" s="32">
        <f t="shared" si="12"/>
        <v>260.62639821029086</v>
      </c>
      <c r="DO29" s="91">
        <v>1.01</v>
      </c>
      <c r="DP29" s="31"/>
      <c r="DT29" s="24"/>
      <c r="DU29" s="24"/>
      <c r="DV29" s="24"/>
      <c r="DW29" s="23"/>
    </row>
    <row r="30" spans="1:127" x14ac:dyDescent="0.35">
      <c r="A30" s="232">
        <v>43384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72</v>
      </c>
      <c r="H30" s="44">
        <f t="shared" si="1"/>
        <v>50.70422535211268</v>
      </c>
      <c r="I30" s="44">
        <v>69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8010370</v>
      </c>
      <c r="AF30" s="39"/>
      <c r="AG30" s="39"/>
      <c r="AH30" s="39"/>
      <c r="AI30" s="38">
        <f t="shared" si="8"/>
        <v>4313</v>
      </c>
      <c r="AJ30" s="38">
        <f t="shared" si="2"/>
        <v>4.3129999999999997</v>
      </c>
      <c r="AK30" s="38">
        <f t="shared" si="3"/>
        <v>103.512</v>
      </c>
      <c r="AL30" s="38"/>
      <c r="AM30" s="38"/>
      <c r="AN30" s="38"/>
      <c r="AO30" s="38">
        <f t="shared" si="4"/>
        <v>103.512</v>
      </c>
      <c r="AP30" s="37">
        <v>2.7</v>
      </c>
      <c r="AQ30" s="37">
        <f t="shared" si="9"/>
        <v>2.7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1016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0.85378151260504198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2020902</v>
      </c>
      <c r="DD30" s="32"/>
      <c r="DE30" s="32">
        <f t="shared" si="10"/>
        <v>1160</v>
      </c>
      <c r="DF30" s="32"/>
      <c r="DG30" s="32">
        <f t="shared" si="11"/>
        <v>1160</v>
      </c>
      <c r="DH30" s="32"/>
      <c r="DI30" s="32"/>
      <c r="DJ30" s="32"/>
      <c r="DK30" s="32"/>
      <c r="DL30" s="32"/>
      <c r="DM30" s="32">
        <f t="shared" si="7"/>
        <v>1160</v>
      </c>
      <c r="DN30" s="32">
        <f t="shared" si="12"/>
        <v>268.95432413633205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43384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74</v>
      </c>
      <c r="H31" s="44">
        <f t="shared" si="1"/>
        <v>52.112676056338032</v>
      </c>
      <c r="I31" s="44">
        <v>71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8014715</v>
      </c>
      <c r="AF31" s="39"/>
      <c r="AG31" s="39"/>
      <c r="AH31" s="39"/>
      <c r="AI31" s="38">
        <f t="shared" si="8"/>
        <v>4345</v>
      </c>
      <c r="AJ31" s="38">
        <f t="shared" si="2"/>
        <v>4.3449999999999998</v>
      </c>
      <c r="AK31" s="38">
        <f t="shared" si="3"/>
        <v>104.28</v>
      </c>
      <c r="AL31" s="38"/>
      <c r="AM31" s="38"/>
      <c r="AN31" s="38"/>
      <c r="AO31" s="38">
        <f t="shared" si="4"/>
        <v>104.28</v>
      </c>
      <c r="AP31" s="37">
        <v>2.2000000000000002</v>
      </c>
      <c r="AQ31" s="37">
        <f t="shared" si="9"/>
        <v>2.2000000000000002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1047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0.87983193277310923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2022068</v>
      </c>
      <c r="DD31" s="32"/>
      <c r="DE31" s="32">
        <f t="shared" si="10"/>
        <v>1166</v>
      </c>
      <c r="DF31" s="32"/>
      <c r="DG31" s="32">
        <f t="shared" si="11"/>
        <v>1166</v>
      </c>
      <c r="DH31" s="32"/>
      <c r="DI31" s="32"/>
      <c r="DJ31" s="32"/>
      <c r="DK31" s="32"/>
      <c r="DL31" s="32"/>
      <c r="DM31" s="32">
        <f t="shared" si="7"/>
        <v>1166</v>
      </c>
      <c r="DN31" s="32">
        <f t="shared" si="12"/>
        <v>268.35443037974687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43384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74</v>
      </c>
      <c r="H32" s="44">
        <f t="shared" si="1"/>
        <v>52.112676056338032</v>
      </c>
      <c r="I32" s="44">
        <v>71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8019312</v>
      </c>
      <c r="AF32" s="39"/>
      <c r="AG32" s="39"/>
      <c r="AH32" s="39"/>
      <c r="AI32" s="38">
        <f t="shared" si="8"/>
        <v>4597</v>
      </c>
      <c r="AJ32" s="38">
        <f t="shared" si="2"/>
        <v>4.5970000000000004</v>
      </c>
      <c r="AK32" s="38">
        <f t="shared" si="3"/>
        <v>110.328</v>
      </c>
      <c r="AL32" s="38"/>
      <c r="AM32" s="38"/>
      <c r="AN32" s="38"/>
      <c r="AO32" s="38">
        <f t="shared" si="4"/>
        <v>110.328</v>
      </c>
      <c r="AP32" s="37">
        <v>1.7</v>
      </c>
      <c r="AQ32" s="37">
        <f t="shared" si="9"/>
        <v>1.7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1036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0.87058823529411766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2023237</v>
      </c>
      <c r="DD32" s="32"/>
      <c r="DE32" s="32">
        <f t="shared" si="10"/>
        <v>1169</v>
      </c>
      <c r="DF32" s="32"/>
      <c r="DG32" s="32">
        <f t="shared" si="11"/>
        <v>1169</v>
      </c>
      <c r="DH32" s="32"/>
      <c r="DI32" s="32"/>
      <c r="DJ32" s="32"/>
      <c r="DK32" s="32"/>
      <c r="DL32" s="32"/>
      <c r="DM32" s="32">
        <f t="shared" si="7"/>
        <v>1169</v>
      </c>
      <c r="DN32" s="32">
        <f t="shared" si="12"/>
        <v>254.29628018272786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43384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75</v>
      </c>
      <c r="H33" s="44">
        <f t="shared" si="1"/>
        <v>52.816901408450704</v>
      </c>
      <c r="I33" s="44">
        <v>73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8024112</v>
      </c>
      <c r="AF33" s="39"/>
      <c r="AG33" s="39"/>
      <c r="AH33" s="39"/>
      <c r="AI33" s="38">
        <f t="shared" si="8"/>
        <v>4800</v>
      </c>
      <c r="AJ33" s="38">
        <f t="shared" si="2"/>
        <v>4.8</v>
      </c>
      <c r="AK33" s="38">
        <f t="shared" si="3"/>
        <v>115.19999999999999</v>
      </c>
      <c r="AL33" s="38"/>
      <c r="AM33" s="38"/>
      <c r="AN33" s="38"/>
      <c r="AO33" s="38">
        <f t="shared" si="4"/>
        <v>115.19999999999999</v>
      </c>
      <c r="AP33" s="37">
        <v>1.5</v>
      </c>
      <c r="AQ33" s="37">
        <f t="shared" si="9"/>
        <v>1.5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1014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0.85210084033613442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2024384</v>
      </c>
      <c r="DD33" s="32"/>
      <c r="DE33" s="32">
        <f t="shared" si="10"/>
        <v>1147</v>
      </c>
      <c r="DF33" s="32"/>
      <c r="DG33" s="32">
        <f t="shared" si="11"/>
        <v>1147</v>
      </c>
      <c r="DH33" s="32"/>
      <c r="DI33" s="32"/>
      <c r="DJ33" s="32"/>
      <c r="DK33" s="32"/>
      <c r="DL33" s="32"/>
      <c r="DM33" s="32">
        <f t="shared" si="7"/>
        <v>1147</v>
      </c>
      <c r="DN33" s="32">
        <f t="shared" si="12"/>
        <v>238.95833333333334</v>
      </c>
      <c r="DO33" s="91">
        <v>0.87</v>
      </c>
      <c r="DP33" s="31"/>
      <c r="DT33" s="24"/>
      <c r="DU33" s="24"/>
      <c r="DV33" s="24"/>
      <c r="DW33" s="23"/>
    </row>
    <row r="34" spans="1:127" x14ac:dyDescent="0.35">
      <c r="A34" s="232">
        <v>43384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73</v>
      </c>
      <c r="H34" s="44">
        <f t="shared" si="1"/>
        <v>51.408450704225352</v>
      </c>
      <c r="I34" s="44">
        <v>71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8028360</v>
      </c>
      <c r="AF34" s="39"/>
      <c r="AG34" s="39"/>
      <c r="AH34" s="39"/>
      <c r="AI34" s="38">
        <f t="shared" si="8"/>
        <v>4248</v>
      </c>
      <c r="AJ34" s="38">
        <f t="shared" si="2"/>
        <v>4.2480000000000002</v>
      </c>
      <c r="AK34" s="38">
        <f t="shared" si="3"/>
        <v>101.952</v>
      </c>
      <c r="AL34" s="38"/>
      <c r="AM34" s="38"/>
      <c r="AN34" s="38"/>
      <c r="AO34" s="38">
        <f t="shared" si="4"/>
        <v>101.952</v>
      </c>
      <c r="AP34" s="37">
        <v>2.1</v>
      </c>
      <c r="AQ34" s="37">
        <f t="shared" si="9"/>
        <v>2.1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2025483</v>
      </c>
      <c r="DD34" s="32"/>
      <c r="DE34" s="32">
        <f t="shared" si="10"/>
        <v>1099</v>
      </c>
      <c r="DF34" s="32"/>
      <c r="DG34" s="32">
        <f t="shared" si="11"/>
        <v>1099</v>
      </c>
      <c r="DH34" s="32"/>
      <c r="DI34" s="32"/>
      <c r="DJ34" s="32"/>
      <c r="DK34" s="32"/>
      <c r="DL34" s="32"/>
      <c r="DM34" s="32">
        <f t="shared" si="7"/>
        <v>1099</v>
      </c>
      <c r="DN34" s="32">
        <f t="shared" si="12"/>
        <v>258.70998116760825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43384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72</v>
      </c>
      <c r="H35" s="44">
        <f t="shared" si="1"/>
        <v>50.70422535211268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8032525</v>
      </c>
      <c r="AF35" s="39"/>
      <c r="AG35" s="39"/>
      <c r="AH35" s="39"/>
      <c r="AI35" s="38">
        <f t="shared" si="8"/>
        <v>4165</v>
      </c>
      <c r="AJ35" s="38">
        <f t="shared" si="2"/>
        <v>4.165</v>
      </c>
      <c r="AK35" s="38">
        <f t="shared" si="3"/>
        <v>99.960000000000008</v>
      </c>
      <c r="AL35" s="38"/>
      <c r="AM35" s="38"/>
      <c r="AN35" s="38"/>
      <c r="AO35" s="38">
        <f t="shared" si="4"/>
        <v>99.960000000000008</v>
      </c>
      <c r="AP35" s="37">
        <v>3.1</v>
      </c>
      <c r="AQ35" s="37">
        <f t="shared" si="9"/>
        <v>3.1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2026594</v>
      </c>
      <c r="DD35" s="32"/>
      <c r="DE35" s="32">
        <f t="shared" si="10"/>
        <v>1111</v>
      </c>
      <c r="DF35" s="32"/>
      <c r="DG35" s="32">
        <f t="shared" si="11"/>
        <v>1111</v>
      </c>
      <c r="DH35" s="32"/>
      <c r="DI35" s="32"/>
      <c r="DJ35" s="32"/>
      <c r="DK35" s="32"/>
      <c r="DL35" s="32"/>
      <c r="DM35" s="32">
        <f t="shared" si="7"/>
        <v>1111</v>
      </c>
      <c r="DN35" s="32">
        <f t="shared" si="12"/>
        <v>266.74669867947176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2.625</v>
      </c>
      <c r="G36" s="28">
        <f t="shared" si="13"/>
        <v>73.916666666666671</v>
      </c>
      <c r="H36" s="28">
        <f t="shared" si="13"/>
        <v>52.053990610328633</v>
      </c>
      <c r="I36" s="28">
        <f t="shared" si="13"/>
        <v>71.791666666666671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108307</v>
      </c>
      <c r="AJ36" s="28">
        <f>SUM(AJ12:AJ35)</f>
        <v>108.307</v>
      </c>
      <c r="AK36" s="28">
        <f>AVERAGE(AK12:AK35)</f>
        <v>108.30700000000002</v>
      </c>
      <c r="AL36" s="28"/>
      <c r="AM36" s="28"/>
      <c r="AN36" s="28"/>
      <c r="AO36" s="28"/>
      <c r="AP36" s="192">
        <f>AVERAGE(AP12:AP35)</f>
        <v>5.4875000000000007</v>
      </c>
      <c r="AQ36" s="28">
        <f>AVERAGE(AQ12:AQ35)</f>
        <v>5.4875000000000007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27631</v>
      </c>
      <c r="DF36" s="28"/>
      <c r="DG36" s="28">
        <f>SUM(DG12:DG35)</f>
        <v>27631</v>
      </c>
      <c r="DH36" s="28"/>
      <c r="DI36" s="28"/>
      <c r="DJ36" s="28"/>
      <c r="DK36" s="28"/>
      <c r="DL36" s="28"/>
      <c r="DM36" s="28">
        <f t="shared" si="7"/>
        <v>27631</v>
      </c>
      <c r="DN36" s="28">
        <f t="shared" si="12"/>
        <v>255.11739776745731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49" t="s">
        <v>351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6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346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337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347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8" t="s">
        <v>348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349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0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329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66" t="s">
        <v>156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70" t="s">
        <v>157</v>
      </c>
      <c r="C54" s="121"/>
      <c r="D54" s="104"/>
      <c r="E54" s="104"/>
      <c r="F54" s="104"/>
      <c r="G54" s="104"/>
      <c r="H54" s="104"/>
      <c r="I54" s="104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04"/>
      <c r="X54" s="104"/>
      <c r="Y54" s="104"/>
    </row>
    <row r="55" spans="2:26" x14ac:dyDescent="0.35">
      <c r="B55" s="102" t="s">
        <v>350</v>
      </c>
      <c r="C55" s="121"/>
      <c r="D55" s="104"/>
      <c r="E55" s="104"/>
      <c r="F55" s="104"/>
      <c r="G55" s="104"/>
      <c r="H55" s="104"/>
      <c r="I55" s="104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04"/>
      <c r="X55" s="104"/>
      <c r="Y55" s="104"/>
    </row>
    <row r="56" spans="2:26" x14ac:dyDescent="0.35">
      <c r="B56" s="102" t="s">
        <v>317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234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235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236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286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238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70" t="s">
        <v>161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4"/>
      <c r="Y62" s="4"/>
    </row>
    <row r="63" spans="2:26" x14ac:dyDescent="0.35">
      <c r="B63" s="102" t="s">
        <v>318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4"/>
      <c r="Y63" s="4"/>
    </row>
    <row r="64" spans="2:26" x14ac:dyDescent="0.35">
      <c r="B64" s="102" t="s">
        <v>319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4"/>
      <c r="Y64" s="4"/>
    </row>
    <row r="65" spans="2:25" x14ac:dyDescent="0.35">
      <c r="B65" s="102" t="s">
        <v>320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4"/>
      <c r="Y65" s="4"/>
    </row>
    <row r="66" spans="2:25" x14ac:dyDescent="0.35">
      <c r="B66" s="102" t="s">
        <v>352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4"/>
      <c r="Y66" s="4"/>
    </row>
    <row r="67" spans="2:25" x14ac:dyDescent="0.35">
      <c r="B67" s="102" t="s">
        <v>293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4"/>
      <c r="Y67" s="4"/>
    </row>
    <row r="68" spans="2:25" x14ac:dyDescent="0.35">
      <c r="B68" s="165" t="s">
        <v>164</v>
      </c>
      <c r="C68" s="9"/>
      <c r="D68" s="8"/>
      <c r="E68" s="8"/>
      <c r="F68" s="8"/>
      <c r="G68" s="8"/>
      <c r="H68" s="8"/>
      <c r="I68" s="8"/>
      <c r="J68" s="7"/>
      <c r="K68" s="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4"/>
      <c r="Y68" s="4"/>
    </row>
    <row r="69" spans="2:25" x14ac:dyDescent="0.35">
      <c r="B69" s="102" t="s">
        <v>353</v>
      </c>
      <c r="C69" s="9"/>
      <c r="D69" s="8"/>
      <c r="E69" s="8"/>
      <c r="F69" s="8"/>
      <c r="G69" s="8"/>
      <c r="H69" s="8"/>
      <c r="I69" s="8"/>
      <c r="J69" s="7"/>
      <c r="K69" s="7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5"/>
      <c r="X69" s="4"/>
      <c r="Y69" s="4"/>
    </row>
    <row r="70" spans="2:25" x14ac:dyDescent="0.35">
      <c r="B70" s="102" t="s">
        <v>332</v>
      </c>
      <c r="C70" s="9"/>
      <c r="D70" s="8"/>
      <c r="E70" s="8"/>
      <c r="F70" s="8"/>
      <c r="G70" s="8"/>
      <c r="H70" s="8"/>
      <c r="I70" s="8"/>
      <c r="J70" s="7"/>
      <c r="K70" s="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5"/>
      <c r="X70" s="4"/>
      <c r="Y70" s="4"/>
    </row>
    <row r="71" spans="2:25" x14ac:dyDescent="0.35">
      <c r="B71" s="170" t="s">
        <v>226</v>
      </c>
      <c r="C71" s="9"/>
      <c r="D71" s="8"/>
      <c r="E71" s="8"/>
      <c r="F71" s="8"/>
      <c r="G71" s="8"/>
      <c r="H71" s="8"/>
      <c r="I71" s="8"/>
      <c r="J71" s="7"/>
      <c r="K71" s="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5"/>
      <c r="X71" s="4"/>
      <c r="Y71" s="4"/>
    </row>
    <row r="72" spans="2:25" x14ac:dyDescent="0.35">
      <c r="B72" s="102" t="s">
        <v>354</v>
      </c>
      <c r="C72" s="9"/>
      <c r="D72" s="8"/>
      <c r="E72" s="8"/>
      <c r="F72" s="8"/>
      <c r="G72" s="8"/>
      <c r="H72" s="8"/>
      <c r="I72" s="8"/>
      <c r="J72" s="7"/>
      <c r="K72" s="7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5"/>
      <c r="X72" s="4"/>
      <c r="Y72" s="4"/>
    </row>
    <row r="73" spans="2:25" x14ac:dyDescent="0.35">
      <c r="B73" s="167" t="s">
        <v>247</v>
      </c>
      <c r="C73" s="9"/>
      <c r="D73" s="8"/>
      <c r="E73" s="8"/>
      <c r="F73" s="8"/>
      <c r="G73" s="8"/>
      <c r="H73" s="8"/>
      <c r="I73" s="8"/>
      <c r="J73" s="7"/>
      <c r="K73" s="7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5"/>
      <c r="X73" s="4"/>
      <c r="Y73" s="4"/>
    </row>
    <row r="74" spans="2:25" x14ac:dyDescent="0.35">
      <c r="B74" s="102" t="s">
        <v>355</v>
      </c>
      <c r="C74" s="9"/>
      <c r="D74" s="8"/>
      <c r="E74" s="8"/>
      <c r="F74" s="8"/>
      <c r="G74" s="8"/>
      <c r="H74" s="8"/>
      <c r="I74" s="8"/>
      <c r="J74" s="7"/>
      <c r="K74" s="7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5"/>
      <c r="X74" s="4"/>
      <c r="Y74" s="4"/>
    </row>
    <row r="75" spans="2:25" x14ac:dyDescent="0.35">
      <c r="B75" s="173" t="s">
        <v>356</v>
      </c>
      <c r="C75" s="9"/>
      <c r="D75" s="8"/>
      <c r="E75" s="8"/>
      <c r="F75" s="8"/>
      <c r="G75" s="8"/>
      <c r="H75" s="8"/>
      <c r="I75" s="8"/>
      <c r="J75" s="7"/>
      <c r="K75" s="7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5"/>
      <c r="X75" s="4"/>
      <c r="Y75" s="4"/>
    </row>
    <row r="76" spans="2:25" x14ac:dyDescent="0.35">
      <c r="B76" s="102" t="s">
        <v>236</v>
      </c>
      <c r="C76" s="9"/>
      <c r="D76" s="8"/>
      <c r="E76" s="8"/>
      <c r="F76" s="8"/>
      <c r="G76" s="8"/>
      <c r="H76" s="8"/>
      <c r="I76" s="8"/>
      <c r="J76" s="7"/>
      <c r="K76" s="7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5"/>
      <c r="X76" s="4"/>
      <c r="Y76" s="4"/>
    </row>
    <row r="77" spans="2:25" x14ac:dyDescent="0.35">
      <c r="B77" s="133" t="s">
        <v>343</v>
      </c>
      <c r="C77" s="9"/>
      <c r="D77" s="8"/>
      <c r="E77" s="8"/>
      <c r="F77" s="8"/>
      <c r="G77" s="8"/>
      <c r="H77" s="8"/>
      <c r="I77" s="8"/>
      <c r="J77" s="7"/>
      <c r="K77" s="7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5"/>
      <c r="X77" s="4"/>
      <c r="Y77" s="4"/>
    </row>
    <row r="78" spans="2:25" x14ac:dyDescent="0.35">
      <c r="B78" s="174" t="s">
        <v>168</v>
      </c>
      <c r="C78" s="9"/>
      <c r="D78" s="8"/>
      <c r="E78" s="8"/>
      <c r="F78" s="8"/>
      <c r="G78" s="8"/>
      <c r="H78" s="8"/>
      <c r="I78" s="8"/>
      <c r="J78" s="7"/>
      <c r="K78" s="7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5"/>
      <c r="X78" s="4"/>
      <c r="Y78" s="4"/>
    </row>
    <row r="79" spans="2:25" x14ac:dyDescent="0.35">
      <c r="B79" s="133" t="s">
        <v>343</v>
      </c>
      <c r="C79" s="9"/>
      <c r="D79" s="8"/>
      <c r="E79" s="8"/>
      <c r="F79" s="8"/>
      <c r="G79" s="8"/>
      <c r="H79" s="8"/>
      <c r="I79" s="8"/>
      <c r="J79" s="7"/>
      <c r="K79" s="7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5"/>
      <c r="X79" s="4"/>
      <c r="Y79" s="4"/>
    </row>
    <row r="80" spans="2:25" x14ac:dyDescent="0.35">
      <c r="B80" s="102" t="s">
        <v>344</v>
      </c>
      <c r="C80" s="9"/>
      <c r="D80" s="8"/>
      <c r="E80" s="8"/>
      <c r="F80" s="8"/>
      <c r="G80" s="8"/>
      <c r="H80" s="8"/>
      <c r="I80" s="8"/>
      <c r="J80" s="7"/>
      <c r="K80" s="7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5"/>
      <c r="X80" s="4"/>
      <c r="Y80" s="4"/>
    </row>
    <row r="81" spans="2:25" x14ac:dyDescent="0.35">
      <c r="B81" s="102" t="s">
        <v>357</v>
      </c>
      <c r="C81" s="9"/>
      <c r="D81" s="8"/>
      <c r="E81" s="8"/>
      <c r="F81" s="8"/>
      <c r="G81" s="8"/>
      <c r="H81" s="8"/>
      <c r="I81" s="8"/>
      <c r="J81" s="7"/>
      <c r="K81" s="7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5"/>
      <c r="X81" s="4"/>
      <c r="Y81" s="4"/>
    </row>
    <row r="82" spans="2:25" x14ac:dyDescent="0.35">
      <c r="B82" s="102"/>
      <c r="C82" s="9"/>
      <c r="D82" s="8"/>
      <c r="E82" s="8"/>
      <c r="F82" s="8"/>
      <c r="G82" s="8"/>
      <c r="H82" s="8"/>
      <c r="I82" s="8"/>
      <c r="J82" s="7"/>
      <c r="K82" s="7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5"/>
      <c r="X82" s="4"/>
      <c r="Y82" s="4"/>
    </row>
    <row r="83" spans="2:25" x14ac:dyDescent="0.35">
      <c r="B83" s="102"/>
      <c r="C83" s="9"/>
      <c r="D83" s="8"/>
      <c r="E83" s="8"/>
      <c r="F83" s="8"/>
      <c r="G83" s="8"/>
      <c r="H83" s="8"/>
      <c r="I83" s="8"/>
      <c r="J83" s="7"/>
      <c r="K83" s="7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5"/>
      <c r="X83" s="4"/>
      <c r="Y83" s="4"/>
    </row>
    <row r="84" spans="2:25" x14ac:dyDescent="0.35">
      <c r="B84" s="102"/>
      <c r="C84" s="9"/>
      <c r="D84" s="8"/>
      <c r="E84" s="8"/>
      <c r="F84" s="8"/>
      <c r="G84" s="8"/>
      <c r="H84" s="8"/>
      <c r="I84" s="8"/>
      <c r="J84" s="7"/>
      <c r="K84" s="7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5"/>
      <c r="X84" s="4"/>
      <c r="Y84" s="4"/>
    </row>
    <row r="85" spans="2:25" x14ac:dyDescent="0.35">
      <c r="B85" s="102"/>
      <c r="C85" s="9"/>
      <c r="D85" s="8"/>
      <c r="E85" s="8"/>
      <c r="F85" s="8"/>
      <c r="G85" s="8"/>
      <c r="H85" s="8"/>
      <c r="I85" s="8"/>
      <c r="J85" s="7"/>
      <c r="K85" s="7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5"/>
      <c r="X85" s="4"/>
      <c r="Y85" s="4"/>
    </row>
    <row r="86" spans="2:25" x14ac:dyDescent="0.35">
      <c r="B86" s="102"/>
      <c r="C86" s="9"/>
      <c r="D86" s="8"/>
      <c r="E86" s="8"/>
      <c r="F86" s="8"/>
      <c r="G86" s="8"/>
      <c r="H86" s="8"/>
      <c r="I86" s="8"/>
      <c r="J86" s="7"/>
      <c r="K86" s="7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5"/>
      <c r="X86" s="4"/>
      <c r="Y86" s="4"/>
    </row>
    <row r="87" spans="2:25" x14ac:dyDescent="0.35">
      <c r="B87" s="102"/>
      <c r="C87" s="9"/>
      <c r="D87" s="8"/>
      <c r="E87" s="8"/>
      <c r="F87" s="8"/>
      <c r="G87" s="8"/>
      <c r="H87" s="8"/>
      <c r="I87" s="8"/>
      <c r="J87" s="7"/>
      <c r="K87" s="7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5"/>
      <c r="X87" s="4"/>
      <c r="Y87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disablePrompts="1" count="2">
    <dataValidation type="list" allowBlank="1" showInputMessage="1" showErrorMessage="1" sqref="DT31:DU31" xr:uid="{00000000-0002-0000-0A00-000000000000}">
      <formula1>$BA$25:$BA$29</formula1>
    </dataValidation>
    <dataValidation type="list" allowBlank="1" showInputMessage="1" showErrorMessage="1" sqref="U12:U35" xr:uid="{00000000-0002-0000-0A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2:DW81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43385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'11'!AE35</f>
        <v>8032525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'11'!DC35</f>
        <v>2026594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43385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68</v>
      </c>
      <c r="H12" s="44">
        <f t="shared" ref="H12:H35" si="1">G12/1.42</f>
        <v>47.887323943661976</v>
      </c>
      <c r="I12" s="44">
        <v>66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8035980</v>
      </c>
      <c r="AF12" s="39"/>
      <c r="AG12" s="39"/>
      <c r="AH12" s="39"/>
      <c r="AI12" s="38">
        <f>IF(ISBLANK(AE12),"-",AE12-AE10)</f>
        <v>3455</v>
      </c>
      <c r="AJ12" s="38">
        <f t="shared" ref="AJ12:AJ35" si="2">AI12/1000</f>
        <v>3.4550000000000001</v>
      </c>
      <c r="AK12" s="38">
        <f t="shared" ref="AK12:AK35" si="3">AJ12*24</f>
        <v>82.92</v>
      </c>
      <c r="AL12" s="38"/>
      <c r="AM12" s="38"/>
      <c r="AN12" s="38"/>
      <c r="AO12" s="38">
        <f t="shared" ref="AO12:AO35" si="4">AK12</f>
        <v>82.92</v>
      </c>
      <c r="AP12" s="191">
        <v>4.8</v>
      </c>
      <c r="AQ12" s="37">
        <f t="shared" ref="AQ12:AQ35" si="5">AP12</f>
        <v>4.8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6">AV12/1190</f>
        <v>0.99747899159663866</v>
      </c>
      <c r="CC12" s="33">
        <f t="shared" si="6"/>
        <v>0.99579831932773111</v>
      </c>
      <c r="CD12" s="33">
        <f t="shared" si="6"/>
        <v>0</v>
      </c>
      <c r="CE12" s="33">
        <f t="shared" si="6"/>
        <v>0.99579831932773111</v>
      </c>
      <c r="CF12" s="33"/>
      <c r="CG12" s="33"/>
      <c r="CH12" s="33"/>
      <c r="CI12" s="33"/>
      <c r="CJ12" s="33">
        <f t="shared" ref="CJ12:CK35" si="7">BL12/1190</f>
        <v>0</v>
      </c>
      <c r="CK12" s="33">
        <f t="shared" si="7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2027702</v>
      </c>
      <c r="DD12" s="32"/>
      <c r="DE12" s="32">
        <f>IF(ISBLANK(DC12),"-",DC12-DC10)</f>
        <v>1108</v>
      </c>
      <c r="DF12" s="32"/>
      <c r="DG12" s="32">
        <f>DC12-DC10</f>
        <v>1108</v>
      </c>
      <c r="DH12" s="32"/>
      <c r="DI12" s="32"/>
      <c r="DJ12" s="32"/>
      <c r="DK12" s="32"/>
      <c r="DL12" s="32"/>
      <c r="DM12" s="32">
        <f t="shared" ref="DM12:DM36" si="8">DE12</f>
        <v>1108</v>
      </c>
      <c r="DN12" s="32">
        <f>DM12/AJ12</f>
        <v>320.6946454413893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43385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2</v>
      </c>
      <c r="G13" s="89">
        <v>70</v>
      </c>
      <c r="H13" s="44">
        <f t="shared" si="1"/>
        <v>49.295774647887328</v>
      </c>
      <c r="I13" s="44">
        <v>68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8039875</v>
      </c>
      <c r="AF13" s="39"/>
      <c r="AG13" s="39"/>
      <c r="AH13" s="39"/>
      <c r="AI13" s="38">
        <f t="shared" ref="AI13:AI35" si="9">IF(ISBLANK(AE13),"-",AE13-AE12)</f>
        <v>3895</v>
      </c>
      <c r="AJ13" s="38">
        <f t="shared" si="2"/>
        <v>3.895</v>
      </c>
      <c r="AK13" s="38">
        <f t="shared" si="3"/>
        <v>93.48</v>
      </c>
      <c r="AL13" s="38"/>
      <c r="AM13" s="38"/>
      <c r="AN13" s="38"/>
      <c r="AO13" s="38">
        <f t="shared" si="4"/>
        <v>93.48</v>
      </c>
      <c r="AP13" s="191">
        <v>6.4</v>
      </c>
      <c r="AQ13" s="37">
        <f t="shared" si="5"/>
        <v>6.4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6"/>
        <v>0.99747899159663866</v>
      </c>
      <c r="CC13" s="33">
        <f t="shared" si="6"/>
        <v>0.99579831932773111</v>
      </c>
      <c r="CD13" s="33">
        <f t="shared" si="6"/>
        <v>0</v>
      </c>
      <c r="CE13" s="33">
        <f t="shared" si="6"/>
        <v>0.99579831932773111</v>
      </c>
      <c r="CF13" s="33"/>
      <c r="CG13" s="33"/>
      <c r="CH13" s="33"/>
      <c r="CI13" s="33"/>
      <c r="CJ13" s="33">
        <f t="shared" si="7"/>
        <v>0</v>
      </c>
      <c r="CK13" s="33">
        <f t="shared" si="7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2028817</v>
      </c>
      <c r="DD13" s="32"/>
      <c r="DE13" s="32">
        <f t="shared" ref="DE13:DE35" si="10">IF(ISBLANK(DC13),"-",DC13-DC12)</f>
        <v>1115</v>
      </c>
      <c r="DF13" s="32"/>
      <c r="DG13" s="32">
        <f t="shared" ref="DG13:DG35" si="11">DC13-DC12</f>
        <v>1115</v>
      </c>
      <c r="DH13" s="32"/>
      <c r="DI13" s="32"/>
      <c r="DJ13" s="32"/>
      <c r="DK13" s="32"/>
      <c r="DL13" s="32"/>
      <c r="DM13" s="32">
        <f t="shared" si="8"/>
        <v>1115</v>
      </c>
      <c r="DN13" s="32">
        <f t="shared" ref="DN13:DN36" si="12">DM13/AJ13</f>
        <v>286.26444159178436</v>
      </c>
      <c r="DO13" s="91">
        <v>0.88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43385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71</v>
      </c>
      <c r="H14" s="44">
        <f t="shared" si="1"/>
        <v>50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8043875</v>
      </c>
      <c r="AF14" s="39"/>
      <c r="AG14" s="39"/>
      <c r="AH14" s="39"/>
      <c r="AI14" s="38">
        <f t="shared" si="9"/>
        <v>4000</v>
      </c>
      <c r="AJ14" s="38">
        <f t="shared" si="2"/>
        <v>4</v>
      </c>
      <c r="AK14" s="38">
        <f t="shared" si="3"/>
        <v>96</v>
      </c>
      <c r="AL14" s="38"/>
      <c r="AM14" s="38"/>
      <c r="AN14" s="38"/>
      <c r="AO14" s="38">
        <f t="shared" si="4"/>
        <v>96</v>
      </c>
      <c r="AP14" s="191">
        <v>8</v>
      </c>
      <c r="AQ14" s="37">
        <f t="shared" si="5"/>
        <v>8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6"/>
        <v>0.99747899159663866</v>
      </c>
      <c r="CC14" s="33">
        <f t="shared" si="6"/>
        <v>0.99579831932773111</v>
      </c>
      <c r="CD14" s="33">
        <f t="shared" si="6"/>
        <v>0</v>
      </c>
      <c r="CE14" s="33">
        <f t="shared" si="6"/>
        <v>0.99579831932773111</v>
      </c>
      <c r="CF14" s="33"/>
      <c r="CG14" s="33"/>
      <c r="CH14" s="33"/>
      <c r="CI14" s="33"/>
      <c r="CJ14" s="33">
        <f t="shared" si="7"/>
        <v>0</v>
      </c>
      <c r="CK14" s="33">
        <f t="shared" si="7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2029925</v>
      </c>
      <c r="DD14" s="32"/>
      <c r="DE14" s="32">
        <f t="shared" si="10"/>
        <v>1108</v>
      </c>
      <c r="DF14" s="32"/>
      <c r="DG14" s="32">
        <f t="shared" si="11"/>
        <v>1108</v>
      </c>
      <c r="DH14" s="32"/>
      <c r="DI14" s="32"/>
      <c r="DJ14" s="32"/>
      <c r="DK14" s="32"/>
      <c r="DL14" s="32"/>
      <c r="DM14" s="32">
        <f t="shared" si="8"/>
        <v>1108</v>
      </c>
      <c r="DN14" s="32">
        <f t="shared" si="12"/>
        <v>277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43385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70</v>
      </c>
      <c r="H15" s="44">
        <f t="shared" si="1"/>
        <v>49.295774647887328</v>
      </c>
      <c r="I15" s="44">
        <v>68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8048165</v>
      </c>
      <c r="AF15" s="39"/>
      <c r="AG15" s="39"/>
      <c r="AH15" s="39"/>
      <c r="AI15" s="38">
        <f t="shared" si="9"/>
        <v>4290</v>
      </c>
      <c r="AJ15" s="38">
        <f t="shared" si="2"/>
        <v>4.29</v>
      </c>
      <c r="AK15" s="38">
        <f t="shared" si="3"/>
        <v>102.96000000000001</v>
      </c>
      <c r="AL15" s="38"/>
      <c r="AM15" s="38"/>
      <c r="AN15" s="38"/>
      <c r="AO15" s="38">
        <f t="shared" si="4"/>
        <v>102.96000000000001</v>
      </c>
      <c r="AP15" s="191">
        <v>9.5</v>
      </c>
      <c r="AQ15" s="37">
        <f t="shared" si="5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6"/>
        <v>0.99747899159663866</v>
      </c>
      <c r="CC15" s="33">
        <f t="shared" si="6"/>
        <v>0.99579831932773111</v>
      </c>
      <c r="CD15" s="33">
        <f t="shared" si="6"/>
        <v>0</v>
      </c>
      <c r="CE15" s="33">
        <f t="shared" si="6"/>
        <v>0.99579831932773111</v>
      </c>
      <c r="CF15" s="33"/>
      <c r="CG15" s="33"/>
      <c r="CH15" s="33"/>
      <c r="CI15" s="33"/>
      <c r="CJ15" s="33">
        <f t="shared" si="7"/>
        <v>0</v>
      </c>
      <c r="CK15" s="33">
        <f t="shared" si="7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2031022</v>
      </c>
      <c r="DD15" s="32"/>
      <c r="DE15" s="32">
        <f t="shared" si="10"/>
        <v>1097</v>
      </c>
      <c r="DF15" s="32"/>
      <c r="DG15" s="32">
        <f t="shared" si="11"/>
        <v>1097</v>
      </c>
      <c r="DH15" s="32"/>
      <c r="DI15" s="32"/>
      <c r="DJ15" s="32"/>
      <c r="DK15" s="32"/>
      <c r="DL15" s="32"/>
      <c r="DM15" s="32">
        <f t="shared" si="8"/>
        <v>1097</v>
      </c>
      <c r="DN15" s="32">
        <f t="shared" si="12"/>
        <v>255.71095571095572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43385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78</v>
      </c>
      <c r="H16" s="44">
        <f t="shared" si="1"/>
        <v>54.929577464788736</v>
      </c>
      <c r="I16" s="44">
        <v>76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8052464</v>
      </c>
      <c r="AF16" s="39"/>
      <c r="AG16" s="39"/>
      <c r="AH16" s="39"/>
      <c r="AI16" s="38">
        <f t="shared" si="9"/>
        <v>4299</v>
      </c>
      <c r="AJ16" s="38">
        <f t="shared" si="2"/>
        <v>4.2990000000000004</v>
      </c>
      <c r="AK16" s="38">
        <f t="shared" si="3"/>
        <v>103.17600000000002</v>
      </c>
      <c r="AL16" s="38"/>
      <c r="AM16" s="38"/>
      <c r="AN16" s="38"/>
      <c r="AO16" s="38">
        <f t="shared" si="4"/>
        <v>103.17600000000002</v>
      </c>
      <c r="AP16" s="191">
        <v>9.5</v>
      </c>
      <c r="AQ16" s="37">
        <f t="shared" si="5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6"/>
        <v>0.99747899159663866</v>
      </c>
      <c r="CC16" s="33">
        <f t="shared" si="6"/>
        <v>0.99579831932773111</v>
      </c>
      <c r="CD16" s="33">
        <f t="shared" si="6"/>
        <v>0</v>
      </c>
      <c r="CE16" s="33">
        <f t="shared" si="6"/>
        <v>0.99579831932773111</v>
      </c>
      <c r="CF16" s="33"/>
      <c r="CG16" s="33"/>
      <c r="CH16" s="33"/>
      <c r="CI16" s="33"/>
      <c r="CJ16" s="33">
        <f t="shared" si="7"/>
        <v>0</v>
      </c>
      <c r="CK16" s="33">
        <f t="shared" si="7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2032123</v>
      </c>
      <c r="DD16" s="32"/>
      <c r="DE16" s="32">
        <f t="shared" si="10"/>
        <v>1101</v>
      </c>
      <c r="DF16" s="32"/>
      <c r="DG16" s="32">
        <f t="shared" si="11"/>
        <v>1101</v>
      </c>
      <c r="DH16" s="32"/>
      <c r="DI16" s="32"/>
      <c r="DJ16" s="32"/>
      <c r="DK16" s="32"/>
      <c r="DL16" s="32"/>
      <c r="DM16" s="32">
        <f t="shared" si="8"/>
        <v>1101</v>
      </c>
      <c r="DN16" s="32">
        <f t="shared" si="12"/>
        <v>256.10607117934399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43385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77</v>
      </c>
      <c r="H17" s="44">
        <f t="shared" si="1"/>
        <v>54.225352112676056</v>
      </c>
      <c r="I17" s="44">
        <v>75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8057316</v>
      </c>
      <c r="AF17" s="39"/>
      <c r="AG17" s="39"/>
      <c r="AH17" s="39"/>
      <c r="AI17" s="38">
        <f t="shared" si="9"/>
        <v>4852</v>
      </c>
      <c r="AJ17" s="38">
        <f t="shared" si="2"/>
        <v>4.8520000000000003</v>
      </c>
      <c r="AK17" s="38">
        <f t="shared" si="3"/>
        <v>116.44800000000001</v>
      </c>
      <c r="AL17" s="38"/>
      <c r="AM17" s="38"/>
      <c r="AN17" s="38"/>
      <c r="AO17" s="38">
        <f t="shared" si="4"/>
        <v>116.44800000000001</v>
      </c>
      <c r="AP17" s="191">
        <v>9.5</v>
      </c>
      <c r="AQ17" s="37">
        <f t="shared" si="5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6"/>
        <v>0.99747899159663866</v>
      </c>
      <c r="CC17" s="33">
        <f t="shared" si="6"/>
        <v>0.99579831932773111</v>
      </c>
      <c r="CD17" s="33">
        <f t="shared" si="6"/>
        <v>0</v>
      </c>
      <c r="CE17" s="33">
        <f t="shared" si="6"/>
        <v>0.99579831932773111</v>
      </c>
      <c r="CF17" s="33"/>
      <c r="CG17" s="33"/>
      <c r="CH17" s="33"/>
      <c r="CI17" s="33"/>
      <c r="CJ17" s="33">
        <f t="shared" si="7"/>
        <v>0</v>
      </c>
      <c r="CK17" s="33">
        <f t="shared" si="7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2033291</v>
      </c>
      <c r="DD17" s="32"/>
      <c r="DE17" s="32">
        <f t="shared" si="10"/>
        <v>1168</v>
      </c>
      <c r="DF17" s="32"/>
      <c r="DG17" s="32">
        <f t="shared" si="11"/>
        <v>1168</v>
      </c>
      <c r="DH17" s="32"/>
      <c r="DI17" s="32"/>
      <c r="DJ17" s="32"/>
      <c r="DK17" s="32"/>
      <c r="DL17" s="32"/>
      <c r="DM17" s="32">
        <f t="shared" si="8"/>
        <v>1168</v>
      </c>
      <c r="DN17" s="32">
        <f t="shared" si="12"/>
        <v>240.72547403132728</v>
      </c>
      <c r="DO17" s="134">
        <v>0.9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43385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75</v>
      </c>
      <c r="H18" s="44">
        <f t="shared" si="1"/>
        <v>52.816901408450704</v>
      </c>
      <c r="I18" s="44">
        <v>73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8062565</v>
      </c>
      <c r="AF18" s="39"/>
      <c r="AG18" s="39"/>
      <c r="AH18" s="39"/>
      <c r="AI18" s="38">
        <f t="shared" si="9"/>
        <v>5249</v>
      </c>
      <c r="AJ18" s="38">
        <f t="shared" si="2"/>
        <v>5.2489999999999997</v>
      </c>
      <c r="AK18" s="38">
        <f t="shared" si="3"/>
        <v>125.976</v>
      </c>
      <c r="AL18" s="38"/>
      <c r="AM18" s="38"/>
      <c r="AN18" s="38"/>
      <c r="AO18" s="38">
        <f t="shared" si="4"/>
        <v>125.976</v>
      </c>
      <c r="AP18" s="191">
        <v>9.1999999999999993</v>
      </c>
      <c r="AQ18" s="37">
        <f t="shared" si="5"/>
        <v>9.1999999999999993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1028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6"/>
        <v>0.99747899159663866</v>
      </c>
      <c r="CC18" s="33">
        <f t="shared" si="6"/>
        <v>0.99579831932773111</v>
      </c>
      <c r="CD18" s="33">
        <f t="shared" si="6"/>
        <v>0</v>
      </c>
      <c r="CE18" s="33">
        <f t="shared" si="6"/>
        <v>0.99579831932773111</v>
      </c>
      <c r="CF18" s="33"/>
      <c r="CG18" s="33"/>
      <c r="CH18" s="33"/>
      <c r="CI18" s="33"/>
      <c r="CJ18" s="33">
        <f t="shared" si="7"/>
        <v>0</v>
      </c>
      <c r="CK18" s="33">
        <f t="shared" si="7"/>
        <v>0.86386554621848743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2034401</v>
      </c>
      <c r="DD18" s="32"/>
      <c r="DE18" s="32">
        <f t="shared" si="10"/>
        <v>1110</v>
      </c>
      <c r="DF18" s="32"/>
      <c r="DG18" s="32">
        <f t="shared" si="11"/>
        <v>1110</v>
      </c>
      <c r="DH18" s="32"/>
      <c r="DI18" s="32"/>
      <c r="DJ18" s="32"/>
      <c r="DK18" s="32"/>
      <c r="DL18" s="32"/>
      <c r="DM18" s="32">
        <f t="shared" si="8"/>
        <v>1110</v>
      </c>
      <c r="DN18" s="32">
        <f t="shared" si="12"/>
        <v>211.46885120975426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43385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8067970</v>
      </c>
      <c r="AF19" s="39"/>
      <c r="AG19" s="39"/>
      <c r="AH19" s="39"/>
      <c r="AI19" s="38">
        <f t="shared" si="9"/>
        <v>5405</v>
      </c>
      <c r="AJ19" s="38">
        <f t="shared" si="2"/>
        <v>5.4050000000000002</v>
      </c>
      <c r="AK19" s="38">
        <f t="shared" si="3"/>
        <v>129.72</v>
      </c>
      <c r="AL19" s="38"/>
      <c r="AM19" s="38"/>
      <c r="AN19" s="38"/>
      <c r="AO19" s="38">
        <f t="shared" si="4"/>
        <v>129.72</v>
      </c>
      <c r="AP19" s="191">
        <v>8.3000000000000007</v>
      </c>
      <c r="AQ19" s="37">
        <f t="shared" si="5"/>
        <v>8.3000000000000007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1046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6"/>
        <v>0.99747899159663866</v>
      </c>
      <c r="CC19" s="33">
        <f t="shared" si="6"/>
        <v>0.99579831932773111</v>
      </c>
      <c r="CD19" s="33">
        <f t="shared" si="6"/>
        <v>0</v>
      </c>
      <c r="CE19" s="33">
        <f t="shared" si="6"/>
        <v>0.99579831932773111</v>
      </c>
      <c r="CF19" s="33"/>
      <c r="CG19" s="33"/>
      <c r="CH19" s="33"/>
      <c r="CI19" s="33"/>
      <c r="CJ19" s="33">
        <f t="shared" si="7"/>
        <v>0</v>
      </c>
      <c r="CK19" s="33">
        <f t="shared" si="7"/>
        <v>0.87899159663865545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2035625</v>
      </c>
      <c r="DD19" s="32"/>
      <c r="DE19" s="32">
        <f t="shared" si="10"/>
        <v>1224</v>
      </c>
      <c r="DF19" s="32"/>
      <c r="DG19" s="32">
        <f t="shared" si="11"/>
        <v>1224</v>
      </c>
      <c r="DH19" s="32"/>
      <c r="DI19" s="32"/>
      <c r="DJ19" s="32"/>
      <c r="DK19" s="32"/>
      <c r="DL19" s="32"/>
      <c r="DM19" s="32">
        <f t="shared" si="8"/>
        <v>1224</v>
      </c>
      <c r="DN19" s="32">
        <f t="shared" si="12"/>
        <v>226.45698427382052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43385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5</v>
      </c>
      <c r="G20" s="89">
        <v>75</v>
      </c>
      <c r="H20" s="44">
        <f t="shared" si="1"/>
        <v>52.816901408450704</v>
      </c>
      <c r="I20" s="44">
        <v>72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8072779</v>
      </c>
      <c r="AF20" s="39"/>
      <c r="AG20" s="39"/>
      <c r="AH20" s="39"/>
      <c r="AI20" s="38">
        <f t="shared" si="9"/>
        <v>4809</v>
      </c>
      <c r="AJ20" s="38">
        <f t="shared" si="2"/>
        <v>4.8090000000000002</v>
      </c>
      <c r="AK20" s="38">
        <f t="shared" si="3"/>
        <v>115.416</v>
      </c>
      <c r="AL20" s="38"/>
      <c r="AM20" s="38"/>
      <c r="AN20" s="38"/>
      <c r="AO20" s="38">
        <f t="shared" si="4"/>
        <v>115.416</v>
      </c>
      <c r="AP20" s="191">
        <v>7.7</v>
      </c>
      <c r="AQ20" s="37">
        <f t="shared" si="5"/>
        <v>7.7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1047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6"/>
        <v>0.99747899159663866</v>
      </c>
      <c r="CC20" s="33">
        <f t="shared" si="6"/>
        <v>0.99579831932773111</v>
      </c>
      <c r="CD20" s="33">
        <f t="shared" si="6"/>
        <v>0</v>
      </c>
      <c r="CE20" s="33">
        <f t="shared" si="6"/>
        <v>0.99579831932773111</v>
      </c>
      <c r="CF20" s="33"/>
      <c r="CG20" s="33"/>
      <c r="CH20" s="33"/>
      <c r="CI20" s="33"/>
      <c r="CJ20" s="33">
        <f t="shared" si="7"/>
        <v>0</v>
      </c>
      <c r="CK20" s="33">
        <f t="shared" si="7"/>
        <v>0.87983193277310923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2036792</v>
      </c>
      <c r="DD20" s="32"/>
      <c r="DE20" s="32">
        <f t="shared" si="10"/>
        <v>1167</v>
      </c>
      <c r="DF20" s="32"/>
      <c r="DG20" s="32">
        <f t="shared" si="11"/>
        <v>1167</v>
      </c>
      <c r="DH20" s="32"/>
      <c r="DI20" s="32"/>
      <c r="DJ20" s="32"/>
      <c r="DK20" s="32"/>
      <c r="DL20" s="32"/>
      <c r="DM20" s="32">
        <f t="shared" si="8"/>
        <v>1167</v>
      </c>
      <c r="DN20" s="32">
        <f t="shared" si="12"/>
        <v>242.66999376169682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43385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75</v>
      </c>
      <c r="H21" s="44">
        <f t="shared" si="1"/>
        <v>52.816901408450704</v>
      </c>
      <c r="I21" s="44">
        <v>72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8077618</v>
      </c>
      <c r="AF21" s="39"/>
      <c r="AG21" s="39"/>
      <c r="AH21" s="39"/>
      <c r="AI21" s="38">
        <f t="shared" si="9"/>
        <v>4839</v>
      </c>
      <c r="AJ21" s="38">
        <f t="shared" si="2"/>
        <v>4.8390000000000004</v>
      </c>
      <c r="AK21" s="38">
        <f t="shared" si="3"/>
        <v>116.13600000000001</v>
      </c>
      <c r="AL21" s="38"/>
      <c r="AM21" s="38"/>
      <c r="AN21" s="38"/>
      <c r="AO21" s="38">
        <f t="shared" si="4"/>
        <v>116.13600000000001</v>
      </c>
      <c r="AP21" s="191">
        <v>7</v>
      </c>
      <c r="AQ21" s="37">
        <f t="shared" si="5"/>
        <v>7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1047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6"/>
        <v>0.99747899159663866</v>
      </c>
      <c r="CC21" s="33">
        <f t="shared" si="6"/>
        <v>0.99579831932773111</v>
      </c>
      <c r="CD21" s="33">
        <f t="shared" si="6"/>
        <v>0</v>
      </c>
      <c r="CE21" s="33">
        <f t="shared" si="6"/>
        <v>0.99579831932773111</v>
      </c>
      <c r="CF21" s="33"/>
      <c r="CG21" s="33"/>
      <c r="CH21" s="33"/>
      <c r="CI21" s="33"/>
      <c r="CJ21" s="33">
        <f t="shared" si="7"/>
        <v>0</v>
      </c>
      <c r="CK21" s="33">
        <f t="shared" si="7"/>
        <v>0.87983193277310923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2038045</v>
      </c>
      <c r="DD21" s="32"/>
      <c r="DE21" s="32">
        <f t="shared" si="10"/>
        <v>1253</v>
      </c>
      <c r="DF21" s="32"/>
      <c r="DG21" s="32">
        <f t="shared" si="11"/>
        <v>1253</v>
      </c>
      <c r="DH21" s="32"/>
      <c r="DI21" s="32"/>
      <c r="DJ21" s="32"/>
      <c r="DK21" s="32"/>
      <c r="DL21" s="32"/>
      <c r="DM21" s="32">
        <f t="shared" si="8"/>
        <v>1253</v>
      </c>
      <c r="DN21" s="32">
        <f t="shared" si="12"/>
        <v>258.93779706550936</v>
      </c>
      <c r="DO21" s="91">
        <v>1.05</v>
      </c>
      <c r="DP21" s="31"/>
      <c r="DT21" s="24"/>
      <c r="DU21" s="24"/>
      <c r="DV21" s="24"/>
      <c r="DW21" s="23"/>
    </row>
    <row r="22" spans="1:127" x14ac:dyDescent="0.35">
      <c r="A22" s="232">
        <v>43385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4</v>
      </c>
      <c r="G22" s="89">
        <v>74</v>
      </c>
      <c r="H22" s="44">
        <f t="shared" si="1"/>
        <v>52.112676056338032</v>
      </c>
      <c r="I22" s="44">
        <v>72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8082168</v>
      </c>
      <c r="AF22" s="39"/>
      <c r="AG22" s="39"/>
      <c r="AH22" s="39"/>
      <c r="AI22" s="38">
        <f t="shared" si="9"/>
        <v>4550</v>
      </c>
      <c r="AJ22" s="38">
        <f t="shared" si="2"/>
        <v>4.55</v>
      </c>
      <c r="AK22" s="38">
        <f t="shared" si="3"/>
        <v>109.19999999999999</v>
      </c>
      <c r="AL22" s="38"/>
      <c r="AM22" s="38"/>
      <c r="AN22" s="38"/>
      <c r="AO22" s="38">
        <f t="shared" si="4"/>
        <v>109.19999999999999</v>
      </c>
      <c r="AP22" s="191">
        <v>6.4</v>
      </c>
      <c r="AQ22" s="37">
        <f t="shared" si="5"/>
        <v>6.4</v>
      </c>
      <c r="AR22" s="36"/>
      <c r="AS22" s="36"/>
      <c r="AT22" s="36"/>
      <c r="AU22" s="35" t="s">
        <v>158</v>
      </c>
      <c r="AV22" s="34">
        <v>1188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6"/>
        <v>0.99831932773109244</v>
      </c>
      <c r="CC22" s="33">
        <f t="shared" si="6"/>
        <v>0.99579831932773111</v>
      </c>
      <c r="CD22" s="33">
        <f t="shared" si="6"/>
        <v>0</v>
      </c>
      <c r="CE22" s="33">
        <f t="shared" si="6"/>
        <v>0.99579831932773111</v>
      </c>
      <c r="CF22" s="33"/>
      <c r="CG22" s="33"/>
      <c r="CH22" s="33"/>
      <c r="CI22" s="33"/>
      <c r="CJ22" s="33">
        <f t="shared" si="7"/>
        <v>0</v>
      </c>
      <c r="CK22" s="33">
        <f t="shared" si="7"/>
        <v>0.86302521008403366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2039197</v>
      </c>
      <c r="DD22" s="32"/>
      <c r="DE22" s="32">
        <f t="shared" si="10"/>
        <v>1152</v>
      </c>
      <c r="DF22" s="32"/>
      <c r="DG22" s="32">
        <f t="shared" si="11"/>
        <v>1152</v>
      </c>
      <c r="DH22" s="32"/>
      <c r="DI22" s="32"/>
      <c r="DJ22" s="32"/>
      <c r="DK22" s="32"/>
      <c r="DL22" s="32"/>
      <c r="DM22" s="32">
        <f t="shared" si="8"/>
        <v>1152</v>
      </c>
      <c r="DN22" s="32">
        <f t="shared" si="12"/>
        <v>253.1868131868132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43385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3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8086695</v>
      </c>
      <c r="AF23" s="39"/>
      <c r="AG23" s="39"/>
      <c r="AH23" s="39"/>
      <c r="AI23" s="38">
        <f t="shared" si="9"/>
        <v>4527</v>
      </c>
      <c r="AJ23" s="38">
        <f t="shared" si="2"/>
        <v>4.5270000000000001</v>
      </c>
      <c r="AK23" s="38">
        <f t="shared" si="3"/>
        <v>108.648</v>
      </c>
      <c r="AL23" s="38"/>
      <c r="AM23" s="38"/>
      <c r="AN23" s="38"/>
      <c r="AO23" s="38">
        <f t="shared" si="4"/>
        <v>108.648</v>
      </c>
      <c r="AP23" s="191">
        <v>5.8</v>
      </c>
      <c r="AQ23" s="37">
        <f t="shared" si="5"/>
        <v>5.8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6"/>
        <v>0.99747899159663866</v>
      </c>
      <c r="CC23" s="33">
        <f t="shared" si="6"/>
        <v>0.99579831932773111</v>
      </c>
      <c r="CD23" s="33">
        <f t="shared" si="6"/>
        <v>0</v>
      </c>
      <c r="CE23" s="33">
        <f t="shared" si="6"/>
        <v>0.99579831932773111</v>
      </c>
      <c r="CF23" s="33"/>
      <c r="CG23" s="33"/>
      <c r="CH23" s="33"/>
      <c r="CI23" s="33"/>
      <c r="CJ23" s="33">
        <f t="shared" si="7"/>
        <v>0</v>
      </c>
      <c r="CK23" s="33">
        <f t="shared" si="7"/>
        <v>0.86302521008403366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2040383</v>
      </c>
      <c r="DD23" s="32"/>
      <c r="DE23" s="32">
        <f t="shared" si="10"/>
        <v>1186</v>
      </c>
      <c r="DF23" s="32"/>
      <c r="DG23" s="32">
        <f t="shared" si="11"/>
        <v>1186</v>
      </c>
      <c r="DH23" s="32"/>
      <c r="DI23" s="32"/>
      <c r="DJ23" s="32"/>
      <c r="DK23" s="32"/>
      <c r="DL23" s="32"/>
      <c r="DM23" s="32">
        <f t="shared" si="8"/>
        <v>1186</v>
      </c>
      <c r="DN23" s="32">
        <f t="shared" si="12"/>
        <v>261.98365363375302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43385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2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8091250</v>
      </c>
      <c r="AF24" s="39"/>
      <c r="AG24" s="39"/>
      <c r="AH24" s="39"/>
      <c r="AI24" s="38">
        <f t="shared" si="9"/>
        <v>4555</v>
      </c>
      <c r="AJ24" s="38">
        <f t="shared" si="2"/>
        <v>4.5549999999999997</v>
      </c>
      <c r="AK24" s="38">
        <f t="shared" si="3"/>
        <v>109.32</v>
      </c>
      <c r="AL24" s="38"/>
      <c r="AM24" s="38"/>
      <c r="AN24" s="38"/>
      <c r="AO24" s="38">
        <f t="shared" si="4"/>
        <v>109.32</v>
      </c>
      <c r="AP24" s="191">
        <v>5.2</v>
      </c>
      <c r="AQ24" s="37">
        <f t="shared" si="5"/>
        <v>5.2</v>
      </c>
      <c r="AR24" s="36"/>
      <c r="AS24" s="36"/>
      <c r="AT24" s="36"/>
      <c r="AU24" s="35" t="s">
        <v>158</v>
      </c>
      <c r="AV24" s="34">
        <v>1186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6"/>
        <v>0.99663865546218489</v>
      </c>
      <c r="CC24" s="33">
        <f t="shared" si="6"/>
        <v>0.99579831932773111</v>
      </c>
      <c r="CD24" s="33">
        <f t="shared" si="6"/>
        <v>0</v>
      </c>
      <c r="CE24" s="33">
        <f t="shared" si="6"/>
        <v>0.99579831932773111</v>
      </c>
      <c r="CF24" s="33"/>
      <c r="CG24" s="33"/>
      <c r="CH24" s="33"/>
      <c r="CI24" s="33"/>
      <c r="CJ24" s="33">
        <f t="shared" si="7"/>
        <v>0</v>
      </c>
      <c r="CK24" s="33">
        <f t="shared" si="7"/>
        <v>0.86218487394957988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2041575</v>
      </c>
      <c r="DD24" s="32"/>
      <c r="DE24" s="32">
        <f t="shared" si="10"/>
        <v>1192</v>
      </c>
      <c r="DF24" s="32"/>
      <c r="DG24" s="32">
        <f t="shared" si="11"/>
        <v>1192</v>
      </c>
      <c r="DH24" s="32"/>
      <c r="DI24" s="32"/>
      <c r="DJ24" s="32"/>
      <c r="DK24" s="32"/>
      <c r="DL24" s="32"/>
      <c r="DM24" s="32">
        <f t="shared" si="8"/>
        <v>1192</v>
      </c>
      <c r="DN24" s="32">
        <f t="shared" si="12"/>
        <v>261.69045005488476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43385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2</v>
      </c>
      <c r="G25" s="89">
        <v>74</v>
      </c>
      <c r="H25" s="44">
        <f t="shared" si="1"/>
        <v>52.112676056338032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8095894</v>
      </c>
      <c r="AF25" s="39"/>
      <c r="AG25" s="39"/>
      <c r="AH25" s="39"/>
      <c r="AI25" s="38">
        <f t="shared" si="9"/>
        <v>4644</v>
      </c>
      <c r="AJ25" s="38">
        <f t="shared" si="2"/>
        <v>4.6440000000000001</v>
      </c>
      <c r="AK25" s="38">
        <f t="shared" si="3"/>
        <v>111.456</v>
      </c>
      <c r="AL25" s="38"/>
      <c r="AM25" s="38"/>
      <c r="AN25" s="38"/>
      <c r="AO25" s="38">
        <f t="shared" si="4"/>
        <v>111.456</v>
      </c>
      <c r="AP25" s="191">
        <v>4.5999999999999996</v>
      </c>
      <c r="AQ25" s="37">
        <f t="shared" si="5"/>
        <v>4.5999999999999996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1006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6"/>
        <v>0.99747899159663866</v>
      </c>
      <c r="CC25" s="33">
        <f t="shared" si="6"/>
        <v>0.99579831932773111</v>
      </c>
      <c r="CD25" s="33">
        <f t="shared" si="6"/>
        <v>0</v>
      </c>
      <c r="CE25" s="33">
        <f t="shared" si="6"/>
        <v>0.99579831932773111</v>
      </c>
      <c r="CF25" s="33"/>
      <c r="CG25" s="33"/>
      <c r="CH25" s="33"/>
      <c r="CI25" s="33"/>
      <c r="CJ25" s="33">
        <f t="shared" si="7"/>
        <v>0</v>
      </c>
      <c r="CK25" s="33">
        <f t="shared" si="7"/>
        <v>0.8453781512605042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2042792</v>
      </c>
      <c r="DD25" s="32"/>
      <c r="DE25" s="32">
        <f t="shared" si="10"/>
        <v>1217</v>
      </c>
      <c r="DF25" s="32"/>
      <c r="DG25" s="32">
        <f t="shared" si="11"/>
        <v>1217</v>
      </c>
      <c r="DH25" s="32"/>
      <c r="DI25" s="32"/>
      <c r="DJ25" s="32"/>
      <c r="DK25" s="32"/>
      <c r="DL25" s="32"/>
      <c r="DM25" s="32">
        <f t="shared" si="8"/>
        <v>1217</v>
      </c>
      <c r="DN25" s="32">
        <f t="shared" si="12"/>
        <v>262.05857019810509</v>
      </c>
      <c r="DO25" s="91">
        <v>0.98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43385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75</v>
      </c>
      <c r="H26" s="44">
        <f t="shared" si="1"/>
        <v>52.816901408450704</v>
      </c>
      <c r="I26" s="44">
        <v>73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8100489</v>
      </c>
      <c r="AF26" s="39"/>
      <c r="AG26" s="39"/>
      <c r="AH26" s="39"/>
      <c r="AI26" s="38">
        <f t="shared" si="9"/>
        <v>4595</v>
      </c>
      <c r="AJ26" s="38">
        <f t="shared" si="2"/>
        <v>4.5949999999999998</v>
      </c>
      <c r="AK26" s="38">
        <f t="shared" si="3"/>
        <v>110.28</v>
      </c>
      <c r="AL26" s="38"/>
      <c r="AM26" s="38"/>
      <c r="AN26" s="38"/>
      <c r="AO26" s="38">
        <f t="shared" si="4"/>
        <v>110.28</v>
      </c>
      <c r="AP26" s="191">
        <v>4.2</v>
      </c>
      <c r="AQ26" s="37">
        <f t="shared" si="5"/>
        <v>4.2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1005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6"/>
        <v>0.99747899159663866</v>
      </c>
      <c r="CC26" s="33">
        <f t="shared" si="6"/>
        <v>0.99579831932773111</v>
      </c>
      <c r="CD26" s="33">
        <f t="shared" si="6"/>
        <v>0</v>
      </c>
      <c r="CE26" s="33">
        <f t="shared" si="6"/>
        <v>0.99579831932773111</v>
      </c>
      <c r="CF26" s="33"/>
      <c r="CG26" s="33"/>
      <c r="CH26" s="33"/>
      <c r="CI26" s="33"/>
      <c r="CJ26" s="33">
        <f t="shared" si="7"/>
        <v>0</v>
      </c>
      <c r="CK26" s="33">
        <f t="shared" si="7"/>
        <v>0.84453781512605042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2043951</v>
      </c>
      <c r="DD26" s="32"/>
      <c r="DE26" s="32">
        <f t="shared" si="10"/>
        <v>1159</v>
      </c>
      <c r="DF26" s="32"/>
      <c r="DG26" s="32">
        <f t="shared" si="11"/>
        <v>1159</v>
      </c>
      <c r="DH26" s="32"/>
      <c r="DI26" s="32"/>
      <c r="DJ26" s="32"/>
      <c r="DK26" s="32"/>
      <c r="DL26" s="32"/>
      <c r="DM26" s="32">
        <f t="shared" si="8"/>
        <v>1159</v>
      </c>
      <c r="DN26" s="32">
        <f t="shared" si="12"/>
        <v>252.23068552774757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43385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1</v>
      </c>
      <c r="G27" s="89">
        <v>74</v>
      </c>
      <c r="H27" s="44">
        <f t="shared" si="1"/>
        <v>52.112676056338032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8105004</v>
      </c>
      <c r="AF27" s="39"/>
      <c r="AG27" s="39"/>
      <c r="AH27" s="39"/>
      <c r="AI27" s="38">
        <f t="shared" si="9"/>
        <v>4515</v>
      </c>
      <c r="AJ27" s="38">
        <f t="shared" si="2"/>
        <v>4.5149999999999997</v>
      </c>
      <c r="AK27" s="38">
        <f t="shared" si="3"/>
        <v>108.35999999999999</v>
      </c>
      <c r="AL27" s="38"/>
      <c r="AM27" s="38"/>
      <c r="AN27" s="38"/>
      <c r="AO27" s="38">
        <f t="shared" si="4"/>
        <v>108.35999999999999</v>
      </c>
      <c r="AP27" s="191">
        <v>3.7</v>
      </c>
      <c r="AQ27" s="37">
        <f t="shared" si="5"/>
        <v>3.7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1005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6"/>
        <v>0.99747899159663866</v>
      </c>
      <c r="CC27" s="33">
        <f t="shared" si="6"/>
        <v>0.99579831932773111</v>
      </c>
      <c r="CD27" s="33">
        <f t="shared" si="6"/>
        <v>0</v>
      </c>
      <c r="CE27" s="33">
        <f t="shared" si="6"/>
        <v>0.99579831932773111</v>
      </c>
      <c r="CF27" s="33"/>
      <c r="CG27" s="33"/>
      <c r="CH27" s="33"/>
      <c r="CI27" s="33"/>
      <c r="CJ27" s="33">
        <f t="shared" si="7"/>
        <v>0</v>
      </c>
      <c r="CK27" s="33">
        <f t="shared" si="7"/>
        <v>0.84453781512605042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2045093</v>
      </c>
      <c r="DD27" s="32"/>
      <c r="DE27" s="32">
        <f t="shared" si="10"/>
        <v>1142</v>
      </c>
      <c r="DF27" s="32"/>
      <c r="DG27" s="32">
        <f t="shared" si="11"/>
        <v>1142</v>
      </c>
      <c r="DH27" s="32"/>
      <c r="DI27" s="32"/>
      <c r="DJ27" s="32"/>
      <c r="DK27" s="32"/>
      <c r="DL27" s="32"/>
      <c r="DM27" s="32">
        <f t="shared" si="8"/>
        <v>1142</v>
      </c>
      <c r="DN27" s="32">
        <f t="shared" si="12"/>
        <v>252.93466223698783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43385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73</v>
      </c>
      <c r="H28" s="44">
        <f t="shared" si="1"/>
        <v>51.408450704225352</v>
      </c>
      <c r="I28" s="44">
        <v>72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8109638</v>
      </c>
      <c r="AF28" s="39"/>
      <c r="AG28" s="39"/>
      <c r="AH28" s="39"/>
      <c r="AI28" s="38">
        <f t="shared" si="9"/>
        <v>4634</v>
      </c>
      <c r="AJ28" s="38">
        <f t="shared" si="2"/>
        <v>4.6340000000000003</v>
      </c>
      <c r="AK28" s="38">
        <f t="shared" si="3"/>
        <v>111.21600000000001</v>
      </c>
      <c r="AL28" s="38"/>
      <c r="AM28" s="38"/>
      <c r="AN28" s="38"/>
      <c r="AO28" s="38">
        <f t="shared" si="4"/>
        <v>111.21600000000001</v>
      </c>
      <c r="AP28" s="191">
        <v>3.4</v>
      </c>
      <c r="AQ28" s="37">
        <f t="shared" si="5"/>
        <v>3.4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1006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6"/>
        <v>0.99747899159663866</v>
      </c>
      <c r="CC28" s="33">
        <f t="shared" si="6"/>
        <v>0.99579831932773111</v>
      </c>
      <c r="CD28" s="33">
        <f t="shared" si="6"/>
        <v>0</v>
      </c>
      <c r="CE28" s="33">
        <f t="shared" si="6"/>
        <v>0.99579831932773111</v>
      </c>
      <c r="CF28" s="33"/>
      <c r="CG28" s="33"/>
      <c r="CH28" s="33"/>
      <c r="CI28" s="33"/>
      <c r="CJ28" s="33">
        <f t="shared" si="7"/>
        <v>0</v>
      </c>
      <c r="CK28" s="33">
        <f t="shared" si="7"/>
        <v>0.8453781512605042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2046245</v>
      </c>
      <c r="DD28" s="32"/>
      <c r="DE28" s="32">
        <f t="shared" si="10"/>
        <v>1152</v>
      </c>
      <c r="DF28" s="32"/>
      <c r="DG28" s="32">
        <f t="shared" si="11"/>
        <v>1152</v>
      </c>
      <c r="DH28" s="32"/>
      <c r="DI28" s="32"/>
      <c r="DJ28" s="32"/>
      <c r="DK28" s="32"/>
      <c r="DL28" s="32"/>
      <c r="DM28" s="32">
        <f t="shared" si="8"/>
        <v>1152</v>
      </c>
      <c r="DN28" s="32">
        <f t="shared" si="12"/>
        <v>248.597324126025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43385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72</v>
      </c>
      <c r="H29" s="44">
        <f t="shared" si="1"/>
        <v>50.70422535211268</v>
      </c>
      <c r="I29" s="44">
        <v>71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8114195</v>
      </c>
      <c r="AF29" s="39"/>
      <c r="AG29" s="39"/>
      <c r="AH29" s="39"/>
      <c r="AI29" s="38">
        <f t="shared" si="9"/>
        <v>4557</v>
      </c>
      <c r="AJ29" s="38">
        <f t="shared" si="2"/>
        <v>4.5570000000000004</v>
      </c>
      <c r="AK29" s="38">
        <f t="shared" si="3"/>
        <v>109.36800000000001</v>
      </c>
      <c r="AL29" s="38"/>
      <c r="AM29" s="38"/>
      <c r="AN29" s="38"/>
      <c r="AO29" s="38">
        <f t="shared" si="4"/>
        <v>109.36800000000001</v>
      </c>
      <c r="AP29" s="191">
        <v>3</v>
      </c>
      <c r="AQ29" s="37">
        <f t="shared" si="5"/>
        <v>3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1005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6"/>
        <v>0.99747899159663866</v>
      </c>
      <c r="CC29" s="33">
        <f t="shared" si="6"/>
        <v>0.99579831932773111</v>
      </c>
      <c r="CD29" s="33">
        <f t="shared" si="6"/>
        <v>0</v>
      </c>
      <c r="CE29" s="33">
        <f t="shared" si="6"/>
        <v>0.99579831932773111</v>
      </c>
      <c r="CF29" s="33"/>
      <c r="CG29" s="33"/>
      <c r="CH29" s="33"/>
      <c r="CI29" s="33"/>
      <c r="CJ29" s="33">
        <f t="shared" si="7"/>
        <v>0</v>
      </c>
      <c r="CK29" s="33">
        <f t="shared" si="7"/>
        <v>0.84453781512605042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2047412</v>
      </c>
      <c r="DD29" s="32"/>
      <c r="DE29" s="32">
        <f t="shared" si="10"/>
        <v>1167</v>
      </c>
      <c r="DF29" s="32"/>
      <c r="DG29" s="32">
        <f t="shared" si="11"/>
        <v>1167</v>
      </c>
      <c r="DH29" s="32"/>
      <c r="DI29" s="32"/>
      <c r="DJ29" s="32"/>
      <c r="DK29" s="32"/>
      <c r="DL29" s="32"/>
      <c r="DM29" s="32">
        <f t="shared" si="8"/>
        <v>1167</v>
      </c>
      <c r="DN29" s="32">
        <f t="shared" si="12"/>
        <v>256.0895325872284</v>
      </c>
      <c r="DO29" s="91">
        <v>1.07</v>
      </c>
      <c r="DP29" s="31"/>
      <c r="DT29" s="24"/>
      <c r="DU29" s="24"/>
      <c r="DV29" s="24"/>
      <c r="DW29" s="23"/>
    </row>
    <row r="30" spans="1:127" x14ac:dyDescent="0.35">
      <c r="A30" s="232">
        <v>43385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72</v>
      </c>
      <c r="H30" s="44">
        <f t="shared" si="1"/>
        <v>50.70422535211268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8118444</v>
      </c>
      <c r="AF30" s="39"/>
      <c r="AG30" s="39"/>
      <c r="AH30" s="39"/>
      <c r="AI30" s="38">
        <f t="shared" si="9"/>
        <v>4249</v>
      </c>
      <c r="AJ30" s="38">
        <f t="shared" si="2"/>
        <v>4.2489999999999997</v>
      </c>
      <c r="AK30" s="38">
        <f t="shared" si="3"/>
        <v>101.976</v>
      </c>
      <c r="AL30" s="38"/>
      <c r="AM30" s="38"/>
      <c r="AN30" s="38"/>
      <c r="AO30" s="38">
        <f t="shared" si="4"/>
        <v>101.976</v>
      </c>
      <c r="AP30" s="191">
        <v>2.6</v>
      </c>
      <c r="AQ30" s="37">
        <f t="shared" si="5"/>
        <v>2.6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1006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6"/>
        <v>0.99747899159663866</v>
      </c>
      <c r="CC30" s="33">
        <f t="shared" si="6"/>
        <v>0.99579831932773111</v>
      </c>
      <c r="CD30" s="33">
        <f t="shared" si="6"/>
        <v>0</v>
      </c>
      <c r="CE30" s="33">
        <f t="shared" si="6"/>
        <v>0.99579831932773111</v>
      </c>
      <c r="CF30" s="33"/>
      <c r="CG30" s="33"/>
      <c r="CH30" s="33"/>
      <c r="CI30" s="33"/>
      <c r="CJ30" s="33">
        <f t="shared" si="7"/>
        <v>0</v>
      </c>
      <c r="CK30" s="33">
        <f t="shared" si="7"/>
        <v>0.8453781512605042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2048556</v>
      </c>
      <c r="DD30" s="32"/>
      <c r="DE30" s="32">
        <f t="shared" si="10"/>
        <v>1144</v>
      </c>
      <c r="DF30" s="32"/>
      <c r="DG30" s="32">
        <f t="shared" si="11"/>
        <v>1144</v>
      </c>
      <c r="DH30" s="32"/>
      <c r="DI30" s="32"/>
      <c r="DJ30" s="32"/>
      <c r="DK30" s="32"/>
      <c r="DL30" s="32"/>
      <c r="DM30" s="32">
        <f t="shared" si="8"/>
        <v>1144</v>
      </c>
      <c r="DN30" s="32">
        <f t="shared" si="12"/>
        <v>269.23982113438456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43385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72</v>
      </c>
      <c r="H31" s="44">
        <f t="shared" si="1"/>
        <v>50.70422535211268</v>
      </c>
      <c r="I31" s="44">
        <v>71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8122797</v>
      </c>
      <c r="AF31" s="39"/>
      <c r="AG31" s="39"/>
      <c r="AH31" s="39"/>
      <c r="AI31" s="38">
        <f t="shared" si="9"/>
        <v>4353</v>
      </c>
      <c r="AJ31" s="38">
        <f t="shared" si="2"/>
        <v>4.3529999999999998</v>
      </c>
      <c r="AK31" s="38">
        <f t="shared" si="3"/>
        <v>104.47199999999999</v>
      </c>
      <c r="AL31" s="38"/>
      <c r="AM31" s="38"/>
      <c r="AN31" s="38"/>
      <c r="AO31" s="38">
        <f t="shared" si="4"/>
        <v>104.47199999999999</v>
      </c>
      <c r="AP31" s="191">
        <v>2.2000000000000002</v>
      </c>
      <c r="AQ31" s="37">
        <f t="shared" si="5"/>
        <v>2.2000000000000002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1005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6"/>
        <v>0.99747899159663866</v>
      </c>
      <c r="CC31" s="33">
        <f t="shared" si="6"/>
        <v>0.99579831932773111</v>
      </c>
      <c r="CD31" s="33">
        <f t="shared" si="6"/>
        <v>0</v>
      </c>
      <c r="CE31" s="33">
        <f t="shared" si="6"/>
        <v>0.99579831932773111</v>
      </c>
      <c r="CF31" s="33"/>
      <c r="CG31" s="33"/>
      <c r="CH31" s="33"/>
      <c r="CI31" s="33"/>
      <c r="CJ31" s="33">
        <f t="shared" si="7"/>
        <v>0</v>
      </c>
      <c r="CK31" s="33">
        <f t="shared" si="7"/>
        <v>0.84453781512605042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2049723</v>
      </c>
      <c r="DD31" s="32"/>
      <c r="DE31" s="32">
        <f t="shared" si="10"/>
        <v>1167</v>
      </c>
      <c r="DF31" s="32"/>
      <c r="DG31" s="32">
        <f t="shared" si="11"/>
        <v>1167</v>
      </c>
      <c r="DH31" s="32"/>
      <c r="DI31" s="32"/>
      <c r="DJ31" s="32"/>
      <c r="DK31" s="32"/>
      <c r="DL31" s="32"/>
      <c r="DM31" s="32">
        <f t="shared" si="8"/>
        <v>1167</v>
      </c>
      <c r="DN31" s="32">
        <f t="shared" si="12"/>
        <v>268.09097174362512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43385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73</v>
      </c>
      <c r="H32" s="44">
        <f t="shared" si="1"/>
        <v>51.408450704225352</v>
      </c>
      <c r="I32" s="44">
        <v>71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8127058</v>
      </c>
      <c r="AF32" s="39"/>
      <c r="AG32" s="39"/>
      <c r="AH32" s="39"/>
      <c r="AI32" s="38">
        <f t="shared" si="9"/>
        <v>4261</v>
      </c>
      <c r="AJ32" s="38">
        <f t="shared" si="2"/>
        <v>4.2610000000000001</v>
      </c>
      <c r="AK32" s="38">
        <f t="shared" si="3"/>
        <v>102.26400000000001</v>
      </c>
      <c r="AL32" s="38"/>
      <c r="AM32" s="38"/>
      <c r="AN32" s="38"/>
      <c r="AO32" s="38">
        <f t="shared" si="4"/>
        <v>102.26400000000001</v>
      </c>
      <c r="AP32" s="191">
        <v>1.9</v>
      </c>
      <c r="AQ32" s="37">
        <f t="shared" si="5"/>
        <v>1.9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1005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6"/>
        <v>0.99747899159663866</v>
      </c>
      <c r="CC32" s="33">
        <f t="shared" si="6"/>
        <v>0.99579831932773111</v>
      </c>
      <c r="CD32" s="33">
        <f t="shared" si="6"/>
        <v>0</v>
      </c>
      <c r="CE32" s="33">
        <f t="shared" si="6"/>
        <v>0.99579831932773111</v>
      </c>
      <c r="CF32" s="33"/>
      <c r="CG32" s="33"/>
      <c r="CH32" s="33"/>
      <c r="CI32" s="33"/>
      <c r="CJ32" s="33">
        <f t="shared" si="7"/>
        <v>0</v>
      </c>
      <c r="CK32" s="33">
        <f t="shared" si="7"/>
        <v>0.84453781512605042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2050861</v>
      </c>
      <c r="DD32" s="32"/>
      <c r="DE32" s="32">
        <f t="shared" si="10"/>
        <v>1138</v>
      </c>
      <c r="DF32" s="32"/>
      <c r="DG32" s="32">
        <f t="shared" si="11"/>
        <v>1138</v>
      </c>
      <c r="DH32" s="32"/>
      <c r="DI32" s="32"/>
      <c r="DJ32" s="32"/>
      <c r="DK32" s="32"/>
      <c r="DL32" s="32"/>
      <c r="DM32" s="32">
        <f t="shared" si="8"/>
        <v>1138</v>
      </c>
      <c r="DN32" s="32">
        <f t="shared" si="12"/>
        <v>267.07345693499178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43385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73</v>
      </c>
      <c r="H33" s="44">
        <f t="shared" si="1"/>
        <v>51.408450704225352</v>
      </c>
      <c r="I33" s="44">
        <v>71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8131538</v>
      </c>
      <c r="AF33" s="39"/>
      <c r="AG33" s="39"/>
      <c r="AH33" s="39"/>
      <c r="AI33" s="38">
        <f t="shared" si="9"/>
        <v>4480</v>
      </c>
      <c r="AJ33" s="38">
        <f t="shared" si="2"/>
        <v>4.4800000000000004</v>
      </c>
      <c r="AK33" s="38">
        <f t="shared" si="3"/>
        <v>107.52000000000001</v>
      </c>
      <c r="AL33" s="38"/>
      <c r="AM33" s="38"/>
      <c r="AN33" s="38"/>
      <c r="AO33" s="38">
        <f t="shared" si="4"/>
        <v>107.52000000000001</v>
      </c>
      <c r="AP33" s="191">
        <v>1.6</v>
      </c>
      <c r="AQ33" s="37">
        <f t="shared" si="5"/>
        <v>1.6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1005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6"/>
        <v>0.99747899159663866</v>
      </c>
      <c r="CC33" s="33">
        <f t="shared" si="6"/>
        <v>0.99579831932773111</v>
      </c>
      <c r="CD33" s="33">
        <f t="shared" si="6"/>
        <v>0</v>
      </c>
      <c r="CE33" s="33">
        <f t="shared" si="6"/>
        <v>0.99579831932773111</v>
      </c>
      <c r="CF33" s="33"/>
      <c r="CG33" s="33"/>
      <c r="CH33" s="33"/>
      <c r="CI33" s="33"/>
      <c r="CJ33" s="33">
        <f t="shared" si="7"/>
        <v>0</v>
      </c>
      <c r="CK33" s="33">
        <f t="shared" si="7"/>
        <v>0.84453781512605042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2052035</v>
      </c>
      <c r="DD33" s="32"/>
      <c r="DE33" s="32">
        <f t="shared" si="10"/>
        <v>1174</v>
      </c>
      <c r="DF33" s="32"/>
      <c r="DG33" s="32">
        <f t="shared" si="11"/>
        <v>1174</v>
      </c>
      <c r="DH33" s="32"/>
      <c r="DI33" s="32"/>
      <c r="DJ33" s="32"/>
      <c r="DK33" s="32"/>
      <c r="DL33" s="32"/>
      <c r="DM33" s="32">
        <f t="shared" si="8"/>
        <v>1174</v>
      </c>
      <c r="DN33" s="32">
        <f t="shared" si="12"/>
        <v>262.05357142857139</v>
      </c>
      <c r="DO33" s="91">
        <v>1.03</v>
      </c>
      <c r="DP33" s="31"/>
      <c r="DT33" s="24"/>
      <c r="DU33" s="24"/>
      <c r="DV33" s="24"/>
      <c r="DW33" s="23"/>
    </row>
    <row r="34" spans="1:127" x14ac:dyDescent="0.35">
      <c r="A34" s="232">
        <v>43385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70</v>
      </c>
      <c r="H34" s="44">
        <f t="shared" si="1"/>
        <v>49.295774647887328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8135615</v>
      </c>
      <c r="AF34" s="39"/>
      <c r="AG34" s="39"/>
      <c r="AH34" s="39"/>
      <c r="AI34" s="38">
        <f t="shared" si="9"/>
        <v>4077</v>
      </c>
      <c r="AJ34" s="38">
        <f t="shared" si="2"/>
        <v>4.077</v>
      </c>
      <c r="AK34" s="38">
        <f t="shared" si="3"/>
        <v>97.847999999999999</v>
      </c>
      <c r="AL34" s="38"/>
      <c r="AM34" s="38"/>
      <c r="AN34" s="38"/>
      <c r="AO34" s="38">
        <f t="shared" si="4"/>
        <v>97.847999999999999</v>
      </c>
      <c r="AP34" s="191">
        <v>2.1</v>
      </c>
      <c r="AQ34" s="37">
        <f t="shared" si="5"/>
        <v>2.1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6"/>
        <v>0.99747899159663866</v>
      </c>
      <c r="CC34" s="33">
        <f t="shared" si="6"/>
        <v>0.99579831932773111</v>
      </c>
      <c r="CD34" s="33">
        <f t="shared" si="6"/>
        <v>0</v>
      </c>
      <c r="CE34" s="33">
        <f t="shared" si="6"/>
        <v>0.99579831932773111</v>
      </c>
      <c r="CF34" s="33"/>
      <c r="CG34" s="33"/>
      <c r="CH34" s="33"/>
      <c r="CI34" s="33"/>
      <c r="CJ34" s="33">
        <f t="shared" si="7"/>
        <v>0</v>
      </c>
      <c r="CK34" s="33">
        <f t="shared" si="7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2053095</v>
      </c>
      <c r="DD34" s="32"/>
      <c r="DE34" s="32">
        <f t="shared" si="10"/>
        <v>1060</v>
      </c>
      <c r="DF34" s="32"/>
      <c r="DG34" s="32">
        <f t="shared" si="11"/>
        <v>1060</v>
      </c>
      <c r="DH34" s="32"/>
      <c r="DI34" s="32"/>
      <c r="DJ34" s="32"/>
      <c r="DK34" s="32"/>
      <c r="DL34" s="32"/>
      <c r="DM34" s="32">
        <f t="shared" si="8"/>
        <v>1060</v>
      </c>
      <c r="DN34" s="32">
        <f t="shared" si="12"/>
        <v>259.99509443218051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43385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68</v>
      </c>
      <c r="H35" s="44">
        <f t="shared" si="1"/>
        <v>47.887323943661976</v>
      </c>
      <c r="I35" s="44">
        <v>66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8139400</v>
      </c>
      <c r="AF35" s="39"/>
      <c r="AG35" s="39"/>
      <c r="AH35" s="39"/>
      <c r="AI35" s="38">
        <f t="shared" si="9"/>
        <v>3785</v>
      </c>
      <c r="AJ35" s="38">
        <f t="shared" si="2"/>
        <v>3.7850000000000001</v>
      </c>
      <c r="AK35" s="38">
        <f t="shared" si="3"/>
        <v>90.84</v>
      </c>
      <c r="AL35" s="38"/>
      <c r="AM35" s="38"/>
      <c r="AN35" s="38"/>
      <c r="AO35" s="38">
        <f t="shared" si="4"/>
        <v>90.84</v>
      </c>
      <c r="AP35" s="191">
        <v>3.1</v>
      </c>
      <c r="AQ35" s="37">
        <f t="shared" si="5"/>
        <v>3.1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6"/>
        <v>0.99747899159663866</v>
      </c>
      <c r="CC35" s="33">
        <f t="shared" si="6"/>
        <v>0.99579831932773111</v>
      </c>
      <c r="CD35" s="33">
        <f t="shared" si="6"/>
        <v>0</v>
      </c>
      <c r="CE35" s="33">
        <f t="shared" si="6"/>
        <v>0.99579831932773111</v>
      </c>
      <c r="CF35" s="33"/>
      <c r="CG35" s="33"/>
      <c r="CH35" s="33"/>
      <c r="CI35" s="33"/>
      <c r="CJ35" s="33">
        <f t="shared" si="7"/>
        <v>0</v>
      </c>
      <c r="CK35" s="33">
        <f t="shared" si="7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2054219</v>
      </c>
      <c r="DD35" s="32"/>
      <c r="DE35" s="32">
        <f t="shared" si="10"/>
        <v>1124</v>
      </c>
      <c r="DF35" s="32"/>
      <c r="DG35" s="32">
        <f t="shared" si="11"/>
        <v>1124</v>
      </c>
      <c r="DH35" s="32"/>
      <c r="DI35" s="32"/>
      <c r="DJ35" s="32"/>
      <c r="DK35" s="32"/>
      <c r="DL35" s="32"/>
      <c r="DM35" s="32">
        <f t="shared" si="8"/>
        <v>1124</v>
      </c>
      <c r="DN35" s="32">
        <f t="shared" si="12"/>
        <v>296.96169088507264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2.3333333333333335</v>
      </c>
      <c r="G36" s="28">
        <f t="shared" si="13"/>
        <v>73.041666666666671</v>
      </c>
      <c r="H36" s="28">
        <f t="shared" si="13"/>
        <v>51.437793427230048</v>
      </c>
      <c r="I36" s="28">
        <f t="shared" si="13"/>
        <v>71.25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106875</v>
      </c>
      <c r="AJ36" s="28">
        <f>SUM(AJ12:AJ35)</f>
        <v>106.87499999999999</v>
      </c>
      <c r="AK36" s="28">
        <f>AVERAGE(AK12:AK35)</f>
        <v>106.875</v>
      </c>
      <c r="AL36" s="28"/>
      <c r="AM36" s="28"/>
      <c r="AN36" s="28"/>
      <c r="AO36" s="28"/>
      <c r="AP36" s="192">
        <f>AVERAGE(AP12:AP35)</f>
        <v>5.4041666666666677</v>
      </c>
      <c r="AQ36" s="28">
        <f>AVERAGE(AQ12:AQ35)</f>
        <v>5.4041666666666677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27625</v>
      </c>
      <c r="DF36" s="28"/>
      <c r="DG36" s="28">
        <f>SUM(DG12:DG35)</f>
        <v>27625</v>
      </c>
      <c r="DH36" s="28"/>
      <c r="DI36" s="28"/>
      <c r="DJ36" s="28"/>
      <c r="DK36" s="28"/>
      <c r="DL36" s="28"/>
      <c r="DM36" s="28">
        <f t="shared" si="8"/>
        <v>27625</v>
      </c>
      <c r="DN36" s="28">
        <f t="shared" si="12"/>
        <v>258.4795321637427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49" t="s">
        <v>289</v>
      </c>
      <c r="D40" s="250"/>
      <c r="E40" s="250"/>
      <c r="F40" s="251"/>
    </row>
    <row r="41" spans="1:127" x14ac:dyDescent="0.35">
      <c r="B41" s="22" t="s">
        <v>1</v>
      </c>
      <c r="C41" s="249" t="s">
        <v>364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6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358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337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338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8" t="s">
        <v>314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313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0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359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66" t="s">
        <v>175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70" t="s">
        <v>157</v>
      </c>
      <c r="C54" s="121"/>
      <c r="D54" s="104"/>
      <c r="E54" s="104"/>
      <c r="F54" s="104"/>
      <c r="G54" s="104"/>
      <c r="H54" s="104"/>
      <c r="I54" s="104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04"/>
      <c r="X54" s="104"/>
      <c r="Y54" s="104"/>
    </row>
    <row r="55" spans="2:26" x14ac:dyDescent="0.35">
      <c r="B55" s="102" t="s">
        <v>316</v>
      </c>
      <c r="C55" s="121"/>
      <c r="D55" s="104"/>
      <c r="E55" s="104"/>
      <c r="F55" s="104"/>
      <c r="G55" s="104"/>
      <c r="H55" s="104"/>
      <c r="I55" s="104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04"/>
      <c r="X55" s="104"/>
      <c r="Y55" s="104"/>
    </row>
    <row r="56" spans="2:26" x14ac:dyDescent="0.35">
      <c r="B56" s="102" t="s">
        <v>360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234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235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236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286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238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70" t="s">
        <v>161</v>
      </c>
    </row>
    <row r="63" spans="2:26" x14ac:dyDescent="0.35">
      <c r="B63" s="102" t="s">
        <v>318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4"/>
      <c r="Y63" s="4"/>
    </row>
    <row r="64" spans="2:26" x14ac:dyDescent="0.35">
      <c r="B64" s="102" t="s">
        <v>330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4"/>
      <c r="Y64" s="4"/>
    </row>
    <row r="65" spans="2:25" x14ac:dyDescent="0.35">
      <c r="B65" s="102" t="s">
        <v>320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4"/>
      <c r="Y65" s="4"/>
    </row>
    <row r="66" spans="2:25" x14ac:dyDescent="0.35">
      <c r="B66" s="102" t="s">
        <v>303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4"/>
      <c r="Y66" s="4"/>
    </row>
    <row r="67" spans="2:25" x14ac:dyDescent="0.35">
      <c r="B67" s="102" t="s">
        <v>293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4"/>
      <c r="Y67" s="4"/>
    </row>
    <row r="68" spans="2:25" x14ac:dyDescent="0.35">
      <c r="B68" s="165" t="s">
        <v>164</v>
      </c>
      <c r="C68" s="9"/>
      <c r="D68" s="8"/>
      <c r="E68" s="8"/>
      <c r="F68" s="8"/>
      <c r="G68" s="8"/>
      <c r="H68" s="8"/>
      <c r="I68" s="8"/>
      <c r="J68" s="7"/>
      <c r="K68" s="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4"/>
      <c r="Y68" s="4"/>
    </row>
    <row r="69" spans="2:25" x14ac:dyDescent="0.35">
      <c r="B69" s="102" t="s">
        <v>353</v>
      </c>
      <c r="C69" s="9"/>
      <c r="D69" s="8"/>
      <c r="E69" s="8"/>
      <c r="F69" s="8"/>
      <c r="G69" s="8"/>
      <c r="H69" s="8"/>
      <c r="I69" s="8"/>
      <c r="J69" s="7"/>
      <c r="K69" s="7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5"/>
      <c r="X69" s="4"/>
      <c r="Y69" s="4"/>
    </row>
    <row r="70" spans="2:25" x14ac:dyDescent="0.35">
      <c r="B70" s="102" t="s">
        <v>332</v>
      </c>
      <c r="C70" s="9"/>
      <c r="D70" s="8"/>
      <c r="E70" s="8"/>
      <c r="F70" s="8"/>
      <c r="G70" s="8"/>
      <c r="H70" s="8"/>
      <c r="I70" s="8"/>
      <c r="J70" s="7"/>
      <c r="K70" s="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5"/>
      <c r="X70" s="4"/>
      <c r="Y70" s="4"/>
    </row>
    <row r="71" spans="2:25" x14ac:dyDescent="0.35">
      <c r="B71" s="170" t="s">
        <v>226</v>
      </c>
      <c r="C71" s="9"/>
      <c r="D71" s="8"/>
      <c r="E71" s="8"/>
      <c r="F71" s="8"/>
      <c r="G71" s="8"/>
      <c r="H71" s="8"/>
      <c r="I71" s="8"/>
      <c r="J71" s="7"/>
      <c r="K71" s="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5"/>
      <c r="X71" s="4"/>
      <c r="Y71" s="4"/>
    </row>
    <row r="72" spans="2:25" x14ac:dyDescent="0.35">
      <c r="B72" s="102" t="s">
        <v>361</v>
      </c>
      <c r="C72" s="9"/>
      <c r="D72" s="8"/>
      <c r="E72" s="8"/>
      <c r="F72" s="8"/>
      <c r="G72" s="8"/>
      <c r="H72" s="8"/>
      <c r="I72" s="8"/>
      <c r="J72" s="7"/>
      <c r="K72" s="7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5"/>
      <c r="X72" s="4"/>
      <c r="Y72" s="4"/>
    </row>
    <row r="73" spans="2:25" x14ac:dyDescent="0.35">
      <c r="B73" s="167" t="s">
        <v>247</v>
      </c>
      <c r="C73" s="9"/>
      <c r="D73" s="8"/>
      <c r="E73" s="8"/>
      <c r="F73" s="8"/>
      <c r="G73" s="8"/>
      <c r="H73" s="8"/>
      <c r="I73" s="8"/>
      <c r="J73" s="7"/>
      <c r="K73" s="7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5"/>
      <c r="X73" s="4"/>
      <c r="Y73" s="4"/>
    </row>
    <row r="74" spans="2:25" x14ac:dyDescent="0.35">
      <c r="B74" s="102" t="s">
        <v>362</v>
      </c>
      <c r="C74" s="9"/>
      <c r="D74" s="8"/>
      <c r="E74" s="8"/>
      <c r="F74" s="8"/>
      <c r="G74" s="8"/>
      <c r="H74" s="8"/>
      <c r="I74" s="8"/>
      <c r="J74" s="7"/>
      <c r="K74" s="7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5"/>
      <c r="X74" s="4"/>
      <c r="Y74" s="4"/>
    </row>
    <row r="75" spans="2:25" x14ac:dyDescent="0.35">
      <c r="B75" s="173" t="s">
        <v>363</v>
      </c>
      <c r="C75" s="9"/>
      <c r="D75" s="8"/>
      <c r="E75" s="8"/>
      <c r="F75" s="8"/>
      <c r="G75" s="8"/>
      <c r="H75" s="8"/>
      <c r="I75" s="8"/>
      <c r="J75" s="7"/>
      <c r="K75" s="7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5"/>
      <c r="X75" s="4"/>
      <c r="Y75" s="4"/>
    </row>
    <row r="76" spans="2:25" x14ac:dyDescent="0.35">
      <c r="B76" s="102" t="s">
        <v>236</v>
      </c>
      <c r="C76" s="9"/>
      <c r="D76" s="8"/>
      <c r="E76" s="8"/>
      <c r="F76" s="8"/>
      <c r="G76" s="8"/>
      <c r="H76" s="8"/>
      <c r="I76" s="8"/>
      <c r="J76" s="7"/>
      <c r="K76" s="7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5"/>
      <c r="X76" s="4"/>
      <c r="Y76" s="4"/>
    </row>
    <row r="77" spans="2:25" x14ac:dyDescent="0.35">
      <c r="B77" s="133" t="s">
        <v>343</v>
      </c>
      <c r="C77" s="9"/>
      <c r="D77" s="8"/>
      <c r="E77" s="8"/>
      <c r="F77" s="8"/>
      <c r="G77" s="8"/>
      <c r="H77" s="8"/>
      <c r="I77" s="8"/>
      <c r="J77" s="7"/>
      <c r="K77" s="7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5"/>
      <c r="X77" s="4"/>
      <c r="Y77" s="4"/>
    </row>
    <row r="78" spans="2:25" x14ac:dyDescent="0.35">
      <c r="B78" s="174" t="s">
        <v>168</v>
      </c>
      <c r="C78" s="9"/>
      <c r="D78" s="8"/>
      <c r="E78" s="8"/>
      <c r="F78" s="8"/>
      <c r="G78" s="8"/>
      <c r="H78" s="8"/>
      <c r="I78" s="8"/>
      <c r="J78" s="7"/>
      <c r="K78" s="7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5"/>
      <c r="X78" s="4"/>
      <c r="Y78" s="4"/>
    </row>
    <row r="79" spans="2:25" x14ac:dyDescent="0.35">
      <c r="B79" s="133" t="s">
        <v>343</v>
      </c>
      <c r="C79" s="121"/>
      <c r="D79" s="104"/>
      <c r="E79" s="104"/>
      <c r="F79" s="104"/>
      <c r="G79" s="104"/>
      <c r="H79" s="104"/>
      <c r="I79" s="104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04"/>
      <c r="X79" s="104"/>
      <c r="Y79" s="104"/>
    </row>
    <row r="80" spans="2:25" x14ac:dyDescent="0.35">
      <c r="B80" s="102" t="s">
        <v>365</v>
      </c>
      <c r="C80" s="9"/>
      <c r="D80" s="8"/>
      <c r="E80" s="8"/>
      <c r="F80" s="8"/>
      <c r="G80" s="8"/>
      <c r="H80" s="8"/>
      <c r="I80" s="8"/>
      <c r="J80" s="7"/>
      <c r="K80" s="7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5"/>
      <c r="X80" s="4"/>
      <c r="Y80" s="4"/>
    </row>
    <row r="81" spans="2:2" x14ac:dyDescent="0.35">
      <c r="B81" s="102" t="s">
        <v>366</v>
      </c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B00-000000000000}">
      <formula1>$DT$9:$DT$20</formula1>
    </dataValidation>
    <dataValidation type="list" allowBlank="1" showInputMessage="1" showErrorMessage="1" sqref="DT31:DU31" xr:uid="{00000000-0002-0000-0B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2:DW81"/>
  <sheetViews>
    <sheetView topLeftCell="DC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43386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'12'!AE35</f>
        <v>8139400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'12'!DC35</f>
        <v>2054219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43386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0</v>
      </c>
      <c r="G12" s="89">
        <v>63</v>
      </c>
      <c r="H12" s="44">
        <f t="shared" ref="H12:H35" si="1">G12/1.42</f>
        <v>44.366197183098592</v>
      </c>
      <c r="I12" s="44">
        <v>61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8142831</v>
      </c>
      <c r="AF12" s="39"/>
      <c r="AG12" s="39"/>
      <c r="AH12" s="39"/>
      <c r="AI12" s="38">
        <f>IF(ISBLANK(AE12),"-",AE12-AE10)</f>
        <v>3431</v>
      </c>
      <c r="AJ12" s="38">
        <f t="shared" ref="AJ12:AJ35" si="2">AI12/1000</f>
        <v>3.431</v>
      </c>
      <c r="AK12" s="38">
        <f t="shared" ref="AK12:AK35" si="3">AJ12*24</f>
        <v>82.343999999999994</v>
      </c>
      <c r="AL12" s="38"/>
      <c r="AM12" s="38"/>
      <c r="AN12" s="38"/>
      <c r="AO12" s="38">
        <f t="shared" ref="AO12:AO35" si="4">AK12</f>
        <v>82.343999999999994</v>
      </c>
      <c r="AP12" s="191">
        <v>4.8</v>
      </c>
      <c r="AQ12" s="37">
        <f t="shared" ref="AQ12:AQ35" si="5">AP12</f>
        <v>4.8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6">AV12/1190</f>
        <v>0.99747899159663866</v>
      </c>
      <c r="CC12" s="33">
        <f t="shared" si="6"/>
        <v>0.99579831932773111</v>
      </c>
      <c r="CD12" s="33">
        <f t="shared" si="6"/>
        <v>0</v>
      </c>
      <c r="CE12" s="33">
        <f t="shared" si="6"/>
        <v>0.99579831932773111</v>
      </c>
      <c r="CF12" s="33"/>
      <c r="CG12" s="33"/>
      <c r="CH12" s="33"/>
      <c r="CI12" s="33"/>
      <c r="CJ12" s="33">
        <f t="shared" ref="CJ12:CK35" si="7">BL12/1190</f>
        <v>0</v>
      </c>
      <c r="CK12" s="33">
        <f t="shared" si="7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2055270</v>
      </c>
      <c r="DD12" s="32"/>
      <c r="DE12" s="32">
        <f>IF(ISBLANK(DC12),"-",DC12-DC10)</f>
        <v>1051</v>
      </c>
      <c r="DF12" s="32"/>
      <c r="DG12" s="32">
        <f>DC12-DC10</f>
        <v>1051</v>
      </c>
      <c r="DH12" s="32"/>
      <c r="DI12" s="32"/>
      <c r="DJ12" s="32"/>
      <c r="DK12" s="32"/>
      <c r="DL12" s="32"/>
      <c r="DM12" s="32">
        <f t="shared" ref="DM12:DM36" si="8">DE12</f>
        <v>1051</v>
      </c>
      <c r="DN12" s="32">
        <f>DM12/AJ12</f>
        <v>306.32468668026814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43386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2</v>
      </c>
      <c r="G13" s="89">
        <v>68</v>
      </c>
      <c r="H13" s="44">
        <f t="shared" si="1"/>
        <v>47.887323943661976</v>
      </c>
      <c r="I13" s="44">
        <v>65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8146830</v>
      </c>
      <c r="AF13" s="39"/>
      <c r="AG13" s="39"/>
      <c r="AH13" s="39"/>
      <c r="AI13" s="38">
        <f t="shared" ref="AI13:AI35" si="9">IF(ISBLANK(AE13),"-",AE13-AE12)</f>
        <v>3999</v>
      </c>
      <c r="AJ13" s="38">
        <f t="shared" si="2"/>
        <v>3.9990000000000001</v>
      </c>
      <c r="AK13" s="38">
        <f t="shared" si="3"/>
        <v>95.975999999999999</v>
      </c>
      <c r="AL13" s="38"/>
      <c r="AM13" s="38"/>
      <c r="AN13" s="38"/>
      <c r="AO13" s="38">
        <f t="shared" si="4"/>
        <v>95.975999999999999</v>
      </c>
      <c r="AP13" s="191">
        <v>6</v>
      </c>
      <c r="AQ13" s="37">
        <f t="shared" si="5"/>
        <v>6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6"/>
        <v>0.99747899159663866</v>
      </c>
      <c r="CC13" s="33">
        <f t="shared" si="6"/>
        <v>0.99579831932773111</v>
      </c>
      <c r="CD13" s="33">
        <f t="shared" si="6"/>
        <v>0</v>
      </c>
      <c r="CE13" s="33">
        <f t="shared" si="6"/>
        <v>0.99579831932773111</v>
      </c>
      <c r="CF13" s="33"/>
      <c r="CG13" s="33"/>
      <c r="CH13" s="33"/>
      <c r="CI13" s="33"/>
      <c r="CJ13" s="33">
        <f t="shared" si="7"/>
        <v>0</v>
      </c>
      <c r="CK13" s="33">
        <f t="shared" si="7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2056363</v>
      </c>
      <c r="DD13" s="32"/>
      <c r="DE13" s="32">
        <f t="shared" ref="DE13:DE35" si="10">IF(ISBLANK(DC13),"-",DC13-DC12)</f>
        <v>1093</v>
      </c>
      <c r="DF13" s="32"/>
      <c r="DG13" s="32">
        <f t="shared" ref="DG13:DG35" si="11">DC13-DC12</f>
        <v>1093</v>
      </c>
      <c r="DH13" s="32"/>
      <c r="DI13" s="32"/>
      <c r="DJ13" s="32"/>
      <c r="DK13" s="32"/>
      <c r="DL13" s="32"/>
      <c r="DM13" s="32">
        <f t="shared" si="8"/>
        <v>1093</v>
      </c>
      <c r="DN13" s="32">
        <f t="shared" ref="DN13:DN36" si="12">DM13/AJ13</f>
        <v>273.31832958239556</v>
      </c>
      <c r="DO13" s="91">
        <v>1.02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43386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63</v>
      </c>
      <c r="H14" s="44">
        <f t="shared" si="1"/>
        <v>44.366197183098592</v>
      </c>
      <c r="I14" s="44">
        <v>61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8150630</v>
      </c>
      <c r="AF14" s="39"/>
      <c r="AG14" s="39"/>
      <c r="AH14" s="39"/>
      <c r="AI14" s="38">
        <f t="shared" si="9"/>
        <v>3800</v>
      </c>
      <c r="AJ14" s="38">
        <f t="shared" si="2"/>
        <v>3.8</v>
      </c>
      <c r="AK14" s="38">
        <f t="shared" si="3"/>
        <v>91.199999999999989</v>
      </c>
      <c r="AL14" s="38"/>
      <c r="AM14" s="38"/>
      <c r="AN14" s="38"/>
      <c r="AO14" s="38">
        <f t="shared" si="4"/>
        <v>91.199999999999989</v>
      </c>
      <c r="AP14" s="191">
        <v>7.5</v>
      </c>
      <c r="AQ14" s="37">
        <f t="shared" si="5"/>
        <v>7.5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6"/>
        <v>0.99747899159663866</v>
      </c>
      <c r="CC14" s="33">
        <f t="shared" si="6"/>
        <v>0.99579831932773111</v>
      </c>
      <c r="CD14" s="33">
        <f t="shared" si="6"/>
        <v>0</v>
      </c>
      <c r="CE14" s="33">
        <f t="shared" si="6"/>
        <v>0.99579831932773111</v>
      </c>
      <c r="CF14" s="33"/>
      <c r="CG14" s="33"/>
      <c r="CH14" s="33"/>
      <c r="CI14" s="33"/>
      <c r="CJ14" s="33">
        <f t="shared" si="7"/>
        <v>0</v>
      </c>
      <c r="CK14" s="33">
        <f t="shared" si="7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2057448</v>
      </c>
      <c r="DD14" s="32"/>
      <c r="DE14" s="32">
        <f t="shared" si="10"/>
        <v>1085</v>
      </c>
      <c r="DF14" s="32"/>
      <c r="DG14" s="32">
        <f t="shared" si="11"/>
        <v>1085</v>
      </c>
      <c r="DH14" s="32"/>
      <c r="DI14" s="32"/>
      <c r="DJ14" s="32"/>
      <c r="DK14" s="32"/>
      <c r="DL14" s="32"/>
      <c r="DM14" s="32">
        <f t="shared" si="8"/>
        <v>1085</v>
      </c>
      <c r="DN14" s="32">
        <f t="shared" si="12"/>
        <v>285.5263157894737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43386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74</v>
      </c>
      <c r="H15" s="44">
        <f t="shared" si="1"/>
        <v>52.112676056338032</v>
      </c>
      <c r="I15" s="44">
        <v>71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8154666</v>
      </c>
      <c r="AF15" s="39"/>
      <c r="AG15" s="39"/>
      <c r="AH15" s="39"/>
      <c r="AI15" s="38">
        <f t="shared" si="9"/>
        <v>4036</v>
      </c>
      <c r="AJ15" s="38">
        <f t="shared" si="2"/>
        <v>4.0359999999999996</v>
      </c>
      <c r="AK15" s="38">
        <f t="shared" si="3"/>
        <v>96.86399999999999</v>
      </c>
      <c r="AL15" s="38"/>
      <c r="AM15" s="38"/>
      <c r="AN15" s="38"/>
      <c r="AO15" s="38">
        <f t="shared" si="4"/>
        <v>96.86399999999999</v>
      </c>
      <c r="AP15" s="191">
        <v>8.8000000000000007</v>
      </c>
      <c r="AQ15" s="37">
        <f t="shared" si="5"/>
        <v>8.8000000000000007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6"/>
        <v>0.99747899159663866</v>
      </c>
      <c r="CC15" s="33">
        <f t="shared" si="6"/>
        <v>0.99579831932773111</v>
      </c>
      <c r="CD15" s="33">
        <f t="shared" si="6"/>
        <v>0</v>
      </c>
      <c r="CE15" s="33">
        <f t="shared" si="6"/>
        <v>0.99579831932773111</v>
      </c>
      <c r="CF15" s="33"/>
      <c r="CG15" s="33"/>
      <c r="CH15" s="33"/>
      <c r="CI15" s="33"/>
      <c r="CJ15" s="33">
        <f t="shared" si="7"/>
        <v>0</v>
      </c>
      <c r="CK15" s="33">
        <f t="shared" si="7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2058565</v>
      </c>
      <c r="DD15" s="32"/>
      <c r="DE15" s="32">
        <f t="shared" si="10"/>
        <v>1117</v>
      </c>
      <c r="DF15" s="32"/>
      <c r="DG15" s="32">
        <f t="shared" si="11"/>
        <v>1117</v>
      </c>
      <c r="DH15" s="32"/>
      <c r="DI15" s="32"/>
      <c r="DJ15" s="32"/>
      <c r="DK15" s="32"/>
      <c r="DL15" s="32"/>
      <c r="DM15" s="32">
        <f t="shared" si="8"/>
        <v>1117</v>
      </c>
      <c r="DN15" s="32">
        <f t="shared" si="12"/>
        <v>276.75916749256692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43386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76</v>
      </c>
      <c r="H16" s="44">
        <f t="shared" si="1"/>
        <v>53.521126760563384</v>
      </c>
      <c r="I16" s="44">
        <v>75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8158732</v>
      </c>
      <c r="AF16" s="39"/>
      <c r="AG16" s="39"/>
      <c r="AH16" s="39"/>
      <c r="AI16" s="38">
        <f t="shared" si="9"/>
        <v>4066</v>
      </c>
      <c r="AJ16" s="38">
        <f t="shared" si="2"/>
        <v>4.0659999999999998</v>
      </c>
      <c r="AK16" s="38">
        <f t="shared" si="3"/>
        <v>97.584000000000003</v>
      </c>
      <c r="AL16" s="38"/>
      <c r="AM16" s="38"/>
      <c r="AN16" s="38"/>
      <c r="AO16" s="38">
        <f t="shared" si="4"/>
        <v>97.584000000000003</v>
      </c>
      <c r="AP16" s="191">
        <v>9.5</v>
      </c>
      <c r="AQ16" s="37">
        <f t="shared" si="5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6"/>
        <v>0.99747899159663866</v>
      </c>
      <c r="CC16" s="33">
        <f t="shared" si="6"/>
        <v>0.99579831932773111</v>
      </c>
      <c r="CD16" s="33">
        <f t="shared" si="6"/>
        <v>0</v>
      </c>
      <c r="CE16" s="33">
        <f t="shared" si="6"/>
        <v>0.99579831932773111</v>
      </c>
      <c r="CF16" s="33"/>
      <c r="CG16" s="33"/>
      <c r="CH16" s="33"/>
      <c r="CI16" s="33"/>
      <c r="CJ16" s="33">
        <f t="shared" si="7"/>
        <v>0</v>
      </c>
      <c r="CK16" s="33">
        <f t="shared" si="7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2059636</v>
      </c>
      <c r="DD16" s="32"/>
      <c r="DE16" s="32">
        <f t="shared" si="10"/>
        <v>1071</v>
      </c>
      <c r="DF16" s="32"/>
      <c r="DG16" s="32">
        <f t="shared" si="11"/>
        <v>1071</v>
      </c>
      <c r="DH16" s="32"/>
      <c r="DI16" s="32"/>
      <c r="DJ16" s="32"/>
      <c r="DK16" s="32"/>
      <c r="DL16" s="32"/>
      <c r="DM16" s="32">
        <f t="shared" si="8"/>
        <v>1071</v>
      </c>
      <c r="DN16" s="32">
        <f t="shared" si="12"/>
        <v>263.40383669454008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43386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75</v>
      </c>
      <c r="H17" s="44">
        <f t="shared" si="1"/>
        <v>52.816901408450704</v>
      </c>
      <c r="I17" s="44">
        <v>73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8163275</v>
      </c>
      <c r="AF17" s="39"/>
      <c r="AG17" s="39"/>
      <c r="AH17" s="39"/>
      <c r="AI17" s="38">
        <f t="shared" si="9"/>
        <v>4543</v>
      </c>
      <c r="AJ17" s="38">
        <f t="shared" si="2"/>
        <v>4.5430000000000001</v>
      </c>
      <c r="AK17" s="38">
        <f t="shared" si="3"/>
        <v>109.03200000000001</v>
      </c>
      <c r="AL17" s="38"/>
      <c r="AM17" s="38"/>
      <c r="AN17" s="38"/>
      <c r="AO17" s="38">
        <f t="shared" si="4"/>
        <v>109.03200000000001</v>
      </c>
      <c r="AP17" s="191">
        <v>9.5</v>
      </c>
      <c r="AQ17" s="37">
        <f t="shared" si="5"/>
        <v>9.5</v>
      </c>
      <c r="AR17" s="36"/>
      <c r="AS17" s="36"/>
      <c r="AT17" s="36"/>
      <c r="AU17" s="35" t="s">
        <v>153</v>
      </c>
      <c r="AV17" s="34">
        <v>1186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6"/>
        <v>0.99663865546218489</v>
      </c>
      <c r="CC17" s="33">
        <f t="shared" si="6"/>
        <v>0.99579831932773111</v>
      </c>
      <c r="CD17" s="33">
        <f t="shared" si="6"/>
        <v>0</v>
      </c>
      <c r="CE17" s="33">
        <f t="shared" si="6"/>
        <v>0.99579831932773111</v>
      </c>
      <c r="CF17" s="33"/>
      <c r="CG17" s="33"/>
      <c r="CH17" s="33"/>
      <c r="CI17" s="33"/>
      <c r="CJ17" s="33">
        <f t="shared" si="7"/>
        <v>0</v>
      </c>
      <c r="CK17" s="33">
        <f t="shared" si="7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2060735</v>
      </c>
      <c r="DD17" s="32"/>
      <c r="DE17" s="32">
        <f t="shared" si="10"/>
        <v>1099</v>
      </c>
      <c r="DF17" s="32"/>
      <c r="DG17" s="32">
        <f t="shared" si="11"/>
        <v>1099</v>
      </c>
      <c r="DH17" s="32"/>
      <c r="DI17" s="32"/>
      <c r="DJ17" s="32"/>
      <c r="DK17" s="32"/>
      <c r="DL17" s="32"/>
      <c r="DM17" s="32">
        <f t="shared" si="8"/>
        <v>1099</v>
      </c>
      <c r="DN17" s="32">
        <f t="shared" si="12"/>
        <v>241.91063174114021</v>
      </c>
      <c r="DO17" s="91">
        <v>1.05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43386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76</v>
      </c>
      <c r="H18" s="44">
        <f t="shared" si="1"/>
        <v>53.521126760563384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8168591</v>
      </c>
      <c r="AF18" s="39"/>
      <c r="AG18" s="39"/>
      <c r="AH18" s="39"/>
      <c r="AI18" s="38">
        <f t="shared" si="9"/>
        <v>5316</v>
      </c>
      <c r="AJ18" s="38">
        <f t="shared" si="2"/>
        <v>5.3159999999999998</v>
      </c>
      <c r="AK18" s="38">
        <f t="shared" si="3"/>
        <v>127.584</v>
      </c>
      <c r="AL18" s="38"/>
      <c r="AM18" s="38"/>
      <c r="AN18" s="38"/>
      <c r="AO18" s="38">
        <f t="shared" si="4"/>
        <v>127.584</v>
      </c>
      <c r="AP18" s="191">
        <v>9.1999999999999993</v>
      </c>
      <c r="AQ18" s="37">
        <f t="shared" si="5"/>
        <v>9.1999999999999993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1026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6"/>
        <v>0.99747899159663866</v>
      </c>
      <c r="CC18" s="33">
        <f t="shared" si="6"/>
        <v>0.99579831932773111</v>
      </c>
      <c r="CD18" s="33">
        <f t="shared" si="6"/>
        <v>0</v>
      </c>
      <c r="CE18" s="33">
        <f t="shared" si="6"/>
        <v>0.99579831932773111</v>
      </c>
      <c r="CF18" s="33"/>
      <c r="CG18" s="33"/>
      <c r="CH18" s="33"/>
      <c r="CI18" s="33"/>
      <c r="CJ18" s="33">
        <f t="shared" si="7"/>
        <v>0.86218487394957988</v>
      </c>
      <c r="CK18" s="33">
        <f t="shared" si="7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2061887</v>
      </c>
      <c r="DD18" s="32"/>
      <c r="DE18" s="32">
        <f t="shared" si="10"/>
        <v>1152</v>
      </c>
      <c r="DF18" s="32"/>
      <c r="DG18" s="32">
        <f t="shared" si="11"/>
        <v>1152</v>
      </c>
      <c r="DH18" s="32"/>
      <c r="DI18" s="32"/>
      <c r="DJ18" s="32"/>
      <c r="DK18" s="32"/>
      <c r="DL18" s="32"/>
      <c r="DM18" s="32">
        <f t="shared" si="8"/>
        <v>1152</v>
      </c>
      <c r="DN18" s="32">
        <f t="shared" si="12"/>
        <v>216.70428893905193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43386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74</v>
      </c>
      <c r="H19" s="44">
        <f t="shared" si="1"/>
        <v>52.112676056338032</v>
      </c>
      <c r="I19" s="44">
        <v>72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8173689</v>
      </c>
      <c r="AF19" s="39"/>
      <c r="AG19" s="39"/>
      <c r="AH19" s="39"/>
      <c r="AI19" s="38">
        <f t="shared" si="9"/>
        <v>5098</v>
      </c>
      <c r="AJ19" s="38">
        <f t="shared" si="2"/>
        <v>5.0979999999999999</v>
      </c>
      <c r="AK19" s="38">
        <f t="shared" si="3"/>
        <v>122.352</v>
      </c>
      <c r="AL19" s="38"/>
      <c r="AM19" s="38"/>
      <c r="AN19" s="38"/>
      <c r="AO19" s="38">
        <f t="shared" si="4"/>
        <v>122.352</v>
      </c>
      <c r="AP19" s="191">
        <v>8.5</v>
      </c>
      <c r="AQ19" s="37">
        <f t="shared" si="5"/>
        <v>8.5</v>
      </c>
      <c r="AR19" s="36"/>
      <c r="AS19" s="36"/>
      <c r="AT19" s="36"/>
      <c r="AU19" s="35" t="s">
        <v>158</v>
      </c>
      <c r="AV19" s="34">
        <v>1186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1046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6"/>
        <v>0.99663865546218489</v>
      </c>
      <c r="CC19" s="33">
        <f t="shared" si="6"/>
        <v>0.99579831932773111</v>
      </c>
      <c r="CD19" s="33">
        <f t="shared" si="6"/>
        <v>0</v>
      </c>
      <c r="CE19" s="33">
        <f t="shared" si="6"/>
        <v>0.99579831932773111</v>
      </c>
      <c r="CF19" s="33"/>
      <c r="CG19" s="33"/>
      <c r="CH19" s="33"/>
      <c r="CI19" s="33"/>
      <c r="CJ19" s="33">
        <f t="shared" si="7"/>
        <v>0.87899159663865545</v>
      </c>
      <c r="CK19" s="33">
        <f t="shared" si="7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2063110</v>
      </c>
      <c r="DD19" s="32"/>
      <c r="DE19" s="32">
        <f t="shared" si="10"/>
        <v>1223</v>
      </c>
      <c r="DF19" s="32"/>
      <c r="DG19" s="32">
        <f t="shared" si="11"/>
        <v>1223</v>
      </c>
      <c r="DH19" s="32"/>
      <c r="DI19" s="32"/>
      <c r="DJ19" s="32"/>
      <c r="DK19" s="32"/>
      <c r="DL19" s="32"/>
      <c r="DM19" s="32">
        <f t="shared" si="8"/>
        <v>1223</v>
      </c>
      <c r="DN19" s="32">
        <f t="shared" si="12"/>
        <v>239.89799921537858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43386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74</v>
      </c>
      <c r="H20" s="44">
        <f t="shared" si="1"/>
        <v>52.112676056338032</v>
      </c>
      <c r="I20" s="44">
        <v>72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8178206</v>
      </c>
      <c r="AF20" s="39"/>
      <c r="AG20" s="39"/>
      <c r="AH20" s="39"/>
      <c r="AI20" s="38">
        <f t="shared" si="9"/>
        <v>4517</v>
      </c>
      <c r="AJ20" s="38">
        <f t="shared" si="2"/>
        <v>4.5170000000000003</v>
      </c>
      <c r="AK20" s="38">
        <f t="shared" si="3"/>
        <v>108.40800000000002</v>
      </c>
      <c r="AL20" s="38"/>
      <c r="AM20" s="38"/>
      <c r="AN20" s="38"/>
      <c r="AO20" s="38">
        <f t="shared" si="4"/>
        <v>108.40800000000002</v>
      </c>
      <c r="AP20" s="191">
        <v>7.7</v>
      </c>
      <c r="AQ20" s="37">
        <f t="shared" si="5"/>
        <v>7.7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1046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6"/>
        <v>0.99747899159663866</v>
      </c>
      <c r="CC20" s="33">
        <f t="shared" si="6"/>
        <v>0.99579831932773111</v>
      </c>
      <c r="CD20" s="33">
        <f t="shared" si="6"/>
        <v>0</v>
      </c>
      <c r="CE20" s="33">
        <f t="shared" si="6"/>
        <v>0.99579831932773111</v>
      </c>
      <c r="CF20" s="33"/>
      <c r="CG20" s="33"/>
      <c r="CH20" s="33"/>
      <c r="CI20" s="33"/>
      <c r="CJ20" s="33">
        <f t="shared" si="7"/>
        <v>0.87899159663865545</v>
      </c>
      <c r="CK20" s="33">
        <f t="shared" si="7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2064309</v>
      </c>
      <c r="DD20" s="32"/>
      <c r="DE20" s="32">
        <f t="shared" si="10"/>
        <v>1199</v>
      </c>
      <c r="DF20" s="32"/>
      <c r="DG20" s="32">
        <f t="shared" si="11"/>
        <v>1199</v>
      </c>
      <c r="DH20" s="32"/>
      <c r="DI20" s="32"/>
      <c r="DJ20" s="32"/>
      <c r="DK20" s="32"/>
      <c r="DL20" s="32"/>
      <c r="DM20" s="32">
        <f t="shared" si="8"/>
        <v>1199</v>
      </c>
      <c r="DN20" s="32">
        <f t="shared" si="12"/>
        <v>265.44166482178434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43386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74</v>
      </c>
      <c r="H21" s="44">
        <f t="shared" si="1"/>
        <v>52.112676056338032</v>
      </c>
      <c r="I21" s="44">
        <v>72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8182976</v>
      </c>
      <c r="AF21" s="39"/>
      <c r="AG21" s="39"/>
      <c r="AH21" s="39"/>
      <c r="AI21" s="38">
        <f t="shared" si="9"/>
        <v>4770</v>
      </c>
      <c r="AJ21" s="38">
        <f t="shared" si="2"/>
        <v>4.7699999999999996</v>
      </c>
      <c r="AK21" s="38">
        <f t="shared" si="3"/>
        <v>114.47999999999999</v>
      </c>
      <c r="AL21" s="38"/>
      <c r="AM21" s="38"/>
      <c r="AN21" s="38"/>
      <c r="AO21" s="38">
        <f t="shared" si="4"/>
        <v>114.47999999999999</v>
      </c>
      <c r="AP21" s="191">
        <v>7</v>
      </c>
      <c r="AQ21" s="37">
        <f t="shared" si="5"/>
        <v>7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1047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6"/>
        <v>0.99747899159663866</v>
      </c>
      <c r="CC21" s="33">
        <f t="shared" si="6"/>
        <v>0.99579831932773111</v>
      </c>
      <c r="CD21" s="33">
        <f t="shared" si="6"/>
        <v>0</v>
      </c>
      <c r="CE21" s="33">
        <f t="shared" si="6"/>
        <v>0.99579831932773111</v>
      </c>
      <c r="CF21" s="33"/>
      <c r="CG21" s="33"/>
      <c r="CH21" s="33"/>
      <c r="CI21" s="33"/>
      <c r="CJ21" s="33">
        <f t="shared" si="7"/>
        <v>0.87983193277310923</v>
      </c>
      <c r="CK21" s="33">
        <f t="shared" si="7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2065604</v>
      </c>
      <c r="DD21" s="32"/>
      <c r="DE21" s="32">
        <f t="shared" si="10"/>
        <v>1295</v>
      </c>
      <c r="DF21" s="32"/>
      <c r="DG21" s="32">
        <f t="shared" si="11"/>
        <v>1295</v>
      </c>
      <c r="DH21" s="32"/>
      <c r="DI21" s="32"/>
      <c r="DJ21" s="32"/>
      <c r="DK21" s="32"/>
      <c r="DL21" s="32"/>
      <c r="DM21" s="32">
        <f t="shared" si="8"/>
        <v>1295</v>
      </c>
      <c r="DN21" s="32">
        <f t="shared" si="12"/>
        <v>271.4884696016772</v>
      </c>
      <c r="DO21" s="91">
        <v>0.95</v>
      </c>
      <c r="DP21" s="31"/>
      <c r="DT21" s="24"/>
      <c r="DU21" s="24"/>
      <c r="DV21" s="24"/>
      <c r="DW21" s="23"/>
    </row>
    <row r="22" spans="1:127" x14ac:dyDescent="0.35">
      <c r="A22" s="232">
        <v>43386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74</v>
      </c>
      <c r="H22" s="44">
        <f t="shared" si="1"/>
        <v>52.112676056338032</v>
      </c>
      <c r="I22" s="44">
        <v>71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8186992</v>
      </c>
      <c r="AF22" s="39"/>
      <c r="AG22" s="39"/>
      <c r="AH22" s="39"/>
      <c r="AI22" s="38">
        <f t="shared" si="9"/>
        <v>4016</v>
      </c>
      <c r="AJ22" s="38">
        <f t="shared" si="2"/>
        <v>4.016</v>
      </c>
      <c r="AK22" s="38">
        <f t="shared" si="3"/>
        <v>96.384</v>
      </c>
      <c r="AL22" s="38"/>
      <c r="AM22" s="38"/>
      <c r="AN22" s="38"/>
      <c r="AO22" s="38">
        <f t="shared" si="4"/>
        <v>96.384</v>
      </c>
      <c r="AP22" s="191">
        <v>6.3</v>
      </c>
      <c r="AQ22" s="37">
        <f t="shared" si="5"/>
        <v>6.3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1047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6"/>
        <v>0.99747899159663866</v>
      </c>
      <c r="CC22" s="33">
        <f t="shared" si="6"/>
        <v>0.99579831932773111</v>
      </c>
      <c r="CD22" s="33">
        <f t="shared" si="6"/>
        <v>0</v>
      </c>
      <c r="CE22" s="33">
        <f t="shared" si="6"/>
        <v>0.99579831932773111</v>
      </c>
      <c r="CF22" s="33"/>
      <c r="CG22" s="33"/>
      <c r="CH22" s="33"/>
      <c r="CI22" s="33"/>
      <c r="CJ22" s="33">
        <f t="shared" si="7"/>
        <v>0.87983193277310923</v>
      </c>
      <c r="CK22" s="33">
        <f t="shared" si="7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2066688</v>
      </c>
      <c r="DD22" s="32"/>
      <c r="DE22" s="32">
        <f t="shared" si="10"/>
        <v>1084</v>
      </c>
      <c r="DF22" s="32"/>
      <c r="DG22" s="32">
        <f t="shared" si="11"/>
        <v>1084</v>
      </c>
      <c r="DH22" s="32"/>
      <c r="DI22" s="32"/>
      <c r="DJ22" s="32"/>
      <c r="DK22" s="32"/>
      <c r="DL22" s="32"/>
      <c r="DM22" s="32">
        <f t="shared" si="8"/>
        <v>1084</v>
      </c>
      <c r="DN22" s="32">
        <f t="shared" si="12"/>
        <v>269.92031872509961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43386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3</v>
      </c>
      <c r="G23" s="89">
        <v>72</v>
      </c>
      <c r="H23" s="44">
        <f t="shared" si="1"/>
        <v>50.70422535211268</v>
      </c>
      <c r="I23" s="44">
        <v>70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8191193</v>
      </c>
      <c r="AF23" s="39"/>
      <c r="AG23" s="39"/>
      <c r="AH23" s="39"/>
      <c r="AI23" s="38">
        <f t="shared" si="9"/>
        <v>4201</v>
      </c>
      <c r="AJ23" s="38">
        <f t="shared" si="2"/>
        <v>4.2009999999999996</v>
      </c>
      <c r="AK23" s="38">
        <f t="shared" si="3"/>
        <v>100.82399999999998</v>
      </c>
      <c r="AL23" s="38"/>
      <c r="AM23" s="38"/>
      <c r="AN23" s="38"/>
      <c r="AO23" s="38">
        <f t="shared" si="4"/>
        <v>100.82399999999998</v>
      </c>
      <c r="AP23" s="191">
        <v>5.4</v>
      </c>
      <c r="AQ23" s="37">
        <f t="shared" si="5"/>
        <v>5.4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1047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6"/>
        <v>0.99747899159663866</v>
      </c>
      <c r="CC23" s="33">
        <f t="shared" si="6"/>
        <v>0.99579831932773111</v>
      </c>
      <c r="CD23" s="33">
        <f t="shared" si="6"/>
        <v>0</v>
      </c>
      <c r="CE23" s="33">
        <f t="shared" si="6"/>
        <v>0.99579831932773111</v>
      </c>
      <c r="CF23" s="33"/>
      <c r="CG23" s="33"/>
      <c r="CH23" s="33"/>
      <c r="CI23" s="33"/>
      <c r="CJ23" s="33">
        <f t="shared" si="7"/>
        <v>0.87983193277310923</v>
      </c>
      <c r="CK23" s="33">
        <f t="shared" si="7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2067879</v>
      </c>
      <c r="DD23" s="32"/>
      <c r="DE23" s="32">
        <f t="shared" si="10"/>
        <v>1191</v>
      </c>
      <c r="DF23" s="32"/>
      <c r="DG23" s="32">
        <f t="shared" si="11"/>
        <v>1191</v>
      </c>
      <c r="DH23" s="32"/>
      <c r="DI23" s="32"/>
      <c r="DJ23" s="32"/>
      <c r="DK23" s="32"/>
      <c r="DL23" s="32"/>
      <c r="DM23" s="32">
        <f t="shared" si="8"/>
        <v>1191</v>
      </c>
      <c r="DN23" s="32">
        <f t="shared" si="12"/>
        <v>283.50392763627713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43386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72</v>
      </c>
      <c r="H24" s="44">
        <f t="shared" si="1"/>
        <v>50.70422535211268</v>
      </c>
      <c r="I24" s="44">
        <v>70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8195487</v>
      </c>
      <c r="AF24" s="39"/>
      <c r="AG24" s="39"/>
      <c r="AH24" s="39"/>
      <c r="AI24" s="38">
        <f t="shared" si="9"/>
        <v>4294</v>
      </c>
      <c r="AJ24" s="38">
        <f t="shared" si="2"/>
        <v>4.2939999999999996</v>
      </c>
      <c r="AK24" s="38">
        <f t="shared" si="3"/>
        <v>103.05599999999998</v>
      </c>
      <c r="AL24" s="38"/>
      <c r="AM24" s="38"/>
      <c r="AN24" s="38"/>
      <c r="AO24" s="38">
        <f t="shared" si="4"/>
        <v>103.05599999999998</v>
      </c>
      <c r="AP24" s="191">
        <v>4.8</v>
      </c>
      <c r="AQ24" s="37">
        <f t="shared" si="5"/>
        <v>4.8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1047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6"/>
        <v>0.99747899159663866</v>
      </c>
      <c r="CC24" s="33">
        <f t="shared" si="6"/>
        <v>0.99579831932773111</v>
      </c>
      <c r="CD24" s="33">
        <f t="shared" si="6"/>
        <v>0</v>
      </c>
      <c r="CE24" s="33">
        <f t="shared" si="6"/>
        <v>0.99579831932773111</v>
      </c>
      <c r="CF24" s="33"/>
      <c r="CG24" s="33"/>
      <c r="CH24" s="33"/>
      <c r="CI24" s="33"/>
      <c r="CJ24" s="33">
        <f t="shared" si="7"/>
        <v>0.87983193277310923</v>
      </c>
      <c r="CK24" s="33">
        <f t="shared" si="7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2069110</v>
      </c>
      <c r="DD24" s="32"/>
      <c r="DE24" s="32">
        <f t="shared" si="10"/>
        <v>1231</v>
      </c>
      <c r="DF24" s="32"/>
      <c r="DG24" s="32">
        <f t="shared" si="11"/>
        <v>1231</v>
      </c>
      <c r="DH24" s="32"/>
      <c r="DI24" s="32"/>
      <c r="DJ24" s="32"/>
      <c r="DK24" s="32"/>
      <c r="DL24" s="32"/>
      <c r="DM24" s="32">
        <f t="shared" si="8"/>
        <v>1231</v>
      </c>
      <c r="DN24" s="32">
        <f t="shared" si="12"/>
        <v>286.67908709827668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43386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72</v>
      </c>
      <c r="H25" s="44">
        <f t="shared" si="1"/>
        <v>50.70422535211268</v>
      </c>
      <c r="I25" s="44">
        <v>70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8199800</v>
      </c>
      <c r="AF25" s="39"/>
      <c r="AG25" s="39"/>
      <c r="AH25" s="39"/>
      <c r="AI25" s="38">
        <f t="shared" si="9"/>
        <v>4313</v>
      </c>
      <c r="AJ25" s="38">
        <f t="shared" si="2"/>
        <v>4.3129999999999997</v>
      </c>
      <c r="AK25" s="38">
        <f t="shared" si="3"/>
        <v>103.512</v>
      </c>
      <c r="AL25" s="38"/>
      <c r="AM25" s="38"/>
      <c r="AN25" s="38"/>
      <c r="AO25" s="38">
        <f t="shared" si="4"/>
        <v>103.512</v>
      </c>
      <c r="AP25" s="191">
        <v>4.0999999999999996</v>
      </c>
      <c r="AQ25" s="37">
        <f t="shared" si="5"/>
        <v>4.0999999999999996</v>
      </c>
      <c r="AR25" s="36"/>
      <c r="AS25" s="36"/>
      <c r="AT25" s="36"/>
      <c r="AU25" s="35" t="s">
        <v>158</v>
      </c>
      <c r="AV25" s="34">
        <v>1186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1026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6"/>
        <v>0.99663865546218489</v>
      </c>
      <c r="CC25" s="33">
        <f t="shared" si="6"/>
        <v>0.99579831932773111</v>
      </c>
      <c r="CD25" s="33">
        <f t="shared" si="6"/>
        <v>0</v>
      </c>
      <c r="CE25" s="33">
        <f t="shared" si="6"/>
        <v>0.99579831932773111</v>
      </c>
      <c r="CF25" s="33"/>
      <c r="CG25" s="33"/>
      <c r="CH25" s="33"/>
      <c r="CI25" s="33"/>
      <c r="CJ25" s="33">
        <f t="shared" si="7"/>
        <v>0.86218487394957988</v>
      </c>
      <c r="CK25" s="33">
        <f t="shared" si="7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2070315</v>
      </c>
      <c r="DD25" s="32"/>
      <c r="DE25" s="32">
        <f t="shared" si="10"/>
        <v>1205</v>
      </c>
      <c r="DF25" s="32"/>
      <c r="DG25" s="32">
        <f t="shared" si="11"/>
        <v>1205</v>
      </c>
      <c r="DH25" s="32"/>
      <c r="DI25" s="32"/>
      <c r="DJ25" s="32"/>
      <c r="DK25" s="32"/>
      <c r="DL25" s="32"/>
      <c r="DM25" s="32">
        <f t="shared" si="8"/>
        <v>1205</v>
      </c>
      <c r="DN25" s="32">
        <f t="shared" si="12"/>
        <v>279.38789705541387</v>
      </c>
      <c r="DO25" s="91">
        <v>1.01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43386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72</v>
      </c>
      <c r="H26" s="44">
        <f t="shared" si="1"/>
        <v>50.70422535211268</v>
      </c>
      <c r="I26" s="44">
        <v>70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8203858</v>
      </c>
      <c r="AF26" s="39"/>
      <c r="AG26" s="39"/>
      <c r="AH26" s="39"/>
      <c r="AI26" s="38">
        <f t="shared" si="9"/>
        <v>4058</v>
      </c>
      <c r="AJ26" s="38">
        <f t="shared" si="2"/>
        <v>4.0579999999999998</v>
      </c>
      <c r="AK26" s="38">
        <f t="shared" si="3"/>
        <v>97.391999999999996</v>
      </c>
      <c r="AL26" s="38"/>
      <c r="AM26" s="38"/>
      <c r="AN26" s="38"/>
      <c r="AO26" s="38">
        <f t="shared" si="4"/>
        <v>97.391999999999996</v>
      </c>
      <c r="AP26" s="191">
        <v>3.5</v>
      </c>
      <c r="AQ26" s="37">
        <f t="shared" si="5"/>
        <v>3.5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1005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6"/>
        <v>0.99747899159663866</v>
      </c>
      <c r="CC26" s="33">
        <f t="shared" si="6"/>
        <v>0.99579831932773111</v>
      </c>
      <c r="CD26" s="33">
        <f t="shared" si="6"/>
        <v>0</v>
      </c>
      <c r="CE26" s="33">
        <f t="shared" si="6"/>
        <v>0.99579831932773111</v>
      </c>
      <c r="CF26" s="33"/>
      <c r="CG26" s="33"/>
      <c r="CH26" s="33"/>
      <c r="CI26" s="33"/>
      <c r="CJ26" s="33">
        <f t="shared" si="7"/>
        <v>0.84453781512605042</v>
      </c>
      <c r="CK26" s="33">
        <f t="shared" si="7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2071431</v>
      </c>
      <c r="DD26" s="32"/>
      <c r="DE26" s="32">
        <f t="shared" si="10"/>
        <v>1116</v>
      </c>
      <c r="DF26" s="32"/>
      <c r="DG26" s="32">
        <f t="shared" si="11"/>
        <v>1116</v>
      </c>
      <c r="DH26" s="32"/>
      <c r="DI26" s="32"/>
      <c r="DJ26" s="32"/>
      <c r="DK26" s="32"/>
      <c r="DL26" s="32"/>
      <c r="DM26" s="32">
        <f t="shared" si="8"/>
        <v>1116</v>
      </c>
      <c r="DN26" s="32">
        <f t="shared" si="12"/>
        <v>275.01232134056187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43386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1</v>
      </c>
      <c r="G27" s="89">
        <v>71</v>
      </c>
      <c r="H27" s="44">
        <f t="shared" si="1"/>
        <v>50</v>
      </c>
      <c r="I27" s="44">
        <v>70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8208002</v>
      </c>
      <c r="AF27" s="39"/>
      <c r="AG27" s="39"/>
      <c r="AH27" s="39"/>
      <c r="AI27" s="38">
        <f t="shared" si="9"/>
        <v>4144</v>
      </c>
      <c r="AJ27" s="38">
        <f t="shared" si="2"/>
        <v>4.1440000000000001</v>
      </c>
      <c r="AK27" s="38">
        <f t="shared" si="3"/>
        <v>99.456000000000003</v>
      </c>
      <c r="AL27" s="38"/>
      <c r="AM27" s="38"/>
      <c r="AN27" s="38"/>
      <c r="AO27" s="38">
        <f t="shared" si="4"/>
        <v>99.456000000000003</v>
      </c>
      <c r="AP27" s="191">
        <v>3.1</v>
      </c>
      <c r="AQ27" s="37">
        <f t="shared" si="5"/>
        <v>3.1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1006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6"/>
        <v>0.99747899159663866</v>
      </c>
      <c r="CC27" s="33">
        <f t="shared" si="6"/>
        <v>0.99579831932773111</v>
      </c>
      <c r="CD27" s="33">
        <f t="shared" si="6"/>
        <v>0</v>
      </c>
      <c r="CE27" s="33">
        <f t="shared" si="6"/>
        <v>0.99579831932773111</v>
      </c>
      <c r="CF27" s="33"/>
      <c r="CG27" s="33"/>
      <c r="CH27" s="33"/>
      <c r="CI27" s="33"/>
      <c r="CJ27" s="33">
        <f t="shared" si="7"/>
        <v>0.8453781512605042</v>
      </c>
      <c r="CK27" s="33">
        <f t="shared" si="7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2072594</v>
      </c>
      <c r="DD27" s="32"/>
      <c r="DE27" s="32">
        <f t="shared" si="10"/>
        <v>1163</v>
      </c>
      <c r="DF27" s="32"/>
      <c r="DG27" s="32">
        <f t="shared" si="11"/>
        <v>1163</v>
      </c>
      <c r="DH27" s="32"/>
      <c r="DI27" s="32"/>
      <c r="DJ27" s="32"/>
      <c r="DK27" s="32"/>
      <c r="DL27" s="32"/>
      <c r="DM27" s="32">
        <f t="shared" si="8"/>
        <v>1163</v>
      </c>
      <c r="DN27" s="32">
        <f t="shared" si="12"/>
        <v>280.64671814671811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43386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71</v>
      </c>
      <c r="H28" s="44">
        <f t="shared" si="1"/>
        <v>50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8212085</v>
      </c>
      <c r="AF28" s="39"/>
      <c r="AG28" s="39"/>
      <c r="AH28" s="39"/>
      <c r="AI28" s="38">
        <f t="shared" si="9"/>
        <v>4083</v>
      </c>
      <c r="AJ28" s="38">
        <f t="shared" si="2"/>
        <v>4.0830000000000002</v>
      </c>
      <c r="AK28" s="38">
        <f t="shared" si="3"/>
        <v>97.992000000000004</v>
      </c>
      <c r="AL28" s="38"/>
      <c r="AM28" s="38"/>
      <c r="AN28" s="38"/>
      <c r="AO28" s="38">
        <f t="shared" si="4"/>
        <v>97.992000000000004</v>
      </c>
      <c r="AP28" s="191">
        <v>2.7</v>
      </c>
      <c r="AQ28" s="37">
        <f t="shared" si="5"/>
        <v>2.7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1006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6"/>
        <v>0.99747899159663866</v>
      </c>
      <c r="CC28" s="33">
        <f t="shared" si="6"/>
        <v>0.99579831932773111</v>
      </c>
      <c r="CD28" s="33">
        <f t="shared" si="6"/>
        <v>0</v>
      </c>
      <c r="CE28" s="33">
        <f t="shared" si="6"/>
        <v>0.99579831932773111</v>
      </c>
      <c r="CF28" s="33"/>
      <c r="CG28" s="33"/>
      <c r="CH28" s="33"/>
      <c r="CI28" s="33"/>
      <c r="CJ28" s="33">
        <f t="shared" si="7"/>
        <v>0.8453781512605042</v>
      </c>
      <c r="CK28" s="33">
        <f t="shared" si="7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2073745</v>
      </c>
      <c r="DD28" s="32"/>
      <c r="DE28" s="32">
        <f t="shared" si="10"/>
        <v>1151</v>
      </c>
      <c r="DF28" s="32"/>
      <c r="DG28" s="32">
        <f t="shared" si="11"/>
        <v>1151</v>
      </c>
      <c r="DH28" s="32"/>
      <c r="DI28" s="32"/>
      <c r="DJ28" s="32"/>
      <c r="DK28" s="32"/>
      <c r="DL28" s="32"/>
      <c r="DM28" s="32">
        <f t="shared" si="8"/>
        <v>1151</v>
      </c>
      <c r="DN28" s="32">
        <f t="shared" si="12"/>
        <v>281.90056331129068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43386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71</v>
      </c>
      <c r="H29" s="44">
        <f t="shared" si="1"/>
        <v>50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8216416</v>
      </c>
      <c r="AF29" s="39"/>
      <c r="AG29" s="39"/>
      <c r="AH29" s="39"/>
      <c r="AI29" s="38">
        <f t="shared" si="9"/>
        <v>4331</v>
      </c>
      <c r="AJ29" s="38">
        <f t="shared" si="2"/>
        <v>4.3310000000000004</v>
      </c>
      <c r="AK29" s="38">
        <f t="shared" si="3"/>
        <v>103.94400000000002</v>
      </c>
      <c r="AL29" s="38"/>
      <c r="AM29" s="38"/>
      <c r="AN29" s="38"/>
      <c r="AO29" s="38">
        <f t="shared" si="4"/>
        <v>103.94400000000002</v>
      </c>
      <c r="AP29" s="191">
        <v>2.2999999999999998</v>
      </c>
      <c r="AQ29" s="37">
        <f t="shared" si="5"/>
        <v>2.2999999999999998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6"/>
        <v>0.99747899159663866</v>
      </c>
      <c r="CC29" s="33">
        <f t="shared" si="6"/>
        <v>0.99579831932773111</v>
      </c>
      <c r="CD29" s="33">
        <f t="shared" si="6"/>
        <v>0</v>
      </c>
      <c r="CE29" s="33">
        <f t="shared" si="6"/>
        <v>0.99579831932773111</v>
      </c>
      <c r="CF29" s="33"/>
      <c r="CG29" s="33"/>
      <c r="CH29" s="33"/>
      <c r="CI29" s="33"/>
      <c r="CJ29" s="33">
        <f t="shared" si="7"/>
        <v>0.8453781512605042</v>
      </c>
      <c r="CK29" s="33">
        <f t="shared" si="7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2074943</v>
      </c>
      <c r="DD29" s="32"/>
      <c r="DE29" s="32">
        <f t="shared" si="10"/>
        <v>1198</v>
      </c>
      <c r="DF29" s="32"/>
      <c r="DG29" s="32">
        <f t="shared" si="11"/>
        <v>1198</v>
      </c>
      <c r="DH29" s="32"/>
      <c r="DI29" s="32"/>
      <c r="DJ29" s="32"/>
      <c r="DK29" s="32"/>
      <c r="DL29" s="32"/>
      <c r="DM29" s="32">
        <f t="shared" si="8"/>
        <v>1198</v>
      </c>
      <c r="DN29" s="32">
        <f t="shared" si="12"/>
        <v>276.61048256753634</v>
      </c>
      <c r="DO29" s="91">
        <v>0.97</v>
      </c>
      <c r="DP29" s="31"/>
      <c r="DT29" s="24"/>
      <c r="DU29" s="24"/>
      <c r="DV29" s="24"/>
      <c r="DW29" s="23"/>
    </row>
    <row r="30" spans="1:127" x14ac:dyDescent="0.35">
      <c r="A30" s="232">
        <v>43386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73</v>
      </c>
      <c r="H30" s="44">
        <f t="shared" si="1"/>
        <v>51.408450704225352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8220434</v>
      </c>
      <c r="AF30" s="39"/>
      <c r="AG30" s="39"/>
      <c r="AH30" s="39"/>
      <c r="AI30" s="38">
        <f t="shared" si="9"/>
        <v>4018</v>
      </c>
      <c r="AJ30" s="38">
        <f t="shared" si="2"/>
        <v>4.0179999999999998</v>
      </c>
      <c r="AK30" s="38">
        <f t="shared" si="3"/>
        <v>96.431999999999988</v>
      </c>
      <c r="AL30" s="38"/>
      <c r="AM30" s="38"/>
      <c r="AN30" s="38"/>
      <c r="AO30" s="38">
        <f t="shared" si="4"/>
        <v>96.431999999999988</v>
      </c>
      <c r="AP30" s="191">
        <v>2</v>
      </c>
      <c r="AQ30" s="37">
        <f t="shared" si="5"/>
        <v>2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1005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6"/>
        <v>0.99747899159663866</v>
      </c>
      <c r="CC30" s="33">
        <f t="shared" si="6"/>
        <v>0.99579831932773111</v>
      </c>
      <c r="CD30" s="33">
        <f t="shared" si="6"/>
        <v>0</v>
      </c>
      <c r="CE30" s="33">
        <f t="shared" si="6"/>
        <v>0.99579831932773111</v>
      </c>
      <c r="CF30" s="33"/>
      <c r="CG30" s="33"/>
      <c r="CH30" s="33"/>
      <c r="CI30" s="33"/>
      <c r="CJ30" s="33">
        <f t="shared" si="7"/>
        <v>0.84453781512605042</v>
      </c>
      <c r="CK30" s="33">
        <f t="shared" si="7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2076073</v>
      </c>
      <c r="DD30" s="32"/>
      <c r="DE30" s="32">
        <f t="shared" si="10"/>
        <v>1130</v>
      </c>
      <c r="DF30" s="32"/>
      <c r="DG30" s="32">
        <f t="shared" si="11"/>
        <v>1130</v>
      </c>
      <c r="DH30" s="32"/>
      <c r="DI30" s="32"/>
      <c r="DJ30" s="32"/>
      <c r="DK30" s="32"/>
      <c r="DL30" s="32"/>
      <c r="DM30" s="32">
        <f t="shared" si="8"/>
        <v>1130</v>
      </c>
      <c r="DN30" s="32">
        <f t="shared" si="12"/>
        <v>281.23444499751122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43386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72</v>
      </c>
      <c r="H31" s="44">
        <f t="shared" si="1"/>
        <v>50.70422535211268</v>
      </c>
      <c r="I31" s="44">
        <v>70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8224550</v>
      </c>
      <c r="AF31" s="39"/>
      <c r="AG31" s="39"/>
      <c r="AH31" s="39"/>
      <c r="AI31" s="38">
        <f t="shared" si="9"/>
        <v>4116</v>
      </c>
      <c r="AJ31" s="38">
        <f t="shared" si="2"/>
        <v>4.1159999999999997</v>
      </c>
      <c r="AK31" s="38">
        <f t="shared" si="3"/>
        <v>98.783999999999992</v>
      </c>
      <c r="AL31" s="38"/>
      <c r="AM31" s="38"/>
      <c r="AN31" s="38"/>
      <c r="AO31" s="38">
        <f t="shared" si="4"/>
        <v>98.783999999999992</v>
      </c>
      <c r="AP31" s="191">
        <v>1.7</v>
      </c>
      <c r="AQ31" s="37">
        <f t="shared" si="5"/>
        <v>1.7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1005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6"/>
        <v>0.99747899159663866</v>
      </c>
      <c r="CC31" s="33">
        <f t="shared" si="6"/>
        <v>0.99579831932773111</v>
      </c>
      <c r="CD31" s="33">
        <f t="shared" si="6"/>
        <v>0</v>
      </c>
      <c r="CE31" s="33">
        <f t="shared" si="6"/>
        <v>0.99579831932773111</v>
      </c>
      <c r="CF31" s="33"/>
      <c r="CG31" s="33"/>
      <c r="CH31" s="33"/>
      <c r="CI31" s="33"/>
      <c r="CJ31" s="33">
        <f t="shared" si="7"/>
        <v>0.84453781512605042</v>
      </c>
      <c r="CK31" s="33">
        <f t="shared" si="7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2077225</v>
      </c>
      <c r="DD31" s="32"/>
      <c r="DE31" s="32">
        <f t="shared" si="10"/>
        <v>1152</v>
      </c>
      <c r="DF31" s="32"/>
      <c r="DG31" s="32">
        <f t="shared" si="11"/>
        <v>1152</v>
      </c>
      <c r="DH31" s="32"/>
      <c r="DI31" s="32"/>
      <c r="DJ31" s="32"/>
      <c r="DK31" s="32"/>
      <c r="DL31" s="32"/>
      <c r="DM31" s="32">
        <f t="shared" si="8"/>
        <v>1152</v>
      </c>
      <c r="DN31" s="32">
        <f t="shared" si="12"/>
        <v>279.88338192419826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43386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73</v>
      </c>
      <c r="H32" s="44">
        <f t="shared" si="1"/>
        <v>51.408450704225352</v>
      </c>
      <c r="I32" s="44">
        <v>71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8228710</v>
      </c>
      <c r="AF32" s="39"/>
      <c r="AG32" s="39"/>
      <c r="AH32" s="39"/>
      <c r="AI32" s="38">
        <f t="shared" si="9"/>
        <v>4160</v>
      </c>
      <c r="AJ32" s="38">
        <f t="shared" si="2"/>
        <v>4.16</v>
      </c>
      <c r="AK32" s="38">
        <f t="shared" si="3"/>
        <v>99.84</v>
      </c>
      <c r="AL32" s="38"/>
      <c r="AM32" s="38"/>
      <c r="AN32" s="38"/>
      <c r="AO32" s="38">
        <f t="shared" si="4"/>
        <v>99.84</v>
      </c>
      <c r="AP32" s="191">
        <v>1.4</v>
      </c>
      <c r="AQ32" s="37">
        <f t="shared" si="5"/>
        <v>1.4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1005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6"/>
        <v>0.99747899159663866</v>
      </c>
      <c r="CC32" s="33">
        <f t="shared" si="6"/>
        <v>0.99579831932773111</v>
      </c>
      <c r="CD32" s="33">
        <f t="shared" si="6"/>
        <v>0</v>
      </c>
      <c r="CE32" s="33">
        <f t="shared" si="6"/>
        <v>0.99579831932773111</v>
      </c>
      <c r="CF32" s="33"/>
      <c r="CG32" s="33"/>
      <c r="CH32" s="33"/>
      <c r="CI32" s="33"/>
      <c r="CJ32" s="33">
        <f t="shared" si="7"/>
        <v>0.84453781512605042</v>
      </c>
      <c r="CK32" s="33">
        <f t="shared" si="7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2078388</v>
      </c>
      <c r="DD32" s="32"/>
      <c r="DE32" s="32">
        <f t="shared" si="10"/>
        <v>1163</v>
      </c>
      <c r="DF32" s="32"/>
      <c r="DG32" s="32">
        <f t="shared" si="11"/>
        <v>1163</v>
      </c>
      <c r="DH32" s="32"/>
      <c r="DI32" s="32"/>
      <c r="DJ32" s="32"/>
      <c r="DK32" s="32"/>
      <c r="DL32" s="32"/>
      <c r="DM32" s="32">
        <f t="shared" si="8"/>
        <v>1163</v>
      </c>
      <c r="DN32" s="32">
        <f t="shared" si="12"/>
        <v>279.56730769230768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43386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-1</v>
      </c>
      <c r="G33" s="89">
        <v>75</v>
      </c>
      <c r="H33" s="44">
        <f t="shared" si="1"/>
        <v>52.816901408450704</v>
      </c>
      <c r="I33" s="44">
        <v>73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8233095</v>
      </c>
      <c r="AF33" s="39"/>
      <c r="AG33" s="39"/>
      <c r="AH33" s="39"/>
      <c r="AI33" s="38">
        <f t="shared" si="9"/>
        <v>4385</v>
      </c>
      <c r="AJ33" s="38">
        <f t="shared" si="2"/>
        <v>4.3849999999999998</v>
      </c>
      <c r="AK33" s="38">
        <f t="shared" si="3"/>
        <v>105.24</v>
      </c>
      <c r="AL33" s="38"/>
      <c r="AM33" s="38"/>
      <c r="AN33" s="38"/>
      <c r="AO33" s="38">
        <f t="shared" si="4"/>
        <v>105.24</v>
      </c>
      <c r="AP33" s="191">
        <v>1.4</v>
      </c>
      <c r="AQ33" s="37">
        <f t="shared" si="5"/>
        <v>1.4</v>
      </c>
      <c r="AR33" s="36"/>
      <c r="AS33" s="36"/>
      <c r="AT33" s="36"/>
      <c r="AU33" s="35" t="s">
        <v>153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6"/>
        <v>0.99747899159663866</v>
      </c>
      <c r="CC33" s="33">
        <f t="shared" si="6"/>
        <v>0.99579831932773111</v>
      </c>
      <c r="CD33" s="33">
        <f t="shared" si="6"/>
        <v>0</v>
      </c>
      <c r="CE33" s="33">
        <f t="shared" si="6"/>
        <v>0.99579831932773111</v>
      </c>
      <c r="CF33" s="33"/>
      <c r="CG33" s="33"/>
      <c r="CH33" s="33"/>
      <c r="CI33" s="33"/>
      <c r="CJ33" s="33">
        <f t="shared" si="7"/>
        <v>0</v>
      </c>
      <c r="CK33" s="33">
        <f t="shared" si="7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2079474</v>
      </c>
      <c r="DD33" s="32"/>
      <c r="DE33" s="32">
        <f t="shared" si="10"/>
        <v>1086</v>
      </c>
      <c r="DF33" s="32"/>
      <c r="DG33" s="32">
        <f t="shared" si="11"/>
        <v>1086</v>
      </c>
      <c r="DH33" s="32"/>
      <c r="DI33" s="32"/>
      <c r="DJ33" s="32"/>
      <c r="DK33" s="32"/>
      <c r="DL33" s="32"/>
      <c r="DM33" s="32">
        <f t="shared" si="8"/>
        <v>1086</v>
      </c>
      <c r="DN33" s="32">
        <f t="shared" si="12"/>
        <v>247.66248574686432</v>
      </c>
      <c r="DO33" s="91">
        <v>1.1100000000000001</v>
      </c>
      <c r="DP33" s="31"/>
      <c r="DT33" s="24"/>
      <c r="DU33" s="24"/>
      <c r="DV33" s="24"/>
      <c r="DW33" s="23"/>
    </row>
    <row r="34" spans="1:127" x14ac:dyDescent="0.35">
      <c r="A34" s="232">
        <v>43386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0</v>
      </c>
      <c r="G34" s="89">
        <v>73</v>
      </c>
      <c r="H34" s="44">
        <f t="shared" si="1"/>
        <v>51.408450704225352</v>
      </c>
      <c r="I34" s="44">
        <v>71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8236953</v>
      </c>
      <c r="AF34" s="39"/>
      <c r="AG34" s="39"/>
      <c r="AH34" s="39"/>
      <c r="AI34" s="38">
        <f t="shared" si="9"/>
        <v>3858</v>
      </c>
      <c r="AJ34" s="38">
        <f t="shared" si="2"/>
        <v>3.8580000000000001</v>
      </c>
      <c r="AK34" s="38">
        <f t="shared" si="3"/>
        <v>92.591999999999999</v>
      </c>
      <c r="AL34" s="38"/>
      <c r="AM34" s="38"/>
      <c r="AN34" s="38"/>
      <c r="AO34" s="38">
        <f t="shared" si="4"/>
        <v>92.591999999999999</v>
      </c>
      <c r="AP34" s="191">
        <v>1.9</v>
      </c>
      <c r="AQ34" s="37">
        <f t="shared" si="5"/>
        <v>1.9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6"/>
        <v>0.99747899159663866</v>
      </c>
      <c r="CC34" s="33">
        <f t="shared" si="6"/>
        <v>0.99579831932773111</v>
      </c>
      <c r="CD34" s="33">
        <f t="shared" si="6"/>
        <v>0</v>
      </c>
      <c r="CE34" s="33">
        <f t="shared" si="6"/>
        <v>0.99579831932773111</v>
      </c>
      <c r="CF34" s="33"/>
      <c r="CG34" s="33"/>
      <c r="CH34" s="33"/>
      <c r="CI34" s="33"/>
      <c r="CJ34" s="33">
        <f t="shared" si="7"/>
        <v>0</v>
      </c>
      <c r="CK34" s="33">
        <f t="shared" si="7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2080551</v>
      </c>
      <c r="DD34" s="32"/>
      <c r="DE34" s="32">
        <f t="shared" si="10"/>
        <v>1077</v>
      </c>
      <c r="DF34" s="32"/>
      <c r="DG34" s="32">
        <f t="shared" si="11"/>
        <v>1077</v>
      </c>
      <c r="DH34" s="32"/>
      <c r="DI34" s="32"/>
      <c r="DJ34" s="32"/>
      <c r="DK34" s="32"/>
      <c r="DL34" s="32"/>
      <c r="DM34" s="32">
        <f t="shared" si="8"/>
        <v>1077</v>
      </c>
      <c r="DN34" s="32">
        <f t="shared" si="12"/>
        <v>279.1601866251944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43386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1</v>
      </c>
      <c r="G35" s="89">
        <v>75</v>
      </c>
      <c r="H35" s="44">
        <f t="shared" si="1"/>
        <v>52.816901408450704</v>
      </c>
      <c r="I35" s="44">
        <v>73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8241255</v>
      </c>
      <c r="AF35" s="39"/>
      <c r="AG35" s="39"/>
      <c r="AH35" s="39"/>
      <c r="AI35" s="38">
        <f t="shared" si="9"/>
        <v>4302</v>
      </c>
      <c r="AJ35" s="38">
        <f t="shared" si="2"/>
        <v>4.3019999999999996</v>
      </c>
      <c r="AK35" s="38">
        <f t="shared" si="3"/>
        <v>103.24799999999999</v>
      </c>
      <c r="AL35" s="38"/>
      <c r="AM35" s="38"/>
      <c r="AN35" s="38"/>
      <c r="AO35" s="38">
        <f t="shared" si="4"/>
        <v>103.24799999999999</v>
      </c>
      <c r="AP35" s="191">
        <v>2.4</v>
      </c>
      <c r="AQ35" s="37">
        <f t="shared" si="5"/>
        <v>2.4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6"/>
        <v>0.99747899159663866</v>
      </c>
      <c r="CC35" s="33">
        <f t="shared" si="6"/>
        <v>0.99579831932773111</v>
      </c>
      <c r="CD35" s="33">
        <f t="shared" si="6"/>
        <v>0</v>
      </c>
      <c r="CE35" s="33">
        <f t="shared" si="6"/>
        <v>0.99579831932773111</v>
      </c>
      <c r="CF35" s="33"/>
      <c r="CG35" s="33"/>
      <c r="CH35" s="33"/>
      <c r="CI35" s="33"/>
      <c r="CJ35" s="33">
        <f t="shared" si="7"/>
        <v>0</v>
      </c>
      <c r="CK35" s="33">
        <f t="shared" si="7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2081649</v>
      </c>
      <c r="DD35" s="32"/>
      <c r="DE35" s="32">
        <f t="shared" si="10"/>
        <v>1098</v>
      </c>
      <c r="DF35" s="32"/>
      <c r="DG35" s="32">
        <f t="shared" si="11"/>
        <v>1098</v>
      </c>
      <c r="DH35" s="32"/>
      <c r="DI35" s="32"/>
      <c r="DJ35" s="32"/>
      <c r="DK35" s="32"/>
      <c r="DL35" s="32"/>
      <c r="DM35" s="32">
        <f t="shared" si="8"/>
        <v>1098</v>
      </c>
      <c r="DN35" s="32">
        <f t="shared" si="12"/>
        <v>255.23012552301259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2.8333333333333335</v>
      </c>
      <c r="G36" s="28">
        <f t="shared" si="13"/>
        <v>72.208333333333329</v>
      </c>
      <c r="H36" s="28">
        <f t="shared" si="13"/>
        <v>50.850938967136152</v>
      </c>
      <c r="I36" s="28">
        <f t="shared" si="13"/>
        <v>70.25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101855</v>
      </c>
      <c r="AJ36" s="28">
        <f>SUM(AJ12:AJ35)</f>
        <v>101.85500000000002</v>
      </c>
      <c r="AK36" s="28">
        <f>AVERAGE(AK12:AK35)</f>
        <v>101.855</v>
      </c>
      <c r="AL36" s="28"/>
      <c r="AM36" s="28"/>
      <c r="AN36" s="28"/>
      <c r="AO36" s="28"/>
      <c r="AP36" s="192">
        <f>AVERAGE(AP12:AP35)</f>
        <v>5.0625000000000009</v>
      </c>
      <c r="AQ36" s="28">
        <f>AVERAGE(AQ12:AQ35)</f>
        <v>5.0625000000000009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27430</v>
      </c>
      <c r="DF36" s="28"/>
      <c r="DG36" s="28">
        <f>SUM(DG12:DG35)</f>
        <v>27430</v>
      </c>
      <c r="DH36" s="28"/>
      <c r="DI36" s="28"/>
      <c r="DJ36" s="28"/>
      <c r="DK36" s="28"/>
      <c r="DL36" s="28"/>
      <c r="DM36" s="28">
        <f t="shared" si="8"/>
        <v>27430</v>
      </c>
      <c r="DN36" s="28">
        <f t="shared" si="12"/>
        <v>269.30440331844284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64" t="s">
        <v>380</v>
      </c>
      <c r="D40" s="265"/>
      <c r="E40" s="265"/>
      <c r="F40" s="266"/>
    </row>
    <row r="41" spans="1:127" x14ac:dyDescent="0.35">
      <c r="B41" s="22" t="s">
        <v>1</v>
      </c>
      <c r="C41" s="249" t="s">
        <v>387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6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368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367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371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372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9" t="s">
        <v>369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373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0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68" t="s">
        <v>370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02" t="s">
        <v>374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66" t="s">
        <v>156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4"/>
      <c r="Y54" s="4"/>
    </row>
    <row r="55" spans="2:26" x14ac:dyDescent="0.35">
      <c r="B55" s="170" t="s">
        <v>157</v>
      </c>
      <c r="C55" s="121"/>
      <c r="D55" s="104"/>
      <c r="E55" s="104"/>
      <c r="F55" s="104"/>
      <c r="G55" s="104"/>
      <c r="H55" s="104"/>
      <c r="I55" s="104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04"/>
      <c r="X55" s="104"/>
      <c r="Y55" s="104"/>
    </row>
    <row r="56" spans="2:26" x14ac:dyDescent="0.35">
      <c r="B56" s="102" t="s">
        <v>375</v>
      </c>
      <c r="C56" s="121"/>
      <c r="D56" s="104"/>
      <c r="E56" s="104"/>
      <c r="F56" s="104"/>
      <c r="G56" s="104"/>
      <c r="H56" s="104"/>
      <c r="I56" s="104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04"/>
      <c r="X56" s="104"/>
      <c r="Y56" s="104"/>
    </row>
    <row r="57" spans="2:26" x14ac:dyDescent="0.35">
      <c r="B57" s="102" t="s">
        <v>317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376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355</v>
      </c>
    </row>
    <row r="60" spans="2:26" x14ac:dyDescent="0.35">
      <c r="B60" s="102" t="s">
        <v>285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286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02" t="s">
        <v>378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4"/>
      <c r="Y62" s="4"/>
    </row>
    <row r="63" spans="2:26" x14ac:dyDescent="0.35">
      <c r="B63" s="170" t="s">
        <v>161</v>
      </c>
    </row>
    <row r="64" spans="2:26" x14ac:dyDescent="0.35">
      <c r="B64" s="102" t="s">
        <v>377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2:25" x14ac:dyDescent="0.35">
      <c r="B65" s="102" t="s">
        <v>379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2:25" x14ac:dyDescent="0.35">
      <c r="B66" s="102" t="s">
        <v>381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2:25" x14ac:dyDescent="0.35">
      <c r="B67" s="102" t="s">
        <v>382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2:25" x14ac:dyDescent="0.35">
      <c r="B68" s="102" t="s">
        <v>383</v>
      </c>
      <c r="C68" s="9"/>
      <c r="D68" s="8"/>
      <c r="E68" s="8"/>
      <c r="F68" s="8"/>
      <c r="G68" s="8"/>
      <c r="H68" s="8"/>
      <c r="I68" s="8"/>
      <c r="J68" s="7"/>
      <c r="K68" s="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2:25" x14ac:dyDescent="0.35">
      <c r="B69" s="165" t="s">
        <v>164</v>
      </c>
      <c r="C69" s="9"/>
      <c r="D69" s="8"/>
      <c r="E69" s="8"/>
      <c r="F69" s="8"/>
      <c r="G69" s="8"/>
      <c r="H69" s="8"/>
      <c r="I69" s="8"/>
      <c r="J69" s="7"/>
      <c r="K69" s="7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2:25" x14ac:dyDescent="0.35">
      <c r="B70" s="102" t="s">
        <v>384</v>
      </c>
      <c r="C70" s="9"/>
      <c r="D70" s="8"/>
      <c r="E70" s="8"/>
      <c r="F70" s="8"/>
      <c r="G70" s="8"/>
      <c r="H70" s="8"/>
      <c r="I70" s="8"/>
      <c r="J70" s="7"/>
      <c r="K70" s="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2:25" x14ac:dyDescent="0.35">
      <c r="B71" s="102" t="s">
        <v>323</v>
      </c>
      <c r="C71" s="9"/>
      <c r="D71" s="8"/>
      <c r="E71" s="8"/>
      <c r="F71" s="8"/>
      <c r="G71" s="8"/>
      <c r="H71" s="8"/>
      <c r="I71" s="8"/>
      <c r="J71" s="7"/>
      <c r="K71" s="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2:25" x14ac:dyDescent="0.35">
      <c r="B72" s="170" t="s">
        <v>226</v>
      </c>
      <c r="C72" s="9"/>
      <c r="D72" s="8"/>
      <c r="E72" s="8"/>
      <c r="F72" s="8"/>
      <c r="G72" s="8"/>
      <c r="H72" s="8"/>
      <c r="I72" s="8"/>
      <c r="J72" s="7"/>
      <c r="K72" s="7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2:25" x14ac:dyDescent="0.35">
      <c r="B73" s="102" t="s">
        <v>361</v>
      </c>
      <c r="C73" s="9"/>
      <c r="D73" s="8"/>
      <c r="E73" s="8"/>
      <c r="F73" s="8"/>
      <c r="G73" s="8"/>
      <c r="H73" s="8"/>
      <c r="I73" s="8"/>
      <c r="J73" s="7"/>
      <c r="K73" s="7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2:25" x14ac:dyDescent="0.35">
      <c r="B74" s="167" t="s">
        <v>247</v>
      </c>
      <c r="C74" s="9"/>
      <c r="D74" s="8"/>
      <c r="E74" s="8"/>
      <c r="F74" s="8"/>
      <c r="G74" s="8"/>
      <c r="H74" s="8"/>
      <c r="I74" s="8"/>
      <c r="J74" s="7"/>
      <c r="K74" s="7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2:25" x14ac:dyDescent="0.35">
      <c r="B75" s="185" t="s">
        <v>385</v>
      </c>
      <c r="C75" s="9"/>
      <c r="D75" s="8"/>
      <c r="E75" s="8"/>
      <c r="F75" s="8"/>
      <c r="G75" s="8"/>
      <c r="H75" s="8"/>
      <c r="I75" s="8"/>
      <c r="J75" s="7"/>
      <c r="K75" s="7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2:25" x14ac:dyDescent="0.35">
      <c r="B76" s="173" t="s">
        <v>386</v>
      </c>
      <c r="C76" s="9"/>
      <c r="D76" s="8"/>
      <c r="E76" s="8"/>
      <c r="F76" s="8"/>
      <c r="G76" s="8"/>
      <c r="H76" s="8"/>
      <c r="I76" s="8"/>
      <c r="J76" s="7"/>
      <c r="K76" s="7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2:25" x14ac:dyDescent="0.35">
      <c r="B77" s="102" t="s">
        <v>236</v>
      </c>
      <c r="C77" s="9"/>
      <c r="D77" s="8"/>
      <c r="E77" s="8"/>
      <c r="F77" s="8"/>
      <c r="G77" s="8"/>
      <c r="H77" s="8"/>
      <c r="I77" s="8"/>
      <c r="J77" s="7"/>
      <c r="K77" s="7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2:25" x14ac:dyDescent="0.35">
      <c r="B78" s="133" t="s">
        <v>388</v>
      </c>
      <c r="C78" s="9"/>
      <c r="D78" s="8"/>
      <c r="E78" s="8"/>
      <c r="F78" s="8"/>
      <c r="G78" s="8"/>
      <c r="H78" s="8"/>
      <c r="I78" s="8"/>
      <c r="J78" s="7"/>
      <c r="K78" s="7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2:25" x14ac:dyDescent="0.35">
      <c r="B79" s="174" t="s">
        <v>168</v>
      </c>
      <c r="C79" s="9"/>
      <c r="D79" s="8"/>
      <c r="E79" s="8"/>
      <c r="F79" s="8"/>
      <c r="G79" s="8"/>
      <c r="H79" s="8"/>
      <c r="I79" s="8"/>
      <c r="J79" s="7"/>
      <c r="K79" s="7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2:25" x14ac:dyDescent="0.35">
      <c r="B80" s="102" t="s">
        <v>344</v>
      </c>
      <c r="C80" s="9"/>
      <c r="D80" s="8"/>
      <c r="E80" s="8"/>
      <c r="F80" s="8"/>
      <c r="G80" s="8"/>
      <c r="H80" s="8"/>
      <c r="I80" s="8"/>
      <c r="J80" s="7"/>
      <c r="K80" s="7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2:25" x14ac:dyDescent="0.35">
      <c r="B81" s="102" t="s">
        <v>390</v>
      </c>
      <c r="C81" s="9"/>
      <c r="D81" s="8"/>
      <c r="E81" s="8"/>
      <c r="F81" s="8"/>
      <c r="G81" s="8"/>
      <c r="H81" s="8"/>
      <c r="I81" s="8"/>
      <c r="J81" s="7"/>
      <c r="K81" s="7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0C00-000000000000}">
      <formula1>$BA$25:$BA$29</formula1>
    </dataValidation>
    <dataValidation type="list" allowBlank="1" showInputMessage="1" showErrorMessage="1" sqref="U12:U35" xr:uid="{00000000-0002-0000-0C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2:DW81"/>
  <sheetViews>
    <sheetView topLeftCell="CJ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43387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'13'!AE35</f>
        <v>8241255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'13'!DC35</f>
        <v>2081649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43387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70</v>
      </c>
      <c r="H12" s="44">
        <f t="shared" ref="H12:H35" si="1">G12/1.42</f>
        <v>49.295774647887328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8244808</v>
      </c>
      <c r="AF12" s="39"/>
      <c r="AG12" s="39"/>
      <c r="AH12" s="39"/>
      <c r="AI12" s="38">
        <f>IF(ISBLANK(AE12),"-",AE12-AE10)</f>
        <v>3553</v>
      </c>
      <c r="AJ12" s="38">
        <f t="shared" ref="AJ12:AJ35" si="2">AI12/1000</f>
        <v>3.5529999999999999</v>
      </c>
      <c r="AK12" s="38">
        <f t="shared" ref="AK12:AK35" si="3">AJ12*24</f>
        <v>85.271999999999991</v>
      </c>
      <c r="AL12" s="38"/>
      <c r="AM12" s="38"/>
      <c r="AN12" s="38"/>
      <c r="AO12" s="38">
        <f t="shared" ref="AO12:AO35" si="4">AK12</f>
        <v>85.271999999999991</v>
      </c>
      <c r="AP12" s="37">
        <v>3.4</v>
      </c>
      <c r="AQ12" s="37">
        <f>AP12</f>
        <v>3.4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9" t="s">
        <v>152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2082746</v>
      </c>
      <c r="DD12" s="32"/>
      <c r="DE12" s="32">
        <f>IF(ISBLANK(DC12),"-",DC12-DC10)</f>
        <v>1097</v>
      </c>
      <c r="DF12" s="32"/>
      <c r="DG12" s="32">
        <f>DC12-DC10</f>
        <v>1097</v>
      </c>
      <c r="DH12" s="32"/>
      <c r="DI12" s="32"/>
      <c r="DJ12" s="32"/>
      <c r="DK12" s="32"/>
      <c r="DL12" s="32"/>
      <c r="DM12" s="32">
        <f t="shared" ref="DM12:DM36" si="7">DE12</f>
        <v>1097</v>
      </c>
      <c r="DN12" s="32">
        <f>DM12/AJ12</f>
        <v>308.75316633830568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43387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3</v>
      </c>
      <c r="G13" s="89">
        <v>71</v>
      </c>
      <c r="H13" s="44">
        <f t="shared" si="1"/>
        <v>50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 t="s">
        <v>152</v>
      </c>
      <c r="Y13" s="39" t="s">
        <v>152</v>
      </c>
      <c r="Z13" s="39"/>
      <c r="AA13" s="39"/>
      <c r="AB13" s="39"/>
      <c r="AC13" s="39"/>
      <c r="AD13" s="39"/>
      <c r="AE13" s="39">
        <v>8248752</v>
      </c>
      <c r="AF13" s="39"/>
      <c r="AG13" s="39"/>
      <c r="AH13" s="39"/>
      <c r="AI13" s="38">
        <f t="shared" ref="AI13:AI35" si="8">IF(ISBLANK(AE13),"-",AE13-AE12)</f>
        <v>3944</v>
      </c>
      <c r="AJ13" s="38">
        <f t="shared" si="2"/>
        <v>3.944</v>
      </c>
      <c r="AK13" s="38">
        <f t="shared" si="3"/>
        <v>94.656000000000006</v>
      </c>
      <c r="AL13" s="38"/>
      <c r="AM13" s="38"/>
      <c r="AN13" s="38"/>
      <c r="AO13" s="38">
        <f t="shared" si="4"/>
        <v>94.656000000000006</v>
      </c>
      <c r="AP13" s="37">
        <v>4.8</v>
      </c>
      <c r="AQ13" s="37">
        <f t="shared" ref="AQ13:AQ35" si="9">AP13</f>
        <v>4.8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9" t="s">
        <v>152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2083849</v>
      </c>
      <c r="DD13" s="32"/>
      <c r="DE13" s="32">
        <f t="shared" ref="DE13:DE35" si="10">IF(ISBLANK(DC13),"-",DC13-DC12)</f>
        <v>1103</v>
      </c>
      <c r="DF13" s="32"/>
      <c r="DG13" s="32">
        <f t="shared" ref="DG13:DG35" si="11">DC13-DC12</f>
        <v>1103</v>
      </c>
      <c r="DH13" s="32"/>
      <c r="DI13" s="32"/>
      <c r="DJ13" s="32"/>
      <c r="DK13" s="32"/>
      <c r="DL13" s="32"/>
      <c r="DM13" s="32">
        <f t="shared" si="7"/>
        <v>1103</v>
      </c>
      <c r="DN13" s="32">
        <f t="shared" ref="DN13:DN36" si="12">DM13/AJ13</f>
        <v>279.66531440162271</v>
      </c>
      <c r="DO13" s="91">
        <v>0.98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43387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71</v>
      </c>
      <c r="H14" s="44">
        <f t="shared" si="1"/>
        <v>50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 t="s">
        <v>152</v>
      </c>
      <c r="Y14" s="39" t="s">
        <v>152</v>
      </c>
      <c r="Z14" s="39"/>
      <c r="AA14" s="39"/>
      <c r="AB14" s="39"/>
      <c r="AC14" s="39"/>
      <c r="AD14" s="39"/>
      <c r="AE14" s="39">
        <v>8252536</v>
      </c>
      <c r="AF14" s="39"/>
      <c r="AG14" s="39"/>
      <c r="AH14" s="39"/>
      <c r="AI14" s="38">
        <f t="shared" si="8"/>
        <v>3784</v>
      </c>
      <c r="AJ14" s="38">
        <f t="shared" si="2"/>
        <v>3.7839999999999998</v>
      </c>
      <c r="AK14" s="38">
        <f t="shared" si="3"/>
        <v>90.816000000000003</v>
      </c>
      <c r="AL14" s="38"/>
      <c r="AM14" s="38"/>
      <c r="AN14" s="38"/>
      <c r="AO14" s="38">
        <f t="shared" si="4"/>
        <v>90.816000000000003</v>
      </c>
      <c r="AP14" s="37">
        <v>6.3</v>
      </c>
      <c r="AQ14" s="37">
        <f t="shared" si="9"/>
        <v>6.3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9" t="s">
        <v>152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2084951</v>
      </c>
      <c r="DD14" s="32"/>
      <c r="DE14" s="32">
        <f t="shared" si="10"/>
        <v>1102</v>
      </c>
      <c r="DF14" s="32"/>
      <c r="DG14" s="32">
        <f t="shared" si="11"/>
        <v>1102</v>
      </c>
      <c r="DH14" s="32"/>
      <c r="DI14" s="32"/>
      <c r="DJ14" s="32"/>
      <c r="DK14" s="32"/>
      <c r="DL14" s="32"/>
      <c r="DM14" s="32">
        <f t="shared" si="7"/>
        <v>1102</v>
      </c>
      <c r="DN14" s="32">
        <f t="shared" si="12"/>
        <v>291.22621564482029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43387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6</v>
      </c>
      <c r="G15" s="89">
        <v>67</v>
      </c>
      <c r="H15" s="44">
        <f t="shared" si="1"/>
        <v>47.183098591549296</v>
      </c>
      <c r="I15" s="44">
        <v>66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 t="s">
        <v>152</v>
      </c>
      <c r="Y15" s="39" t="s">
        <v>152</v>
      </c>
      <c r="Z15" s="39"/>
      <c r="AA15" s="39"/>
      <c r="AB15" s="39"/>
      <c r="AC15" s="39"/>
      <c r="AD15" s="39"/>
      <c r="AE15" s="39">
        <v>8256520</v>
      </c>
      <c r="AF15" s="39"/>
      <c r="AG15" s="39"/>
      <c r="AH15" s="39"/>
      <c r="AI15" s="38">
        <f t="shared" si="8"/>
        <v>3984</v>
      </c>
      <c r="AJ15" s="38">
        <f t="shared" si="2"/>
        <v>3.984</v>
      </c>
      <c r="AK15" s="38">
        <f t="shared" si="3"/>
        <v>95.616</v>
      </c>
      <c r="AL15" s="38"/>
      <c r="AM15" s="38"/>
      <c r="AN15" s="38"/>
      <c r="AO15" s="38">
        <f t="shared" si="4"/>
        <v>95.616</v>
      </c>
      <c r="AP15" s="37">
        <v>8.3000000000000007</v>
      </c>
      <c r="AQ15" s="37">
        <f t="shared" si="9"/>
        <v>8.3000000000000007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9" t="s">
        <v>152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2086084</v>
      </c>
      <c r="DD15" s="32"/>
      <c r="DE15" s="32">
        <f t="shared" si="10"/>
        <v>1133</v>
      </c>
      <c r="DF15" s="32"/>
      <c r="DG15" s="32">
        <f t="shared" si="11"/>
        <v>1133</v>
      </c>
      <c r="DH15" s="32"/>
      <c r="DI15" s="32"/>
      <c r="DJ15" s="32"/>
      <c r="DK15" s="32"/>
      <c r="DL15" s="32"/>
      <c r="DM15" s="32">
        <f t="shared" si="7"/>
        <v>1133</v>
      </c>
      <c r="DN15" s="32">
        <f t="shared" si="12"/>
        <v>284.38755020080322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43387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81</v>
      </c>
      <c r="H16" s="44">
        <f t="shared" si="1"/>
        <v>57.04225352112676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 t="s">
        <v>152</v>
      </c>
      <c r="Y16" s="39" t="s">
        <v>152</v>
      </c>
      <c r="Z16" s="39"/>
      <c r="AA16" s="39"/>
      <c r="AB16" s="39"/>
      <c r="AC16" s="39"/>
      <c r="AD16" s="39"/>
      <c r="AE16" s="39">
        <v>8260562</v>
      </c>
      <c r="AF16" s="39"/>
      <c r="AG16" s="39"/>
      <c r="AH16" s="39"/>
      <c r="AI16" s="38">
        <f t="shared" si="8"/>
        <v>4042</v>
      </c>
      <c r="AJ16" s="38">
        <f t="shared" si="2"/>
        <v>4.0419999999999998</v>
      </c>
      <c r="AK16" s="38">
        <f t="shared" si="3"/>
        <v>97.007999999999996</v>
      </c>
      <c r="AL16" s="38"/>
      <c r="AM16" s="38"/>
      <c r="AN16" s="38"/>
      <c r="AO16" s="38">
        <f t="shared" si="4"/>
        <v>97.007999999999996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9" t="s">
        <v>152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2087183</v>
      </c>
      <c r="DD16" s="32"/>
      <c r="DE16" s="32">
        <f t="shared" si="10"/>
        <v>1099</v>
      </c>
      <c r="DF16" s="32"/>
      <c r="DG16" s="32">
        <f t="shared" si="11"/>
        <v>1099</v>
      </c>
      <c r="DH16" s="32"/>
      <c r="DI16" s="32"/>
      <c r="DJ16" s="32"/>
      <c r="DK16" s="32"/>
      <c r="DL16" s="32"/>
      <c r="DM16" s="32">
        <f t="shared" si="7"/>
        <v>1099</v>
      </c>
      <c r="DN16" s="32">
        <f t="shared" si="12"/>
        <v>271.89510143493322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43387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81</v>
      </c>
      <c r="H17" s="44">
        <f t="shared" si="1"/>
        <v>57.04225352112676</v>
      </c>
      <c r="I17" s="44">
        <v>79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 t="s">
        <v>152</v>
      </c>
      <c r="Y17" s="39" t="s">
        <v>152</v>
      </c>
      <c r="Z17" s="39"/>
      <c r="AA17" s="39"/>
      <c r="AB17" s="39"/>
      <c r="AC17" s="39"/>
      <c r="AD17" s="39"/>
      <c r="AE17" s="39">
        <v>8265139</v>
      </c>
      <c r="AF17" s="39"/>
      <c r="AG17" s="39"/>
      <c r="AH17" s="39"/>
      <c r="AI17" s="38">
        <f t="shared" si="8"/>
        <v>4577</v>
      </c>
      <c r="AJ17" s="38">
        <f t="shared" si="2"/>
        <v>4.577</v>
      </c>
      <c r="AK17" s="38">
        <f t="shared" si="3"/>
        <v>109.848</v>
      </c>
      <c r="AL17" s="38"/>
      <c r="AM17" s="38"/>
      <c r="AN17" s="38"/>
      <c r="AO17" s="38">
        <f t="shared" si="4"/>
        <v>109.848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1188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0.99831932773109244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9" t="s">
        <v>152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2088290</v>
      </c>
      <c r="DD17" s="32"/>
      <c r="DE17" s="32">
        <f t="shared" si="10"/>
        <v>1107</v>
      </c>
      <c r="DF17" s="32"/>
      <c r="DG17" s="32">
        <f t="shared" si="11"/>
        <v>1107</v>
      </c>
      <c r="DH17" s="32"/>
      <c r="DI17" s="32"/>
      <c r="DJ17" s="32"/>
      <c r="DK17" s="32"/>
      <c r="DL17" s="32"/>
      <c r="DM17" s="32">
        <f t="shared" si="7"/>
        <v>1107</v>
      </c>
      <c r="DN17" s="32">
        <f t="shared" si="12"/>
        <v>241.86148131964168</v>
      </c>
      <c r="DO17" s="91">
        <v>0.95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43387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75</v>
      </c>
      <c r="H18" s="44">
        <f t="shared" si="1"/>
        <v>52.816901408450704</v>
      </c>
      <c r="I18" s="44">
        <v>79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 t="s">
        <v>152</v>
      </c>
      <c r="Y18" s="39" t="s">
        <v>152</v>
      </c>
      <c r="Z18" s="39"/>
      <c r="AA18" s="39"/>
      <c r="AB18" s="39"/>
      <c r="AC18" s="39"/>
      <c r="AD18" s="39"/>
      <c r="AE18" s="39">
        <v>8270002</v>
      </c>
      <c r="AF18" s="39"/>
      <c r="AG18" s="39"/>
      <c r="AH18" s="39"/>
      <c r="AI18" s="38">
        <f t="shared" si="8"/>
        <v>4863</v>
      </c>
      <c r="AJ18" s="38">
        <f t="shared" si="2"/>
        <v>4.8630000000000004</v>
      </c>
      <c r="AK18" s="38">
        <f t="shared" si="3"/>
        <v>116.71200000000002</v>
      </c>
      <c r="AL18" s="38"/>
      <c r="AM18" s="38"/>
      <c r="AN18" s="38"/>
      <c r="AO18" s="38">
        <f t="shared" si="4"/>
        <v>116.71200000000002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9" t="s">
        <v>152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2089382</v>
      </c>
      <c r="DD18" s="32"/>
      <c r="DE18" s="32">
        <f t="shared" si="10"/>
        <v>1092</v>
      </c>
      <c r="DF18" s="32"/>
      <c r="DG18" s="32">
        <f t="shared" si="11"/>
        <v>1092</v>
      </c>
      <c r="DH18" s="32"/>
      <c r="DI18" s="32"/>
      <c r="DJ18" s="32"/>
      <c r="DK18" s="32"/>
      <c r="DL18" s="32"/>
      <c r="DM18" s="32">
        <f t="shared" si="7"/>
        <v>1092</v>
      </c>
      <c r="DN18" s="32">
        <f t="shared" si="12"/>
        <v>224.5527452190006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43387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77</v>
      </c>
      <c r="H19" s="44">
        <f t="shared" si="1"/>
        <v>54.225352112676056</v>
      </c>
      <c r="I19" s="44">
        <v>78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 t="s">
        <v>152</v>
      </c>
      <c r="Y19" s="39" t="s">
        <v>152</v>
      </c>
      <c r="Z19" s="39"/>
      <c r="AA19" s="39"/>
      <c r="AB19" s="39"/>
      <c r="AC19" s="39"/>
      <c r="AD19" s="39"/>
      <c r="AE19" s="39">
        <v>8275267</v>
      </c>
      <c r="AF19" s="39"/>
      <c r="AG19" s="39"/>
      <c r="AH19" s="39"/>
      <c r="AI19" s="38">
        <f t="shared" si="8"/>
        <v>5265</v>
      </c>
      <c r="AJ19" s="38">
        <f t="shared" si="2"/>
        <v>5.2649999999999997</v>
      </c>
      <c r="AK19" s="38">
        <f t="shared" si="3"/>
        <v>126.35999999999999</v>
      </c>
      <c r="AL19" s="38"/>
      <c r="AM19" s="38"/>
      <c r="AN19" s="38"/>
      <c r="AO19" s="38">
        <f t="shared" si="4"/>
        <v>126.35999999999999</v>
      </c>
      <c r="AP19" s="37">
        <v>9.5</v>
      </c>
      <c r="AQ19" s="37">
        <f t="shared" si="9"/>
        <v>9.5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1028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0.86386554621848743</v>
      </c>
      <c r="CL19" s="33"/>
      <c r="CM19" s="33"/>
      <c r="CN19" s="33"/>
      <c r="CO19" s="33"/>
      <c r="CP19" s="33"/>
      <c r="CQ19" s="33"/>
      <c r="CR19" s="39" t="s">
        <v>152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2090485</v>
      </c>
      <c r="DD19" s="32"/>
      <c r="DE19" s="32">
        <f t="shared" si="10"/>
        <v>1103</v>
      </c>
      <c r="DF19" s="32"/>
      <c r="DG19" s="32">
        <f t="shared" si="11"/>
        <v>1103</v>
      </c>
      <c r="DH19" s="32"/>
      <c r="DI19" s="32"/>
      <c r="DJ19" s="32"/>
      <c r="DK19" s="32"/>
      <c r="DL19" s="32"/>
      <c r="DM19" s="32">
        <f t="shared" si="7"/>
        <v>1103</v>
      </c>
      <c r="DN19" s="32">
        <f t="shared" si="12"/>
        <v>209.49667616334284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43387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76</v>
      </c>
      <c r="H20" s="44">
        <f t="shared" si="1"/>
        <v>53.521126760563384</v>
      </c>
      <c r="I20" s="44">
        <v>78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 t="s">
        <v>152</v>
      </c>
      <c r="Y20" s="39" t="s">
        <v>152</v>
      </c>
      <c r="Z20" s="39"/>
      <c r="AA20" s="39"/>
      <c r="AB20" s="39"/>
      <c r="AC20" s="39"/>
      <c r="AD20" s="39"/>
      <c r="AE20" s="39">
        <v>8280334</v>
      </c>
      <c r="AF20" s="39"/>
      <c r="AG20" s="39"/>
      <c r="AH20" s="39"/>
      <c r="AI20" s="38">
        <f t="shared" si="8"/>
        <v>5067</v>
      </c>
      <c r="AJ20" s="38">
        <f t="shared" si="2"/>
        <v>5.0670000000000002</v>
      </c>
      <c r="AK20" s="38">
        <f t="shared" si="3"/>
        <v>121.608</v>
      </c>
      <c r="AL20" s="38"/>
      <c r="AM20" s="38"/>
      <c r="AN20" s="38"/>
      <c r="AO20" s="38">
        <f t="shared" si="4"/>
        <v>121.608</v>
      </c>
      <c r="AP20" s="37">
        <v>8.8000000000000007</v>
      </c>
      <c r="AQ20" s="37">
        <f t="shared" si="9"/>
        <v>8.8000000000000007</v>
      </c>
      <c r="AR20" s="36"/>
      <c r="AS20" s="36"/>
      <c r="AT20" s="36"/>
      <c r="AU20" s="35" t="s">
        <v>158</v>
      </c>
      <c r="AV20" s="34">
        <v>1188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0.99831932773109244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0.86302521008403366</v>
      </c>
      <c r="CL20" s="33"/>
      <c r="CM20" s="33"/>
      <c r="CN20" s="33"/>
      <c r="CO20" s="33"/>
      <c r="CP20" s="33"/>
      <c r="CQ20" s="33"/>
      <c r="CR20" s="39" t="s">
        <v>152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2091748</v>
      </c>
      <c r="DD20" s="32"/>
      <c r="DE20" s="32">
        <f t="shared" si="10"/>
        <v>1263</v>
      </c>
      <c r="DF20" s="32"/>
      <c r="DG20" s="32">
        <f t="shared" si="11"/>
        <v>1263</v>
      </c>
      <c r="DH20" s="32"/>
      <c r="DI20" s="32"/>
      <c r="DJ20" s="32"/>
      <c r="DK20" s="32"/>
      <c r="DL20" s="32"/>
      <c r="DM20" s="32">
        <f t="shared" si="7"/>
        <v>1263</v>
      </c>
      <c r="DN20" s="32">
        <f t="shared" si="12"/>
        <v>249.2599171107164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43387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76</v>
      </c>
      <c r="H21" s="44">
        <f t="shared" si="1"/>
        <v>53.521126760563384</v>
      </c>
      <c r="I21" s="44">
        <v>77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 t="s">
        <v>152</v>
      </c>
      <c r="Y21" s="39" t="s">
        <v>152</v>
      </c>
      <c r="Z21" s="39"/>
      <c r="AA21" s="39"/>
      <c r="AB21" s="39"/>
      <c r="AC21" s="39"/>
      <c r="AD21" s="39"/>
      <c r="AE21" s="39">
        <v>8284902</v>
      </c>
      <c r="AF21" s="39"/>
      <c r="AG21" s="39"/>
      <c r="AH21" s="39"/>
      <c r="AI21" s="38">
        <f t="shared" si="8"/>
        <v>4568</v>
      </c>
      <c r="AJ21" s="38">
        <f t="shared" si="2"/>
        <v>4.5679999999999996</v>
      </c>
      <c r="AK21" s="38">
        <f t="shared" si="3"/>
        <v>109.63199999999999</v>
      </c>
      <c r="AL21" s="38"/>
      <c r="AM21" s="38"/>
      <c r="AN21" s="38"/>
      <c r="AO21" s="38">
        <f t="shared" si="4"/>
        <v>109.63199999999999</v>
      </c>
      <c r="AP21" s="37">
        <v>8.1</v>
      </c>
      <c r="AQ21" s="37">
        <f t="shared" si="9"/>
        <v>8.1</v>
      </c>
      <c r="AR21" s="36"/>
      <c r="AS21" s="36"/>
      <c r="AT21" s="36"/>
      <c r="AU21" s="35" t="s">
        <v>158</v>
      </c>
      <c r="AV21" s="34">
        <v>1188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1028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0.99831932773109244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0.86386554621848743</v>
      </c>
      <c r="CL21" s="33"/>
      <c r="CM21" s="33"/>
      <c r="CN21" s="33"/>
      <c r="CO21" s="33"/>
      <c r="CP21" s="33"/>
      <c r="CQ21" s="33"/>
      <c r="CR21" s="39" t="s">
        <v>152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2092935</v>
      </c>
      <c r="DD21" s="32"/>
      <c r="DE21" s="32">
        <f t="shared" si="10"/>
        <v>1187</v>
      </c>
      <c r="DF21" s="32"/>
      <c r="DG21" s="32">
        <f t="shared" si="11"/>
        <v>1187</v>
      </c>
      <c r="DH21" s="32"/>
      <c r="DI21" s="32"/>
      <c r="DJ21" s="32"/>
      <c r="DK21" s="32"/>
      <c r="DL21" s="32"/>
      <c r="DM21" s="32">
        <f t="shared" si="7"/>
        <v>1187</v>
      </c>
      <c r="DN21" s="32">
        <f t="shared" si="12"/>
        <v>259.85113835376535</v>
      </c>
      <c r="DO21" s="91">
        <v>0.94</v>
      </c>
      <c r="DP21" s="31"/>
      <c r="DT21" s="24"/>
      <c r="DU21" s="24"/>
      <c r="DV21" s="24"/>
      <c r="DW21" s="23"/>
    </row>
    <row r="22" spans="1:127" x14ac:dyDescent="0.35">
      <c r="A22" s="232">
        <v>43387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 t="s">
        <v>152</v>
      </c>
      <c r="Y22" s="39" t="s">
        <v>152</v>
      </c>
      <c r="Z22" s="39"/>
      <c r="AA22" s="39"/>
      <c r="AB22" s="39"/>
      <c r="AC22" s="39"/>
      <c r="AD22" s="39"/>
      <c r="AE22" s="39">
        <v>8289314</v>
      </c>
      <c r="AF22" s="39"/>
      <c r="AG22" s="39"/>
      <c r="AH22" s="39"/>
      <c r="AI22" s="38">
        <f t="shared" si="8"/>
        <v>4412</v>
      </c>
      <c r="AJ22" s="38">
        <f t="shared" si="2"/>
        <v>4.4119999999999999</v>
      </c>
      <c r="AK22" s="38">
        <f t="shared" si="3"/>
        <v>105.88800000000001</v>
      </c>
      <c r="AL22" s="38"/>
      <c r="AM22" s="38"/>
      <c r="AN22" s="38"/>
      <c r="AO22" s="38">
        <f t="shared" si="4"/>
        <v>105.88800000000001</v>
      </c>
      <c r="AP22" s="37">
        <v>7.5</v>
      </c>
      <c r="AQ22" s="37">
        <f t="shared" si="9"/>
        <v>7.5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1026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0.86218487394957988</v>
      </c>
      <c r="CL22" s="33"/>
      <c r="CM22" s="33"/>
      <c r="CN22" s="33"/>
      <c r="CO22" s="33"/>
      <c r="CP22" s="33"/>
      <c r="CQ22" s="33"/>
      <c r="CR22" s="39" t="s">
        <v>152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2094085</v>
      </c>
      <c r="DD22" s="32"/>
      <c r="DE22" s="32">
        <f t="shared" si="10"/>
        <v>1150</v>
      </c>
      <c r="DF22" s="32"/>
      <c r="DG22" s="32">
        <f t="shared" si="11"/>
        <v>1150</v>
      </c>
      <c r="DH22" s="32"/>
      <c r="DI22" s="32"/>
      <c r="DJ22" s="32"/>
      <c r="DK22" s="32"/>
      <c r="DL22" s="32"/>
      <c r="DM22" s="32">
        <f t="shared" si="7"/>
        <v>1150</v>
      </c>
      <c r="DN22" s="32">
        <f t="shared" si="12"/>
        <v>260.65276518585677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43387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74</v>
      </c>
      <c r="H23" s="44">
        <f t="shared" si="1"/>
        <v>52.112676056338032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 t="s">
        <v>152</v>
      </c>
      <c r="Y23" s="39" t="s">
        <v>152</v>
      </c>
      <c r="Z23" s="39"/>
      <c r="AA23" s="39"/>
      <c r="AB23" s="39"/>
      <c r="AC23" s="39"/>
      <c r="AD23" s="39"/>
      <c r="AE23" s="39">
        <v>8294073</v>
      </c>
      <c r="AF23" s="39"/>
      <c r="AG23" s="39"/>
      <c r="AH23" s="39"/>
      <c r="AI23" s="38">
        <f t="shared" si="8"/>
        <v>4759</v>
      </c>
      <c r="AJ23" s="38">
        <f t="shared" si="2"/>
        <v>4.7590000000000003</v>
      </c>
      <c r="AK23" s="38">
        <f t="shared" si="3"/>
        <v>114.21600000000001</v>
      </c>
      <c r="AL23" s="38"/>
      <c r="AM23" s="38"/>
      <c r="AN23" s="38"/>
      <c r="AO23" s="38">
        <f t="shared" si="4"/>
        <v>114.21600000000001</v>
      </c>
      <c r="AP23" s="37">
        <v>6.8</v>
      </c>
      <c r="AQ23" s="37">
        <f t="shared" si="9"/>
        <v>6.8</v>
      </c>
      <c r="AR23" s="36"/>
      <c r="AS23" s="36"/>
      <c r="AT23" s="36"/>
      <c r="AU23" s="35" t="s">
        <v>158</v>
      </c>
      <c r="AV23" s="34">
        <v>1186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0.99663865546218489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0.86302521008403366</v>
      </c>
      <c r="CL23" s="33"/>
      <c r="CM23" s="33"/>
      <c r="CN23" s="33"/>
      <c r="CO23" s="33"/>
      <c r="CP23" s="33"/>
      <c r="CQ23" s="33"/>
      <c r="CR23" s="39" t="s">
        <v>152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2095330</v>
      </c>
      <c r="DD23" s="32"/>
      <c r="DE23" s="32">
        <f t="shared" si="10"/>
        <v>1245</v>
      </c>
      <c r="DF23" s="32"/>
      <c r="DG23" s="32">
        <f t="shared" si="11"/>
        <v>1245</v>
      </c>
      <c r="DH23" s="32"/>
      <c r="DI23" s="32"/>
      <c r="DJ23" s="32"/>
      <c r="DK23" s="32"/>
      <c r="DL23" s="32"/>
      <c r="DM23" s="32">
        <f t="shared" si="7"/>
        <v>1245</v>
      </c>
      <c r="DN23" s="32">
        <f t="shared" si="12"/>
        <v>261.6095818449254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43387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 t="s">
        <v>152</v>
      </c>
      <c r="Y24" s="39" t="s">
        <v>152</v>
      </c>
      <c r="Z24" s="39"/>
      <c r="AA24" s="39"/>
      <c r="AB24" s="39"/>
      <c r="AC24" s="39"/>
      <c r="AD24" s="39"/>
      <c r="AE24" s="39">
        <v>8298306</v>
      </c>
      <c r="AF24" s="39"/>
      <c r="AG24" s="39"/>
      <c r="AH24" s="39"/>
      <c r="AI24" s="38">
        <f t="shared" si="8"/>
        <v>4233</v>
      </c>
      <c r="AJ24" s="38">
        <f t="shared" si="2"/>
        <v>4.2329999999999997</v>
      </c>
      <c r="AK24" s="38">
        <f t="shared" si="3"/>
        <v>101.59199999999998</v>
      </c>
      <c r="AL24" s="38"/>
      <c r="AM24" s="38"/>
      <c r="AN24" s="38"/>
      <c r="AO24" s="38">
        <f t="shared" si="4"/>
        <v>101.59199999999998</v>
      </c>
      <c r="AP24" s="37">
        <v>6.2</v>
      </c>
      <c r="AQ24" s="37">
        <f t="shared" si="9"/>
        <v>6.2</v>
      </c>
      <c r="AR24" s="36"/>
      <c r="AS24" s="36"/>
      <c r="AT24" s="36"/>
      <c r="AU24" s="35" t="s">
        <v>158</v>
      </c>
      <c r="AV24" s="34">
        <v>1186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0.99663865546218489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9" t="s">
        <v>152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2096484</v>
      </c>
      <c r="DD24" s="32"/>
      <c r="DE24" s="32">
        <f t="shared" si="10"/>
        <v>1154</v>
      </c>
      <c r="DF24" s="32"/>
      <c r="DG24" s="32">
        <f t="shared" si="11"/>
        <v>1154</v>
      </c>
      <c r="DH24" s="32"/>
      <c r="DI24" s="32"/>
      <c r="DJ24" s="32"/>
      <c r="DK24" s="32"/>
      <c r="DL24" s="32"/>
      <c r="DM24" s="32">
        <f t="shared" si="7"/>
        <v>1154</v>
      </c>
      <c r="DN24" s="32">
        <f t="shared" si="12"/>
        <v>272.61989133002601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43387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 t="s">
        <v>152</v>
      </c>
      <c r="Y25" s="39" t="s">
        <v>152</v>
      </c>
      <c r="Z25" s="39"/>
      <c r="AA25" s="39"/>
      <c r="AB25" s="39"/>
      <c r="AC25" s="39"/>
      <c r="AD25" s="39"/>
      <c r="AE25" s="39">
        <v>8302843</v>
      </c>
      <c r="AF25" s="39"/>
      <c r="AG25" s="39"/>
      <c r="AH25" s="39"/>
      <c r="AI25" s="38">
        <f t="shared" si="8"/>
        <v>4537</v>
      </c>
      <c r="AJ25" s="38">
        <f t="shared" si="2"/>
        <v>4.5369999999999999</v>
      </c>
      <c r="AK25" s="38">
        <f t="shared" si="3"/>
        <v>108.88800000000001</v>
      </c>
      <c r="AL25" s="38"/>
      <c r="AM25" s="38"/>
      <c r="AN25" s="38"/>
      <c r="AO25" s="38">
        <f t="shared" si="4"/>
        <v>108.88800000000001</v>
      </c>
      <c r="AP25" s="37">
        <v>5.6</v>
      </c>
      <c r="AQ25" s="37">
        <f t="shared" si="9"/>
        <v>5.6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1027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0.86302521008403366</v>
      </c>
      <c r="CL25" s="33"/>
      <c r="CM25" s="33"/>
      <c r="CN25" s="33"/>
      <c r="CO25" s="33"/>
      <c r="CP25" s="33"/>
      <c r="CQ25" s="33"/>
      <c r="CR25" s="39" t="s">
        <v>152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2097688</v>
      </c>
      <c r="DD25" s="32"/>
      <c r="DE25" s="32">
        <f t="shared" si="10"/>
        <v>1204</v>
      </c>
      <c r="DF25" s="32"/>
      <c r="DG25" s="32">
        <f t="shared" si="11"/>
        <v>1204</v>
      </c>
      <c r="DH25" s="32"/>
      <c r="DI25" s="32"/>
      <c r="DJ25" s="32"/>
      <c r="DK25" s="32"/>
      <c r="DL25" s="32"/>
      <c r="DM25" s="32">
        <f t="shared" si="7"/>
        <v>1204</v>
      </c>
      <c r="DN25" s="32">
        <f t="shared" si="12"/>
        <v>265.37359488648889</v>
      </c>
      <c r="DO25" s="91">
        <v>0.99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43387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75</v>
      </c>
      <c r="H26" s="44">
        <f t="shared" si="1"/>
        <v>52.816901408450704</v>
      </c>
      <c r="I26" s="44">
        <v>73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 t="s">
        <v>152</v>
      </c>
      <c r="Y26" s="39" t="s">
        <v>152</v>
      </c>
      <c r="Z26" s="39"/>
      <c r="AA26" s="39"/>
      <c r="AB26" s="39"/>
      <c r="AC26" s="39"/>
      <c r="AD26" s="39"/>
      <c r="AE26" s="39">
        <v>8308002</v>
      </c>
      <c r="AF26" s="39"/>
      <c r="AG26" s="39"/>
      <c r="AH26" s="39"/>
      <c r="AI26" s="38">
        <f t="shared" si="8"/>
        <v>5159</v>
      </c>
      <c r="AJ26" s="38">
        <f t="shared" si="2"/>
        <v>5.1589999999999998</v>
      </c>
      <c r="AK26" s="38">
        <f t="shared" si="3"/>
        <v>123.816</v>
      </c>
      <c r="AL26" s="38"/>
      <c r="AM26" s="38"/>
      <c r="AN26" s="38"/>
      <c r="AO26" s="38">
        <f t="shared" si="4"/>
        <v>123.816</v>
      </c>
      <c r="AP26" s="37">
        <v>5.0999999999999996</v>
      </c>
      <c r="AQ26" s="37">
        <f t="shared" si="9"/>
        <v>5.0999999999999996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1015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0.8529411764705882</v>
      </c>
      <c r="CL26" s="33"/>
      <c r="CM26" s="33"/>
      <c r="CN26" s="33"/>
      <c r="CO26" s="33"/>
      <c r="CP26" s="33"/>
      <c r="CQ26" s="33"/>
      <c r="CR26" s="39" t="s">
        <v>152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2098834</v>
      </c>
      <c r="DD26" s="32"/>
      <c r="DE26" s="32">
        <f t="shared" si="10"/>
        <v>1146</v>
      </c>
      <c r="DF26" s="32"/>
      <c r="DG26" s="32">
        <f t="shared" si="11"/>
        <v>1146</v>
      </c>
      <c r="DH26" s="32"/>
      <c r="DI26" s="32"/>
      <c r="DJ26" s="32"/>
      <c r="DK26" s="32"/>
      <c r="DL26" s="32"/>
      <c r="DM26" s="32">
        <f t="shared" si="7"/>
        <v>1146</v>
      </c>
      <c r="DN26" s="32">
        <f t="shared" si="12"/>
        <v>222.13607288234155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43387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75</v>
      </c>
      <c r="H27" s="44">
        <f t="shared" si="1"/>
        <v>52.816901408450704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 t="s">
        <v>152</v>
      </c>
      <c r="Y27" s="39" t="s">
        <v>152</v>
      </c>
      <c r="Z27" s="39"/>
      <c r="AA27" s="39"/>
      <c r="AB27" s="39"/>
      <c r="AC27" s="39"/>
      <c r="AD27" s="39"/>
      <c r="AE27" s="39">
        <v>8313130</v>
      </c>
      <c r="AF27" s="39"/>
      <c r="AG27" s="39"/>
      <c r="AH27" s="39"/>
      <c r="AI27" s="38">
        <f t="shared" si="8"/>
        <v>5128</v>
      </c>
      <c r="AJ27" s="38">
        <f t="shared" si="2"/>
        <v>5.1280000000000001</v>
      </c>
      <c r="AK27" s="38">
        <f t="shared" si="3"/>
        <v>123.072</v>
      </c>
      <c r="AL27" s="38"/>
      <c r="AM27" s="38"/>
      <c r="AN27" s="38"/>
      <c r="AO27" s="38">
        <f t="shared" si="4"/>
        <v>123.072</v>
      </c>
      <c r="AP27" s="37">
        <v>4.7</v>
      </c>
      <c r="AQ27" s="37">
        <f t="shared" si="9"/>
        <v>4.7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1015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0.8529411764705882</v>
      </c>
      <c r="CL27" s="33"/>
      <c r="CM27" s="33"/>
      <c r="CN27" s="33"/>
      <c r="CO27" s="33"/>
      <c r="CP27" s="33"/>
      <c r="CQ27" s="33"/>
      <c r="CR27" s="39" t="s">
        <v>152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2099984</v>
      </c>
      <c r="DD27" s="32"/>
      <c r="DE27" s="32">
        <f t="shared" si="10"/>
        <v>1150</v>
      </c>
      <c r="DF27" s="32"/>
      <c r="DG27" s="32">
        <f t="shared" si="11"/>
        <v>1150</v>
      </c>
      <c r="DH27" s="32"/>
      <c r="DI27" s="32"/>
      <c r="DJ27" s="32"/>
      <c r="DK27" s="32"/>
      <c r="DL27" s="32"/>
      <c r="DM27" s="32">
        <f t="shared" si="7"/>
        <v>1150</v>
      </c>
      <c r="DN27" s="32">
        <f t="shared" si="12"/>
        <v>224.25897035881434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43387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75</v>
      </c>
      <c r="H28" s="44">
        <f t="shared" si="1"/>
        <v>52.816901408450704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 t="s">
        <v>152</v>
      </c>
      <c r="Y28" s="39" t="s">
        <v>152</v>
      </c>
      <c r="Z28" s="39"/>
      <c r="AA28" s="39"/>
      <c r="AB28" s="39"/>
      <c r="AC28" s="39"/>
      <c r="AD28" s="39"/>
      <c r="AE28" s="39">
        <v>8318285</v>
      </c>
      <c r="AF28" s="39"/>
      <c r="AG28" s="39"/>
      <c r="AH28" s="39"/>
      <c r="AI28" s="38">
        <f t="shared" si="8"/>
        <v>5155</v>
      </c>
      <c r="AJ28" s="38">
        <f t="shared" si="2"/>
        <v>5.1550000000000002</v>
      </c>
      <c r="AK28" s="38">
        <f t="shared" si="3"/>
        <v>123.72</v>
      </c>
      <c r="AL28" s="38"/>
      <c r="AM28" s="38"/>
      <c r="AN28" s="38"/>
      <c r="AO28" s="38">
        <f t="shared" si="4"/>
        <v>123.72</v>
      </c>
      <c r="AP28" s="37">
        <v>4.2</v>
      </c>
      <c r="AQ28" s="37">
        <f t="shared" si="9"/>
        <v>4.2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1015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0.8529411764705882</v>
      </c>
      <c r="CL28" s="33"/>
      <c r="CM28" s="33"/>
      <c r="CN28" s="33"/>
      <c r="CO28" s="33"/>
      <c r="CP28" s="33"/>
      <c r="CQ28" s="33"/>
      <c r="CR28" s="39" t="s">
        <v>152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2101141</v>
      </c>
      <c r="DD28" s="32"/>
      <c r="DE28" s="32">
        <f t="shared" si="10"/>
        <v>1157</v>
      </c>
      <c r="DF28" s="32"/>
      <c r="DG28" s="32">
        <f t="shared" si="11"/>
        <v>1157</v>
      </c>
      <c r="DH28" s="32"/>
      <c r="DI28" s="32"/>
      <c r="DJ28" s="32"/>
      <c r="DK28" s="32"/>
      <c r="DL28" s="32"/>
      <c r="DM28" s="32">
        <f t="shared" si="7"/>
        <v>1157</v>
      </c>
      <c r="DN28" s="32">
        <f t="shared" si="12"/>
        <v>224.44228903976722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43387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73</v>
      </c>
      <c r="H29" s="44">
        <f t="shared" si="1"/>
        <v>51.408450704225352</v>
      </c>
      <c r="I29" s="44">
        <v>72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 t="s">
        <v>152</v>
      </c>
      <c r="Y29" s="39" t="s">
        <v>152</v>
      </c>
      <c r="Z29" s="39"/>
      <c r="AA29" s="39"/>
      <c r="AB29" s="39"/>
      <c r="AC29" s="39"/>
      <c r="AD29" s="39"/>
      <c r="AE29" s="39">
        <v>8323398</v>
      </c>
      <c r="AF29" s="39"/>
      <c r="AG29" s="39"/>
      <c r="AH29" s="39"/>
      <c r="AI29" s="38">
        <f t="shared" si="8"/>
        <v>5113</v>
      </c>
      <c r="AJ29" s="38">
        <f t="shared" si="2"/>
        <v>5.1130000000000004</v>
      </c>
      <c r="AK29" s="38">
        <f t="shared" si="3"/>
        <v>122.71200000000002</v>
      </c>
      <c r="AL29" s="38"/>
      <c r="AM29" s="38"/>
      <c r="AN29" s="38"/>
      <c r="AO29" s="38">
        <f t="shared" si="4"/>
        <v>122.71200000000002</v>
      </c>
      <c r="AP29" s="37">
        <v>3.7</v>
      </c>
      <c r="AQ29" s="37">
        <f t="shared" si="9"/>
        <v>3.7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1016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0.85378151260504198</v>
      </c>
      <c r="CL29" s="33"/>
      <c r="CM29" s="33"/>
      <c r="CN29" s="33"/>
      <c r="CO29" s="33"/>
      <c r="CP29" s="33"/>
      <c r="CQ29" s="33"/>
      <c r="CR29" s="39" t="s">
        <v>152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2102312</v>
      </c>
      <c r="DD29" s="32"/>
      <c r="DE29" s="32">
        <f t="shared" si="10"/>
        <v>1171</v>
      </c>
      <c r="DF29" s="32"/>
      <c r="DG29" s="32">
        <f t="shared" si="11"/>
        <v>1171</v>
      </c>
      <c r="DH29" s="32"/>
      <c r="DI29" s="32"/>
      <c r="DJ29" s="32"/>
      <c r="DK29" s="32"/>
      <c r="DL29" s="32"/>
      <c r="DM29" s="32">
        <f t="shared" si="7"/>
        <v>1171</v>
      </c>
      <c r="DN29" s="32">
        <f t="shared" si="12"/>
        <v>229.02405632700956</v>
      </c>
      <c r="DO29" s="91">
        <v>0.91</v>
      </c>
      <c r="DP29" s="31"/>
      <c r="DT29" s="24"/>
      <c r="DU29" s="24"/>
      <c r="DV29" s="24"/>
      <c r="DW29" s="23"/>
    </row>
    <row r="30" spans="1:127" x14ac:dyDescent="0.35">
      <c r="A30" s="232">
        <v>43387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1</v>
      </c>
      <c r="G30" s="89">
        <v>74</v>
      </c>
      <c r="H30" s="44">
        <f t="shared" si="1"/>
        <v>52.112676056338032</v>
      </c>
      <c r="I30" s="44">
        <v>72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 t="s">
        <v>152</v>
      </c>
      <c r="Y30" s="39" t="s">
        <v>152</v>
      </c>
      <c r="Z30" s="39"/>
      <c r="AA30" s="39"/>
      <c r="AB30" s="39"/>
      <c r="AC30" s="39"/>
      <c r="AD30" s="39"/>
      <c r="AE30" s="39">
        <v>8328203</v>
      </c>
      <c r="AF30" s="39"/>
      <c r="AG30" s="39"/>
      <c r="AH30" s="39"/>
      <c r="AI30" s="38">
        <f t="shared" si="8"/>
        <v>4805</v>
      </c>
      <c r="AJ30" s="38">
        <f t="shared" si="2"/>
        <v>4.8049999999999997</v>
      </c>
      <c r="AK30" s="38">
        <f t="shared" si="3"/>
        <v>115.32</v>
      </c>
      <c r="AL30" s="38"/>
      <c r="AM30" s="38"/>
      <c r="AN30" s="38"/>
      <c r="AO30" s="38">
        <f t="shared" si="4"/>
        <v>115.32</v>
      </c>
      <c r="AP30" s="37">
        <v>3.3</v>
      </c>
      <c r="AQ30" s="37">
        <f t="shared" si="9"/>
        <v>3.3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1006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0.8453781512605042</v>
      </c>
      <c r="CL30" s="33"/>
      <c r="CM30" s="33"/>
      <c r="CN30" s="33"/>
      <c r="CO30" s="33"/>
      <c r="CP30" s="33"/>
      <c r="CQ30" s="33"/>
      <c r="CR30" s="39" t="s">
        <v>152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2103491</v>
      </c>
      <c r="DD30" s="32"/>
      <c r="DE30" s="32">
        <f t="shared" si="10"/>
        <v>1179</v>
      </c>
      <c r="DF30" s="32"/>
      <c r="DG30" s="32">
        <f t="shared" si="11"/>
        <v>1179</v>
      </c>
      <c r="DH30" s="32"/>
      <c r="DI30" s="32"/>
      <c r="DJ30" s="32"/>
      <c r="DK30" s="32"/>
      <c r="DL30" s="32"/>
      <c r="DM30" s="32">
        <f t="shared" si="7"/>
        <v>1179</v>
      </c>
      <c r="DN30" s="32">
        <f t="shared" si="12"/>
        <v>245.36940686784601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43387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0</v>
      </c>
      <c r="G31" s="89">
        <v>74</v>
      </c>
      <c r="H31" s="44">
        <f t="shared" si="1"/>
        <v>52.112676056338032</v>
      </c>
      <c r="I31" s="44">
        <v>72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 t="s">
        <v>152</v>
      </c>
      <c r="Y31" s="39" t="s">
        <v>152</v>
      </c>
      <c r="Z31" s="39"/>
      <c r="AA31" s="39"/>
      <c r="AB31" s="39"/>
      <c r="AC31" s="39"/>
      <c r="AD31" s="39"/>
      <c r="AE31" s="39">
        <v>8333062</v>
      </c>
      <c r="AF31" s="39"/>
      <c r="AG31" s="39"/>
      <c r="AH31" s="39"/>
      <c r="AI31" s="38">
        <f t="shared" si="8"/>
        <v>4859</v>
      </c>
      <c r="AJ31" s="38">
        <f t="shared" si="2"/>
        <v>4.859</v>
      </c>
      <c r="AK31" s="38">
        <f t="shared" si="3"/>
        <v>116.616</v>
      </c>
      <c r="AL31" s="38"/>
      <c r="AM31" s="38"/>
      <c r="AN31" s="38"/>
      <c r="AO31" s="38">
        <f t="shared" si="4"/>
        <v>116.616</v>
      </c>
      <c r="AP31" s="37">
        <v>3</v>
      </c>
      <c r="AQ31" s="37">
        <f t="shared" si="9"/>
        <v>3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1005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0.84453781512605042</v>
      </c>
      <c r="CL31" s="33"/>
      <c r="CM31" s="33"/>
      <c r="CN31" s="33"/>
      <c r="CO31" s="33"/>
      <c r="CP31" s="33"/>
      <c r="CQ31" s="33"/>
      <c r="CR31" s="39" t="s">
        <v>152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2104638</v>
      </c>
      <c r="DD31" s="32"/>
      <c r="DE31" s="32">
        <f t="shared" si="10"/>
        <v>1147</v>
      </c>
      <c r="DF31" s="32"/>
      <c r="DG31" s="32">
        <f t="shared" si="11"/>
        <v>1147</v>
      </c>
      <c r="DH31" s="32"/>
      <c r="DI31" s="32"/>
      <c r="DJ31" s="32"/>
      <c r="DK31" s="32"/>
      <c r="DL31" s="32"/>
      <c r="DM31" s="32">
        <f t="shared" si="7"/>
        <v>1147</v>
      </c>
      <c r="DN31" s="32">
        <f t="shared" si="12"/>
        <v>236.05680181107223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43387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75</v>
      </c>
      <c r="H32" s="44">
        <f t="shared" si="1"/>
        <v>52.816901408450704</v>
      </c>
      <c r="I32" s="44">
        <v>73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 t="s">
        <v>152</v>
      </c>
      <c r="Y32" s="39" t="s">
        <v>152</v>
      </c>
      <c r="Z32" s="39"/>
      <c r="AA32" s="39"/>
      <c r="AB32" s="39"/>
      <c r="AC32" s="39"/>
      <c r="AD32" s="39"/>
      <c r="AE32" s="39">
        <v>8338761</v>
      </c>
      <c r="AF32" s="39"/>
      <c r="AG32" s="39"/>
      <c r="AH32" s="39"/>
      <c r="AI32" s="38">
        <f t="shared" si="8"/>
        <v>5699</v>
      </c>
      <c r="AJ32" s="38">
        <f t="shared" si="2"/>
        <v>5.6989999999999998</v>
      </c>
      <c r="AK32" s="38">
        <f t="shared" si="3"/>
        <v>136.77600000000001</v>
      </c>
      <c r="AL32" s="38"/>
      <c r="AM32" s="38"/>
      <c r="AN32" s="38"/>
      <c r="AO32" s="38">
        <f t="shared" si="4"/>
        <v>136.77600000000001</v>
      </c>
      <c r="AP32" s="37">
        <v>2.6</v>
      </c>
      <c r="AQ32" s="37">
        <f t="shared" si="9"/>
        <v>2.6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1006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0.8453781512605042</v>
      </c>
      <c r="CL32" s="33"/>
      <c r="CM32" s="33"/>
      <c r="CN32" s="33"/>
      <c r="CO32" s="33"/>
      <c r="CP32" s="33"/>
      <c r="CQ32" s="33"/>
      <c r="CR32" s="39" t="s">
        <v>152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2105781</v>
      </c>
      <c r="DD32" s="32"/>
      <c r="DE32" s="32">
        <f t="shared" si="10"/>
        <v>1143</v>
      </c>
      <c r="DF32" s="32"/>
      <c r="DG32" s="32">
        <f t="shared" si="11"/>
        <v>1143</v>
      </c>
      <c r="DH32" s="32"/>
      <c r="DI32" s="32"/>
      <c r="DJ32" s="32"/>
      <c r="DK32" s="32"/>
      <c r="DL32" s="32"/>
      <c r="DM32" s="32">
        <f t="shared" si="7"/>
        <v>1143</v>
      </c>
      <c r="DN32" s="32">
        <f t="shared" si="12"/>
        <v>200.56150201789788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43387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76</v>
      </c>
      <c r="H33" s="44">
        <f t="shared" si="1"/>
        <v>53.521126760563384</v>
      </c>
      <c r="I33" s="44">
        <v>74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 t="s">
        <v>152</v>
      </c>
      <c r="Y33" s="39" t="s">
        <v>152</v>
      </c>
      <c r="Z33" s="39"/>
      <c r="AA33" s="39"/>
      <c r="AB33" s="39"/>
      <c r="AC33" s="39"/>
      <c r="AD33" s="39"/>
      <c r="AE33" s="39">
        <v>8343985</v>
      </c>
      <c r="AF33" s="39"/>
      <c r="AG33" s="39"/>
      <c r="AH33" s="39"/>
      <c r="AI33" s="38">
        <f t="shared" si="8"/>
        <v>5224</v>
      </c>
      <c r="AJ33" s="38">
        <f t="shared" si="2"/>
        <v>5.2240000000000002</v>
      </c>
      <c r="AK33" s="38">
        <f t="shared" si="3"/>
        <v>125.376</v>
      </c>
      <c r="AL33" s="38"/>
      <c r="AM33" s="38"/>
      <c r="AN33" s="38"/>
      <c r="AO33" s="38">
        <f t="shared" si="4"/>
        <v>125.376</v>
      </c>
      <c r="AP33" s="37">
        <v>2.5</v>
      </c>
      <c r="AQ33" s="37">
        <f t="shared" si="9"/>
        <v>2.5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1005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0.84453781512605042</v>
      </c>
      <c r="CL33" s="33"/>
      <c r="CM33" s="33"/>
      <c r="CN33" s="33"/>
      <c r="CO33" s="33"/>
      <c r="CP33" s="33"/>
      <c r="CQ33" s="33"/>
      <c r="CR33" s="39" t="s">
        <v>152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2106951</v>
      </c>
      <c r="DD33" s="32"/>
      <c r="DE33" s="32">
        <f t="shared" si="10"/>
        <v>1170</v>
      </c>
      <c r="DF33" s="32"/>
      <c r="DG33" s="32">
        <f t="shared" si="11"/>
        <v>1170</v>
      </c>
      <c r="DH33" s="32"/>
      <c r="DI33" s="32"/>
      <c r="DJ33" s="32"/>
      <c r="DK33" s="32"/>
      <c r="DL33" s="32"/>
      <c r="DM33" s="32">
        <f t="shared" si="7"/>
        <v>1170</v>
      </c>
      <c r="DN33" s="32">
        <f t="shared" si="12"/>
        <v>223.96630934150076</v>
      </c>
      <c r="DO33" s="91">
        <v>0.87</v>
      </c>
      <c r="DP33" s="31"/>
      <c r="DT33" s="24"/>
      <c r="DU33" s="24"/>
      <c r="DV33" s="24"/>
      <c r="DW33" s="23"/>
    </row>
    <row r="34" spans="1:127" x14ac:dyDescent="0.35">
      <c r="A34" s="232">
        <v>43387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72</v>
      </c>
      <c r="H34" s="44">
        <f t="shared" si="1"/>
        <v>50.70422535211268</v>
      </c>
      <c r="I34" s="44">
        <v>70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 t="s">
        <v>152</v>
      </c>
      <c r="Y34" s="39" t="s">
        <v>152</v>
      </c>
      <c r="Z34" s="39"/>
      <c r="AA34" s="39"/>
      <c r="AB34" s="39"/>
      <c r="AC34" s="39"/>
      <c r="AD34" s="39"/>
      <c r="AE34" s="39">
        <v>8348312</v>
      </c>
      <c r="AF34" s="39"/>
      <c r="AG34" s="39"/>
      <c r="AH34" s="39"/>
      <c r="AI34" s="38">
        <f t="shared" si="8"/>
        <v>4327</v>
      </c>
      <c r="AJ34" s="38">
        <f t="shared" si="2"/>
        <v>4.327</v>
      </c>
      <c r="AK34" s="38">
        <f t="shared" si="3"/>
        <v>103.848</v>
      </c>
      <c r="AL34" s="38"/>
      <c r="AM34" s="38"/>
      <c r="AN34" s="38"/>
      <c r="AO34" s="38">
        <f t="shared" si="4"/>
        <v>103.848</v>
      </c>
      <c r="AP34" s="37">
        <v>3.5</v>
      </c>
      <c r="AQ34" s="37">
        <f t="shared" si="9"/>
        <v>3.5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9" t="s">
        <v>152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2108015</v>
      </c>
      <c r="DD34" s="32"/>
      <c r="DE34" s="32">
        <f t="shared" si="10"/>
        <v>1064</v>
      </c>
      <c r="DF34" s="32"/>
      <c r="DG34" s="32">
        <f t="shared" si="11"/>
        <v>1064</v>
      </c>
      <c r="DH34" s="32"/>
      <c r="DI34" s="32"/>
      <c r="DJ34" s="32"/>
      <c r="DK34" s="32"/>
      <c r="DL34" s="32"/>
      <c r="DM34" s="32">
        <f t="shared" si="7"/>
        <v>1064</v>
      </c>
      <c r="DN34" s="32">
        <f t="shared" si="12"/>
        <v>245.89785070487636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43387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70</v>
      </c>
      <c r="H35" s="44">
        <f t="shared" si="1"/>
        <v>49.295774647887328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 t="s">
        <v>152</v>
      </c>
      <c r="Y35" s="39" t="s">
        <v>152</v>
      </c>
      <c r="Z35" s="39"/>
      <c r="AA35" s="39"/>
      <c r="AB35" s="39"/>
      <c r="AC35" s="39"/>
      <c r="AD35" s="39"/>
      <c r="AE35" s="39">
        <v>8352405</v>
      </c>
      <c r="AF35" s="39"/>
      <c r="AG35" s="39"/>
      <c r="AH35" s="39"/>
      <c r="AI35" s="38">
        <f t="shared" si="8"/>
        <v>4093</v>
      </c>
      <c r="AJ35" s="38">
        <f t="shared" si="2"/>
        <v>4.093</v>
      </c>
      <c r="AK35" s="38">
        <f t="shared" si="3"/>
        <v>98.231999999999999</v>
      </c>
      <c r="AL35" s="38"/>
      <c r="AM35" s="38"/>
      <c r="AN35" s="38"/>
      <c r="AO35" s="38">
        <f t="shared" si="4"/>
        <v>98.231999999999999</v>
      </c>
      <c r="AP35" s="37">
        <v>5.2</v>
      </c>
      <c r="AQ35" s="37">
        <f t="shared" si="9"/>
        <v>5.2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9" t="s">
        <v>152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2109121</v>
      </c>
      <c r="DD35" s="32"/>
      <c r="DE35" s="32">
        <f t="shared" si="10"/>
        <v>1106</v>
      </c>
      <c r="DF35" s="32"/>
      <c r="DG35" s="32">
        <f t="shared" si="11"/>
        <v>1106</v>
      </c>
      <c r="DH35" s="32"/>
      <c r="DI35" s="32"/>
      <c r="DJ35" s="32"/>
      <c r="DK35" s="32"/>
      <c r="DL35" s="32"/>
      <c r="DM35" s="32">
        <f t="shared" si="7"/>
        <v>1106</v>
      </c>
      <c r="DN35" s="32">
        <f t="shared" si="12"/>
        <v>270.21744441729783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2.875</v>
      </c>
      <c r="G36" s="28">
        <f t="shared" si="13"/>
        <v>74.25</v>
      </c>
      <c r="H36" s="28">
        <f t="shared" si="13"/>
        <v>52.2887323943662</v>
      </c>
      <c r="I36" s="28">
        <f t="shared" si="13"/>
        <v>73.166666666666671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111150</v>
      </c>
      <c r="AJ36" s="28">
        <f>SUM(AJ12:AJ35)</f>
        <v>111.15</v>
      </c>
      <c r="AK36" s="28">
        <f>AVERAGE(AK12:AK35)</f>
        <v>111.14999999999999</v>
      </c>
      <c r="AL36" s="28"/>
      <c r="AM36" s="28"/>
      <c r="AN36" s="28"/>
      <c r="AO36" s="28"/>
      <c r="AP36" s="28">
        <f>AVERAGE(AP12:AP35)</f>
        <v>5.8999999999999986</v>
      </c>
      <c r="AQ36" s="28">
        <f>AVERAGE(AQ12:AQ35)</f>
        <v>5.8999999999999986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27472</v>
      </c>
      <c r="DF36" s="28"/>
      <c r="DG36" s="28">
        <f>SUM(DG12:DG35)</f>
        <v>27472</v>
      </c>
      <c r="DH36" s="28"/>
      <c r="DI36" s="28"/>
      <c r="DJ36" s="28"/>
      <c r="DK36" s="28"/>
      <c r="DL36" s="28"/>
      <c r="DM36" s="28">
        <f t="shared" si="7"/>
        <v>27472</v>
      </c>
      <c r="DN36" s="28">
        <f t="shared" si="12"/>
        <v>247.16149347728293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232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6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392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391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393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394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70" t="s">
        <v>184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395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68" t="s">
        <v>172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396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121"/>
      <c r="D53" s="104"/>
      <c r="E53" s="104"/>
      <c r="F53" s="104"/>
      <c r="G53" s="104"/>
      <c r="H53" s="104"/>
      <c r="I53" s="104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04"/>
      <c r="X53" s="104"/>
      <c r="Y53" s="104"/>
      <c r="Z53" s="4"/>
    </row>
    <row r="54" spans="2:26" x14ac:dyDescent="0.35">
      <c r="B54" s="102" t="s">
        <v>282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4"/>
      <c r="Y54" s="4"/>
    </row>
    <row r="55" spans="2:26" x14ac:dyDescent="0.35">
      <c r="B55" s="102" t="s">
        <v>360</v>
      </c>
      <c r="C55" s="9"/>
      <c r="D55" s="8"/>
      <c r="E55" s="8"/>
      <c r="F55" s="8"/>
      <c r="G55" s="8"/>
      <c r="H55" s="8"/>
      <c r="I55" s="8"/>
      <c r="J55" s="7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4"/>
      <c r="Y55" s="4"/>
    </row>
    <row r="56" spans="2:26" x14ac:dyDescent="0.35">
      <c r="B56" s="166" t="s">
        <v>399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284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398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400</v>
      </c>
      <c r="D59" s="104"/>
      <c r="E59" s="104"/>
      <c r="F59" s="104"/>
      <c r="G59" s="104"/>
      <c r="H59" s="104"/>
      <c r="I59" s="104"/>
      <c r="Q59" s="193"/>
      <c r="R59" s="193"/>
      <c r="T59" s="193"/>
      <c r="U59" s="193"/>
      <c r="W59" s="104"/>
    </row>
    <row r="60" spans="2:26" x14ac:dyDescent="0.35">
      <c r="B60" s="102" t="s">
        <v>401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389</v>
      </c>
      <c r="C61" s="121"/>
      <c r="D61" s="104"/>
      <c r="E61" s="104"/>
      <c r="F61" s="104"/>
      <c r="G61" s="104"/>
      <c r="H61" s="104"/>
      <c r="I61" s="104"/>
      <c r="Q61" s="193"/>
      <c r="R61" s="193"/>
      <c r="T61" s="193"/>
      <c r="U61" s="193"/>
      <c r="V61" s="193"/>
      <c r="W61" s="193"/>
      <c r="X61" s="193"/>
      <c r="Y61" s="193"/>
    </row>
    <row r="62" spans="2:26" x14ac:dyDescent="0.35">
      <c r="B62" s="170" t="s">
        <v>161</v>
      </c>
      <c r="C62" s="196"/>
      <c r="Q62" s="195"/>
      <c r="R62" s="195"/>
      <c r="S62" s="195"/>
      <c r="T62" s="195"/>
      <c r="U62" s="195"/>
      <c r="V62" s="195"/>
      <c r="W62" s="195"/>
    </row>
    <row r="63" spans="2:26" x14ac:dyDescent="0.35">
      <c r="B63" s="102" t="s">
        <v>402</v>
      </c>
      <c r="C63" s="16"/>
      <c r="D63" s="95"/>
      <c r="E63" s="95"/>
      <c r="F63" s="95"/>
      <c r="G63" s="95"/>
      <c r="H63" s="95"/>
      <c r="I63" s="95"/>
      <c r="J63" s="95"/>
      <c r="K63" s="7"/>
      <c r="L63" s="6"/>
      <c r="M63" s="6"/>
      <c r="N63" s="6"/>
      <c r="O63" s="6"/>
      <c r="P63" s="6"/>
      <c r="Q63" s="6"/>
      <c r="R63" s="6"/>
      <c r="S63" s="6"/>
      <c r="T63" s="6"/>
      <c r="U63" s="13"/>
      <c r="V63" s="13"/>
      <c r="W63" s="12"/>
      <c r="X63" s="4"/>
      <c r="Y63" s="4"/>
    </row>
    <row r="64" spans="2:26" x14ac:dyDescent="0.35">
      <c r="B64" s="102" t="s">
        <v>403</v>
      </c>
      <c r="C64" s="11"/>
      <c r="D64" s="15"/>
      <c r="E64" s="15"/>
      <c r="F64" s="15"/>
      <c r="G64" s="15"/>
      <c r="H64" s="15"/>
      <c r="I64" s="15"/>
      <c r="J64" s="14"/>
      <c r="K64" s="14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2"/>
      <c r="X64" s="4"/>
      <c r="Y64" s="4"/>
    </row>
    <row r="65" spans="2:25" x14ac:dyDescent="0.35">
      <c r="B65" s="170" t="s">
        <v>404</v>
      </c>
      <c r="C65" s="197"/>
      <c r="D65" s="8"/>
      <c r="E65" s="8"/>
      <c r="F65" s="8"/>
      <c r="G65" s="8"/>
      <c r="H65" s="8"/>
      <c r="I65" s="8"/>
      <c r="J65" s="7"/>
      <c r="K65" s="7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3"/>
      <c r="W65" s="12"/>
      <c r="X65" s="4"/>
      <c r="Y65" s="4"/>
    </row>
    <row r="66" spans="2:25" x14ac:dyDescent="0.35">
      <c r="B66" s="102" t="s">
        <v>405</v>
      </c>
      <c r="C66" s="11"/>
      <c r="D66" s="15"/>
      <c r="E66" s="15"/>
      <c r="F66" s="15"/>
      <c r="G66" s="15"/>
      <c r="H66" s="15"/>
      <c r="I66" s="15"/>
      <c r="J66" s="14"/>
      <c r="K66" s="14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2"/>
      <c r="X66" s="4"/>
      <c r="Y66" s="4"/>
    </row>
    <row r="67" spans="2:25" x14ac:dyDescent="0.35">
      <c r="B67" s="102" t="s">
        <v>406</v>
      </c>
      <c r="C67" s="11"/>
      <c r="D67" s="15"/>
      <c r="E67" s="15"/>
      <c r="F67" s="15"/>
      <c r="G67" s="15"/>
      <c r="H67" s="15"/>
      <c r="I67" s="15"/>
      <c r="J67" s="14"/>
      <c r="K67" s="14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2"/>
      <c r="X67" s="4"/>
      <c r="Y67" s="4"/>
    </row>
    <row r="68" spans="2:25" x14ac:dyDescent="0.35">
      <c r="B68" s="102" t="s">
        <v>407</v>
      </c>
      <c r="C68" s="11"/>
      <c r="D68" s="15"/>
      <c r="E68" s="15"/>
      <c r="F68" s="15"/>
      <c r="G68" s="15"/>
      <c r="H68" s="15"/>
      <c r="I68" s="15"/>
      <c r="J68" s="14"/>
      <c r="K68" s="14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2"/>
      <c r="X68" s="4"/>
      <c r="Y68" s="4"/>
    </row>
    <row r="69" spans="2:25" x14ac:dyDescent="0.35">
      <c r="B69" s="165" t="s">
        <v>164</v>
      </c>
      <c r="C69" s="11"/>
      <c r="D69" s="15"/>
      <c r="E69" s="15"/>
      <c r="F69" s="15"/>
      <c r="G69" s="15"/>
      <c r="H69" s="15"/>
      <c r="I69" s="15"/>
      <c r="J69" s="14"/>
      <c r="K69" s="14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2"/>
      <c r="X69" s="4"/>
      <c r="Y69" s="4"/>
    </row>
    <row r="70" spans="2:25" x14ac:dyDescent="0.35">
      <c r="B70" s="102" t="s">
        <v>322</v>
      </c>
      <c r="C70" s="11"/>
      <c r="D70" s="15"/>
      <c r="E70" s="15"/>
      <c r="F70" s="15"/>
      <c r="G70" s="15"/>
      <c r="H70" s="15"/>
      <c r="I70" s="15"/>
      <c r="J70" s="14"/>
      <c r="K70" s="14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2"/>
      <c r="X70" s="4"/>
      <c r="Y70" s="4"/>
    </row>
    <row r="71" spans="2:25" x14ac:dyDescent="0.35">
      <c r="B71" s="102" t="s">
        <v>408</v>
      </c>
      <c r="C71" s="11"/>
      <c r="D71" s="15"/>
      <c r="E71" s="15"/>
      <c r="F71" s="15"/>
      <c r="G71" s="15"/>
      <c r="H71" s="15"/>
      <c r="I71" s="15"/>
      <c r="J71" s="14"/>
      <c r="K71" s="14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2"/>
      <c r="X71" s="4"/>
      <c r="Y71" s="4"/>
    </row>
    <row r="72" spans="2:25" x14ac:dyDescent="0.35">
      <c r="B72" s="170" t="s">
        <v>226</v>
      </c>
      <c r="C72" s="11"/>
      <c r="D72" s="15"/>
      <c r="E72" s="15"/>
      <c r="F72" s="15"/>
      <c r="G72" s="15"/>
      <c r="H72" s="15"/>
      <c r="I72" s="15"/>
      <c r="J72" s="14"/>
      <c r="K72" s="14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2"/>
      <c r="X72" s="4"/>
      <c r="Y72" s="4"/>
    </row>
    <row r="73" spans="2:25" x14ac:dyDescent="0.35">
      <c r="B73" s="185" t="s">
        <v>354</v>
      </c>
      <c r="C73" s="11"/>
      <c r="D73" s="15"/>
      <c r="E73" s="15"/>
      <c r="F73" s="15"/>
      <c r="G73" s="15"/>
      <c r="H73" s="15"/>
      <c r="I73" s="15"/>
      <c r="J73" s="14"/>
      <c r="K73" s="14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2"/>
      <c r="X73" s="4"/>
      <c r="Y73" s="4"/>
    </row>
    <row r="74" spans="2:25" x14ac:dyDescent="0.35">
      <c r="B74" s="167" t="s">
        <v>247</v>
      </c>
      <c r="C74" s="11"/>
      <c r="D74" s="15"/>
      <c r="E74" s="15"/>
      <c r="F74" s="15"/>
      <c r="G74" s="15"/>
      <c r="H74" s="15"/>
      <c r="I74" s="15"/>
      <c r="J74" s="14"/>
      <c r="K74" s="14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2"/>
      <c r="X74" s="4"/>
      <c r="Y74" s="4"/>
    </row>
    <row r="75" spans="2:25" x14ac:dyDescent="0.35">
      <c r="B75" s="185" t="s">
        <v>409</v>
      </c>
      <c r="C75" s="11"/>
      <c r="D75" s="15"/>
      <c r="E75" s="15"/>
      <c r="F75" s="15"/>
      <c r="G75" s="15"/>
      <c r="H75" s="15"/>
      <c r="I75" s="15"/>
      <c r="J75" s="14"/>
      <c r="K75" s="14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2"/>
      <c r="X75" s="4"/>
      <c r="Y75" s="4"/>
    </row>
    <row r="76" spans="2:25" x14ac:dyDescent="0.35">
      <c r="B76" s="173" t="s">
        <v>411</v>
      </c>
      <c r="C76" s="11"/>
      <c r="D76" s="15"/>
      <c r="E76" s="15"/>
      <c r="F76" s="15"/>
      <c r="G76" s="15"/>
      <c r="H76" s="15"/>
      <c r="I76" s="15"/>
      <c r="J76" s="14"/>
      <c r="K76" s="14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2"/>
      <c r="X76" s="4"/>
      <c r="Y76" s="4"/>
    </row>
    <row r="77" spans="2:25" x14ac:dyDescent="0.35">
      <c r="B77" s="102" t="s">
        <v>236</v>
      </c>
      <c r="C77" s="11"/>
      <c r="D77" s="15"/>
      <c r="E77" s="15"/>
      <c r="F77" s="15"/>
      <c r="G77" s="15"/>
      <c r="H77" s="15"/>
      <c r="I77" s="15"/>
      <c r="J77" s="14"/>
      <c r="K77" s="14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2"/>
      <c r="X77" s="4"/>
      <c r="Y77" s="4"/>
    </row>
    <row r="78" spans="2:25" x14ac:dyDescent="0.35">
      <c r="B78" s="199" t="s">
        <v>169</v>
      </c>
      <c r="C78" s="11"/>
      <c r="D78" s="15"/>
      <c r="E78" s="15"/>
      <c r="F78" s="15"/>
      <c r="G78" s="15"/>
      <c r="H78" s="15"/>
      <c r="I78" s="15"/>
      <c r="J78" s="14"/>
      <c r="K78" s="14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2"/>
      <c r="X78" s="4"/>
      <c r="Y78" s="4"/>
    </row>
    <row r="79" spans="2:25" x14ac:dyDescent="0.35">
      <c r="B79" s="174" t="s">
        <v>410</v>
      </c>
      <c r="C79" s="121"/>
      <c r="D79" s="104"/>
      <c r="E79" s="104"/>
      <c r="F79" s="104"/>
      <c r="G79" s="104"/>
      <c r="H79" s="104"/>
      <c r="I79" s="104"/>
      <c r="J79" s="193"/>
      <c r="K79" s="193"/>
      <c r="L79" s="193"/>
      <c r="M79" s="193"/>
      <c r="N79" s="193"/>
      <c r="O79" s="193"/>
      <c r="P79" s="193"/>
      <c r="Q79" s="193"/>
      <c r="R79" s="193"/>
      <c r="S79" s="193"/>
      <c r="T79" s="193"/>
      <c r="U79" s="193"/>
      <c r="V79" s="193"/>
      <c r="W79" s="104"/>
      <c r="X79" s="104"/>
      <c r="Y79" s="104"/>
    </row>
    <row r="80" spans="2:25" x14ac:dyDescent="0.35">
      <c r="B80" s="102" t="s">
        <v>412</v>
      </c>
      <c r="C80" s="121"/>
      <c r="D80" s="104"/>
      <c r="E80" s="104"/>
      <c r="F80" s="104"/>
      <c r="G80" s="104"/>
      <c r="H80" s="104"/>
      <c r="I80" s="104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04"/>
      <c r="X80" s="104"/>
      <c r="Y80" s="104"/>
    </row>
    <row r="81" spans="2:25" x14ac:dyDescent="0.35">
      <c r="B81" s="102" t="s">
        <v>413</v>
      </c>
      <c r="C81" s="121"/>
      <c r="D81" s="104"/>
      <c r="E81" s="104"/>
      <c r="F81" s="104"/>
      <c r="G81" s="104"/>
      <c r="H81" s="104"/>
      <c r="I81" s="104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04"/>
      <c r="X81" s="104"/>
      <c r="Y81" s="10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D00-000000000000}">
      <formula1>$DT$9:$DT$20</formula1>
    </dataValidation>
    <dataValidation type="list" allowBlank="1" showInputMessage="1" showErrorMessage="1" sqref="DT31:DU31" xr:uid="{00000000-0002-0000-0D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2:DW80"/>
  <sheetViews>
    <sheetView topLeftCell="CR1" zoomScaleNormal="100" workbookViewId="0"/>
  </sheetViews>
  <sheetFormatPr defaultRowHeight="14.5" x14ac:dyDescent="0.35"/>
  <cols>
    <col min="1" max="1" width="8.90625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43388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'14'!AE35</f>
        <v>8352405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'14'!DC35</f>
        <v>2109121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43388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70</v>
      </c>
      <c r="H12" s="44">
        <f t="shared" ref="H12:H35" si="1">G12/1.42</f>
        <v>49.295774647887328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8356515</v>
      </c>
      <c r="AF12" s="39"/>
      <c r="AG12" s="39"/>
      <c r="AH12" s="39"/>
      <c r="AI12" s="38">
        <f>IF(ISBLANK(AE12),"-",AE12-AE10)</f>
        <v>4110</v>
      </c>
      <c r="AJ12" s="38">
        <f t="shared" ref="AJ12:AJ35" si="2">AI12/1000</f>
        <v>4.1100000000000003</v>
      </c>
      <c r="AK12" s="38">
        <f t="shared" ref="AK12:AK35" si="3">AJ12*24</f>
        <v>98.640000000000015</v>
      </c>
      <c r="AL12" s="38"/>
      <c r="AM12" s="38"/>
      <c r="AN12" s="38"/>
      <c r="AO12" s="38">
        <f t="shared" ref="AO12:AO35" si="4">AK12</f>
        <v>98.640000000000015</v>
      </c>
      <c r="AP12" s="37">
        <v>6.7</v>
      </c>
      <c r="AQ12" s="37">
        <f t="shared" ref="AQ12:AQ35" si="5">AP12</f>
        <v>6.7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6">AV12/1190</f>
        <v>0.99747899159663866</v>
      </c>
      <c r="CC12" s="33">
        <f t="shared" si="6"/>
        <v>0.99579831932773111</v>
      </c>
      <c r="CD12" s="33">
        <f t="shared" si="6"/>
        <v>0</v>
      </c>
      <c r="CE12" s="33">
        <f t="shared" si="6"/>
        <v>0.99579831932773111</v>
      </c>
      <c r="CF12" s="33"/>
      <c r="CG12" s="33"/>
      <c r="CH12" s="33"/>
      <c r="CI12" s="33"/>
      <c r="CJ12" s="33">
        <f t="shared" ref="CJ12:CK35" si="7">BL12/1190</f>
        <v>0</v>
      </c>
      <c r="CK12" s="33">
        <f t="shared" si="7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2110234</v>
      </c>
      <c r="DD12" s="32"/>
      <c r="DE12" s="32">
        <f>IF(ISBLANK(DC12),"-",DC12-DC10)</f>
        <v>1113</v>
      </c>
      <c r="DF12" s="32"/>
      <c r="DG12" s="32">
        <f>DC12-DC10</f>
        <v>1113</v>
      </c>
      <c r="DH12" s="32"/>
      <c r="DI12" s="32"/>
      <c r="DJ12" s="32"/>
      <c r="DK12" s="32"/>
      <c r="DL12" s="32"/>
      <c r="DM12" s="32">
        <f t="shared" ref="DM12:DM36" si="8">DE12</f>
        <v>1113</v>
      </c>
      <c r="DN12" s="32">
        <f>DM12/AJ12</f>
        <v>270.80291970802915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43388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71</v>
      </c>
      <c r="H13" s="44">
        <f t="shared" si="1"/>
        <v>50</v>
      </c>
      <c r="I13" s="44">
        <v>69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8360888</v>
      </c>
      <c r="AF13" s="39"/>
      <c r="AG13" s="39"/>
      <c r="AH13" s="39"/>
      <c r="AI13" s="38">
        <f t="shared" ref="AI13:AI35" si="9">IF(ISBLANK(AE13),"-",AE13-AE12)</f>
        <v>4373</v>
      </c>
      <c r="AJ13" s="38">
        <f t="shared" si="2"/>
        <v>4.3730000000000002</v>
      </c>
      <c r="AK13" s="38">
        <f t="shared" si="3"/>
        <v>104.952</v>
      </c>
      <c r="AL13" s="38"/>
      <c r="AM13" s="38"/>
      <c r="AN13" s="38"/>
      <c r="AO13" s="38">
        <f t="shared" si="4"/>
        <v>104.952</v>
      </c>
      <c r="AP13" s="37">
        <v>8.3000000000000007</v>
      </c>
      <c r="AQ13" s="37">
        <f t="shared" si="5"/>
        <v>8.3000000000000007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6"/>
        <v>0.99747899159663866</v>
      </c>
      <c r="CC13" s="33">
        <f t="shared" si="6"/>
        <v>0.99579831932773111</v>
      </c>
      <c r="CD13" s="33">
        <f t="shared" si="6"/>
        <v>0</v>
      </c>
      <c r="CE13" s="33">
        <f t="shared" si="6"/>
        <v>0.99579831932773111</v>
      </c>
      <c r="CF13" s="33"/>
      <c r="CG13" s="33"/>
      <c r="CH13" s="33"/>
      <c r="CI13" s="33"/>
      <c r="CJ13" s="33">
        <f t="shared" si="7"/>
        <v>0</v>
      </c>
      <c r="CK13" s="33">
        <f t="shared" si="7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2111328</v>
      </c>
      <c r="DD13" s="32"/>
      <c r="DE13" s="32">
        <f t="shared" ref="DE13:DE35" si="10">IF(ISBLANK(DC13),"-",DC13-DC12)</f>
        <v>1094</v>
      </c>
      <c r="DF13" s="32"/>
      <c r="DG13" s="32">
        <f t="shared" ref="DG13:DG35" si="11">DC13-DC12</f>
        <v>1094</v>
      </c>
      <c r="DH13" s="32"/>
      <c r="DI13" s="32"/>
      <c r="DJ13" s="32"/>
      <c r="DK13" s="32"/>
      <c r="DL13" s="32"/>
      <c r="DM13" s="32">
        <f t="shared" si="8"/>
        <v>1094</v>
      </c>
      <c r="DN13" s="32">
        <f t="shared" ref="DN13:DN36" si="12">DM13/AJ13</f>
        <v>250.17150697461696</v>
      </c>
      <c r="DO13" s="91">
        <v>0.79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43388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72</v>
      </c>
      <c r="H14" s="44">
        <f t="shared" si="1"/>
        <v>50.70422535211268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8365330</v>
      </c>
      <c r="AF14" s="39"/>
      <c r="AG14" s="39"/>
      <c r="AH14" s="39"/>
      <c r="AI14" s="38">
        <f t="shared" si="9"/>
        <v>4442</v>
      </c>
      <c r="AJ14" s="38">
        <f t="shared" si="2"/>
        <v>4.4420000000000002</v>
      </c>
      <c r="AK14" s="38">
        <f t="shared" si="3"/>
        <v>106.608</v>
      </c>
      <c r="AL14" s="38"/>
      <c r="AM14" s="38"/>
      <c r="AN14" s="38"/>
      <c r="AO14" s="38">
        <f t="shared" si="4"/>
        <v>106.608</v>
      </c>
      <c r="AP14" s="37">
        <v>9.5</v>
      </c>
      <c r="AQ14" s="37">
        <f t="shared" si="5"/>
        <v>9.5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6"/>
        <v>0.99747899159663866</v>
      </c>
      <c r="CC14" s="33">
        <f t="shared" si="6"/>
        <v>0.99579831932773111</v>
      </c>
      <c r="CD14" s="33">
        <f t="shared" si="6"/>
        <v>0</v>
      </c>
      <c r="CE14" s="33">
        <f t="shared" si="6"/>
        <v>0.99579831932773111</v>
      </c>
      <c r="CF14" s="33"/>
      <c r="CG14" s="33"/>
      <c r="CH14" s="33"/>
      <c r="CI14" s="33"/>
      <c r="CJ14" s="33">
        <f t="shared" si="7"/>
        <v>0</v>
      </c>
      <c r="CK14" s="33">
        <f t="shared" si="7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2112435</v>
      </c>
      <c r="DD14" s="32"/>
      <c r="DE14" s="32">
        <f t="shared" si="10"/>
        <v>1107</v>
      </c>
      <c r="DF14" s="32"/>
      <c r="DG14" s="32">
        <f t="shared" si="11"/>
        <v>1107</v>
      </c>
      <c r="DH14" s="32"/>
      <c r="DI14" s="32"/>
      <c r="DJ14" s="32"/>
      <c r="DK14" s="32"/>
      <c r="DL14" s="32"/>
      <c r="DM14" s="32">
        <f t="shared" si="8"/>
        <v>1107</v>
      </c>
      <c r="DN14" s="32">
        <f t="shared" si="12"/>
        <v>249.21206663665015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43388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8369290</v>
      </c>
      <c r="AF15" s="39"/>
      <c r="AG15" s="39"/>
      <c r="AH15" s="39"/>
      <c r="AI15" s="38">
        <f t="shared" si="9"/>
        <v>3960</v>
      </c>
      <c r="AJ15" s="38">
        <f t="shared" si="2"/>
        <v>3.96</v>
      </c>
      <c r="AK15" s="38">
        <f t="shared" si="3"/>
        <v>95.039999999999992</v>
      </c>
      <c r="AL15" s="38"/>
      <c r="AM15" s="38"/>
      <c r="AN15" s="38"/>
      <c r="AO15" s="38">
        <f t="shared" si="4"/>
        <v>95.039999999999992</v>
      </c>
      <c r="AP15" s="37">
        <v>9.5</v>
      </c>
      <c r="AQ15" s="37">
        <f t="shared" si="5"/>
        <v>9.5</v>
      </c>
      <c r="AR15" s="36"/>
      <c r="AS15" s="36"/>
      <c r="AT15" s="36"/>
      <c r="AU15" s="35" t="s">
        <v>153</v>
      </c>
      <c r="AV15" s="34">
        <v>1095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6"/>
        <v>0.92016806722689071</v>
      </c>
      <c r="CC15" s="33">
        <f t="shared" si="6"/>
        <v>0.99579831932773111</v>
      </c>
      <c r="CD15" s="33">
        <f t="shared" si="6"/>
        <v>0</v>
      </c>
      <c r="CE15" s="33">
        <f t="shared" si="6"/>
        <v>0.99579831932773111</v>
      </c>
      <c r="CF15" s="33"/>
      <c r="CG15" s="33"/>
      <c r="CH15" s="33"/>
      <c r="CI15" s="33"/>
      <c r="CJ15" s="33">
        <f t="shared" si="7"/>
        <v>0</v>
      </c>
      <c r="CK15" s="33">
        <f t="shared" si="7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2113436</v>
      </c>
      <c r="DD15" s="32"/>
      <c r="DE15" s="32">
        <f t="shared" si="10"/>
        <v>1001</v>
      </c>
      <c r="DF15" s="32"/>
      <c r="DG15" s="32">
        <f t="shared" si="11"/>
        <v>1001</v>
      </c>
      <c r="DH15" s="32"/>
      <c r="DI15" s="32"/>
      <c r="DJ15" s="32"/>
      <c r="DK15" s="32"/>
      <c r="DL15" s="32"/>
      <c r="DM15" s="32">
        <f t="shared" si="8"/>
        <v>1001</v>
      </c>
      <c r="DN15" s="32">
        <f t="shared" si="12"/>
        <v>252.77777777777777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43388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8373414</v>
      </c>
      <c r="AF16" s="39"/>
      <c r="AG16" s="39"/>
      <c r="AH16" s="39"/>
      <c r="AI16" s="38">
        <f t="shared" si="9"/>
        <v>4124</v>
      </c>
      <c r="AJ16" s="38">
        <f t="shared" si="2"/>
        <v>4.1239999999999997</v>
      </c>
      <c r="AK16" s="38">
        <f t="shared" si="3"/>
        <v>98.975999999999999</v>
      </c>
      <c r="AL16" s="38"/>
      <c r="AM16" s="38"/>
      <c r="AN16" s="38"/>
      <c r="AO16" s="38">
        <f t="shared" si="4"/>
        <v>98.975999999999999</v>
      </c>
      <c r="AP16" s="37">
        <v>9.5</v>
      </c>
      <c r="AQ16" s="37">
        <f t="shared" si="5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6"/>
        <v>0.99747899159663866</v>
      </c>
      <c r="CC16" s="33">
        <f t="shared" si="6"/>
        <v>0.99579831932773111</v>
      </c>
      <c r="CD16" s="33">
        <f t="shared" si="6"/>
        <v>0</v>
      </c>
      <c r="CE16" s="33">
        <f t="shared" si="6"/>
        <v>0.99579831932773111</v>
      </c>
      <c r="CF16" s="33"/>
      <c r="CG16" s="33"/>
      <c r="CH16" s="33"/>
      <c r="CI16" s="33"/>
      <c r="CJ16" s="33">
        <f t="shared" si="7"/>
        <v>0</v>
      </c>
      <c r="CK16" s="33">
        <f t="shared" si="7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2114444</v>
      </c>
      <c r="DD16" s="32"/>
      <c r="DE16" s="32">
        <f t="shared" si="10"/>
        <v>1008</v>
      </c>
      <c r="DF16" s="32"/>
      <c r="DG16" s="32">
        <f t="shared" si="11"/>
        <v>1008</v>
      </c>
      <c r="DH16" s="32"/>
      <c r="DI16" s="32"/>
      <c r="DJ16" s="32"/>
      <c r="DK16" s="32"/>
      <c r="DL16" s="32"/>
      <c r="DM16" s="32">
        <f t="shared" si="8"/>
        <v>1008</v>
      </c>
      <c r="DN16" s="32">
        <f t="shared" si="12"/>
        <v>244.42289039767218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43388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74</v>
      </c>
      <c r="H17" s="44">
        <f t="shared" si="1"/>
        <v>52.112676056338032</v>
      </c>
      <c r="I17" s="44">
        <v>72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8378270</v>
      </c>
      <c r="AF17" s="39"/>
      <c r="AG17" s="39"/>
      <c r="AH17" s="39"/>
      <c r="AI17" s="38">
        <f t="shared" si="9"/>
        <v>4856</v>
      </c>
      <c r="AJ17" s="38">
        <f t="shared" si="2"/>
        <v>4.8559999999999999</v>
      </c>
      <c r="AK17" s="38">
        <f t="shared" si="3"/>
        <v>116.544</v>
      </c>
      <c r="AL17" s="38"/>
      <c r="AM17" s="38"/>
      <c r="AN17" s="38"/>
      <c r="AO17" s="38">
        <f t="shared" si="4"/>
        <v>116.544</v>
      </c>
      <c r="AP17" s="37">
        <v>9.5</v>
      </c>
      <c r="AQ17" s="37">
        <f t="shared" si="5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6"/>
        <v>0.99747899159663866</v>
      </c>
      <c r="CC17" s="33">
        <f t="shared" si="6"/>
        <v>0.99579831932773111</v>
      </c>
      <c r="CD17" s="33">
        <f t="shared" si="6"/>
        <v>0</v>
      </c>
      <c r="CE17" s="33">
        <f t="shared" si="6"/>
        <v>0.99579831932773111</v>
      </c>
      <c r="CF17" s="33"/>
      <c r="CG17" s="33"/>
      <c r="CH17" s="33"/>
      <c r="CI17" s="33"/>
      <c r="CJ17" s="33">
        <f t="shared" si="7"/>
        <v>0</v>
      </c>
      <c r="CK17" s="33">
        <f t="shared" si="7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2115549</v>
      </c>
      <c r="DD17" s="32"/>
      <c r="DE17" s="32">
        <f t="shared" si="10"/>
        <v>1105</v>
      </c>
      <c r="DF17" s="32"/>
      <c r="DG17" s="32">
        <f t="shared" si="11"/>
        <v>1105</v>
      </c>
      <c r="DH17" s="32"/>
      <c r="DI17" s="32"/>
      <c r="DJ17" s="32"/>
      <c r="DK17" s="32"/>
      <c r="DL17" s="32"/>
      <c r="DM17" s="32">
        <f t="shared" si="8"/>
        <v>1105</v>
      </c>
      <c r="DN17" s="32">
        <f t="shared" si="12"/>
        <v>227.55354200988469</v>
      </c>
      <c r="DO17" s="91">
        <v>0.82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43388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75</v>
      </c>
      <c r="H18" s="44">
        <f t="shared" si="1"/>
        <v>52.816901408450704</v>
      </c>
      <c r="I18" s="44">
        <v>73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8383992</v>
      </c>
      <c r="AF18" s="39"/>
      <c r="AG18" s="39"/>
      <c r="AH18" s="39"/>
      <c r="AI18" s="38">
        <f t="shared" si="9"/>
        <v>5722</v>
      </c>
      <c r="AJ18" s="38">
        <f t="shared" si="2"/>
        <v>5.7220000000000004</v>
      </c>
      <c r="AK18" s="38">
        <f t="shared" si="3"/>
        <v>137.328</v>
      </c>
      <c r="AL18" s="38"/>
      <c r="AM18" s="38"/>
      <c r="AN18" s="38"/>
      <c r="AO18" s="38">
        <f t="shared" si="4"/>
        <v>137.328</v>
      </c>
      <c r="AP18" s="37">
        <v>9.1999999999999993</v>
      </c>
      <c r="AQ18" s="37">
        <f t="shared" si="5"/>
        <v>9.1999999999999993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1017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6"/>
        <v>0.99747899159663866</v>
      </c>
      <c r="CC18" s="33">
        <f t="shared" si="6"/>
        <v>0.99579831932773111</v>
      </c>
      <c r="CD18" s="33">
        <f t="shared" si="6"/>
        <v>0</v>
      </c>
      <c r="CE18" s="33">
        <f t="shared" si="6"/>
        <v>0.99579831932773111</v>
      </c>
      <c r="CF18" s="33"/>
      <c r="CG18" s="33"/>
      <c r="CH18" s="33"/>
      <c r="CI18" s="33"/>
      <c r="CJ18" s="33">
        <f t="shared" si="7"/>
        <v>0.85462184873949576</v>
      </c>
      <c r="CK18" s="33">
        <f t="shared" si="7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2116739</v>
      </c>
      <c r="DD18" s="32"/>
      <c r="DE18" s="32">
        <f t="shared" si="10"/>
        <v>1190</v>
      </c>
      <c r="DF18" s="32"/>
      <c r="DG18" s="32">
        <f t="shared" si="11"/>
        <v>1190</v>
      </c>
      <c r="DH18" s="32"/>
      <c r="DI18" s="32"/>
      <c r="DJ18" s="32"/>
      <c r="DK18" s="32"/>
      <c r="DL18" s="32"/>
      <c r="DM18" s="32">
        <f t="shared" si="8"/>
        <v>1190</v>
      </c>
      <c r="DN18" s="32">
        <f t="shared" si="12"/>
        <v>207.96924152394266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43388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8389574</v>
      </c>
      <c r="AF19" s="39"/>
      <c r="AG19" s="39"/>
      <c r="AH19" s="39"/>
      <c r="AI19" s="38">
        <f t="shared" si="9"/>
        <v>5582</v>
      </c>
      <c r="AJ19" s="38">
        <f t="shared" si="2"/>
        <v>5.5819999999999999</v>
      </c>
      <c r="AK19" s="38">
        <f t="shared" si="3"/>
        <v>133.96799999999999</v>
      </c>
      <c r="AL19" s="38"/>
      <c r="AM19" s="38"/>
      <c r="AN19" s="38"/>
      <c r="AO19" s="38">
        <f t="shared" si="4"/>
        <v>133.96799999999999</v>
      </c>
      <c r="AP19" s="37">
        <v>8.5</v>
      </c>
      <c r="AQ19" s="37">
        <f t="shared" si="5"/>
        <v>8.5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1026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6"/>
        <v>0.99747899159663866</v>
      </c>
      <c r="CC19" s="33">
        <f t="shared" si="6"/>
        <v>0.99579831932773111</v>
      </c>
      <c r="CD19" s="33">
        <f t="shared" si="6"/>
        <v>0</v>
      </c>
      <c r="CE19" s="33">
        <f t="shared" si="6"/>
        <v>0.99579831932773111</v>
      </c>
      <c r="CF19" s="33"/>
      <c r="CG19" s="33"/>
      <c r="CH19" s="33"/>
      <c r="CI19" s="33"/>
      <c r="CJ19" s="33">
        <f t="shared" si="7"/>
        <v>0.86218487394957988</v>
      </c>
      <c r="CK19" s="33">
        <f t="shared" si="7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2117893</v>
      </c>
      <c r="DD19" s="32"/>
      <c r="DE19" s="32">
        <f t="shared" si="10"/>
        <v>1154</v>
      </c>
      <c r="DF19" s="32"/>
      <c r="DG19" s="32">
        <f t="shared" si="11"/>
        <v>1154</v>
      </c>
      <c r="DH19" s="32"/>
      <c r="DI19" s="32"/>
      <c r="DJ19" s="32"/>
      <c r="DK19" s="32"/>
      <c r="DL19" s="32"/>
      <c r="DM19" s="32">
        <f t="shared" si="8"/>
        <v>1154</v>
      </c>
      <c r="DN19" s="32">
        <f t="shared" si="12"/>
        <v>206.73593694016483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43388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5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8394167</v>
      </c>
      <c r="AF20" s="39"/>
      <c r="AG20" s="39"/>
      <c r="AH20" s="39"/>
      <c r="AI20" s="38">
        <f t="shared" si="9"/>
        <v>4593</v>
      </c>
      <c r="AJ20" s="38">
        <f t="shared" si="2"/>
        <v>4.593</v>
      </c>
      <c r="AK20" s="38">
        <f t="shared" si="3"/>
        <v>110.232</v>
      </c>
      <c r="AL20" s="38"/>
      <c r="AM20" s="38"/>
      <c r="AN20" s="38"/>
      <c r="AO20" s="38">
        <f t="shared" si="4"/>
        <v>110.232</v>
      </c>
      <c r="AP20" s="37">
        <v>8</v>
      </c>
      <c r="AQ20" s="37">
        <v>8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1026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6"/>
        <v>0.99747899159663866</v>
      </c>
      <c r="CC20" s="33">
        <f t="shared" si="6"/>
        <v>0.99579831932773111</v>
      </c>
      <c r="CD20" s="33">
        <f t="shared" si="6"/>
        <v>0</v>
      </c>
      <c r="CE20" s="33">
        <f t="shared" si="6"/>
        <v>0.99579831932773111</v>
      </c>
      <c r="CF20" s="33"/>
      <c r="CG20" s="33"/>
      <c r="CH20" s="33"/>
      <c r="CI20" s="33"/>
      <c r="CJ20" s="33">
        <f t="shared" si="7"/>
        <v>0.86218487394957988</v>
      </c>
      <c r="CK20" s="33">
        <f t="shared" si="7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2119105</v>
      </c>
      <c r="DD20" s="32"/>
      <c r="DE20" s="32">
        <f t="shared" si="10"/>
        <v>1212</v>
      </c>
      <c r="DF20" s="32"/>
      <c r="DG20" s="32">
        <f t="shared" si="11"/>
        <v>1212</v>
      </c>
      <c r="DH20" s="32"/>
      <c r="DI20" s="32"/>
      <c r="DJ20" s="32"/>
      <c r="DK20" s="32"/>
      <c r="DL20" s="32"/>
      <c r="DM20" s="32">
        <f t="shared" si="8"/>
        <v>1212</v>
      </c>
      <c r="DN20" s="32">
        <f t="shared" si="12"/>
        <v>263.87981711299807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43388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4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8398919</v>
      </c>
      <c r="AF21" s="39"/>
      <c r="AG21" s="39"/>
      <c r="AH21" s="39"/>
      <c r="AI21" s="38">
        <f t="shared" si="9"/>
        <v>4752</v>
      </c>
      <c r="AJ21" s="38">
        <f t="shared" si="2"/>
        <v>4.7519999999999998</v>
      </c>
      <c r="AK21" s="38">
        <f t="shared" si="3"/>
        <v>114.048</v>
      </c>
      <c r="AL21" s="38"/>
      <c r="AM21" s="38"/>
      <c r="AN21" s="38"/>
      <c r="AO21" s="38">
        <f t="shared" si="4"/>
        <v>114.048</v>
      </c>
      <c r="AP21" s="37">
        <v>7.2</v>
      </c>
      <c r="AQ21" s="37">
        <f t="shared" si="5"/>
        <v>7.2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6"/>
        <v>0.99747899159663866</v>
      </c>
      <c r="CC21" s="33">
        <f t="shared" si="6"/>
        <v>0.99579831932773111</v>
      </c>
      <c r="CD21" s="33">
        <f t="shared" si="6"/>
        <v>0</v>
      </c>
      <c r="CE21" s="33">
        <f t="shared" si="6"/>
        <v>0.99579831932773111</v>
      </c>
      <c r="CF21" s="33"/>
      <c r="CG21" s="33"/>
      <c r="CH21" s="33"/>
      <c r="CI21" s="33"/>
      <c r="CJ21" s="33">
        <f t="shared" si="7"/>
        <v>0.86302521008403366</v>
      </c>
      <c r="CK21" s="33">
        <f t="shared" si="7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2120350</v>
      </c>
      <c r="DD21" s="32"/>
      <c r="DE21" s="32">
        <f t="shared" si="10"/>
        <v>1245</v>
      </c>
      <c r="DF21" s="32"/>
      <c r="DG21" s="32">
        <f t="shared" si="11"/>
        <v>1245</v>
      </c>
      <c r="DH21" s="32"/>
      <c r="DI21" s="32"/>
      <c r="DJ21" s="32"/>
      <c r="DK21" s="32"/>
      <c r="DL21" s="32"/>
      <c r="DM21" s="32">
        <f t="shared" si="8"/>
        <v>1245</v>
      </c>
      <c r="DN21" s="32">
        <f t="shared" si="12"/>
        <v>261.99494949494948</v>
      </c>
      <c r="DO21" s="91">
        <v>1.02</v>
      </c>
      <c r="DP21" s="31"/>
      <c r="DT21" s="24"/>
      <c r="DU21" s="24"/>
      <c r="DV21" s="24"/>
      <c r="DW21" s="23"/>
    </row>
    <row r="22" spans="1:127" x14ac:dyDescent="0.35">
      <c r="A22" s="232">
        <v>43388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2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8403163</v>
      </c>
      <c r="AF22" s="39"/>
      <c r="AG22" s="39"/>
      <c r="AH22" s="39"/>
      <c r="AI22" s="38">
        <f t="shared" si="9"/>
        <v>4244</v>
      </c>
      <c r="AJ22" s="38">
        <f t="shared" si="2"/>
        <v>4.2439999999999998</v>
      </c>
      <c r="AK22" s="38">
        <f t="shared" si="3"/>
        <v>101.85599999999999</v>
      </c>
      <c r="AL22" s="38"/>
      <c r="AM22" s="38"/>
      <c r="AN22" s="38"/>
      <c r="AO22" s="38">
        <f t="shared" si="4"/>
        <v>101.85599999999999</v>
      </c>
      <c r="AP22" s="37">
        <v>6.7</v>
      </c>
      <c r="AQ22" s="37">
        <f t="shared" si="5"/>
        <v>6.7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1036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6"/>
        <v>0.99747899159663866</v>
      </c>
      <c r="CC22" s="33">
        <f t="shared" si="6"/>
        <v>0.99579831932773111</v>
      </c>
      <c r="CD22" s="33">
        <f t="shared" si="6"/>
        <v>0</v>
      </c>
      <c r="CE22" s="33">
        <f t="shared" si="6"/>
        <v>0.99579831932773111</v>
      </c>
      <c r="CF22" s="33"/>
      <c r="CG22" s="33"/>
      <c r="CH22" s="33"/>
      <c r="CI22" s="33"/>
      <c r="CJ22" s="33">
        <f t="shared" si="7"/>
        <v>0.87058823529411766</v>
      </c>
      <c r="CK22" s="33">
        <f t="shared" si="7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2121480</v>
      </c>
      <c r="DD22" s="32"/>
      <c r="DE22" s="32">
        <f t="shared" si="10"/>
        <v>1130</v>
      </c>
      <c r="DF22" s="32"/>
      <c r="DG22" s="32">
        <f t="shared" si="11"/>
        <v>1130</v>
      </c>
      <c r="DH22" s="32"/>
      <c r="DI22" s="32"/>
      <c r="DJ22" s="32"/>
      <c r="DK22" s="32"/>
      <c r="DL22" s="32"/>
      <c r="DM22" s="32">
        <f t="shared" si="8"/>
        <v>1130</v>
      </c>
      <c r="DN22" s="32">
        <f t="shared" si="12"/>
        <v>266.25824693685206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43388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1</v>
      </c>
      <c r="G23" s="89">
        <v>74</v>
      </c>
      <c r="H23" s="44">
        <f t="shared" si="1"/>
        <v>52.112676056338032</v>
      </c>
      <c r="I23" s="44">
        <v>72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8407759</v>
      </c>
      <c r="AF23" s="39"/>
      <c r="AG23" s="39"/>
      <c r="AH23" s="39"/>
      <c r="AI23" s="38">
        <f t="shared" si="9"/>
        <v>4596</v>
      </c>
      <c r="AJ23" s="38">
        <f t="shared" si="2"/>
        <v>4.5960000000000001</v>
      </c>
      <c r="AK23" s="38">
        <f t="shared" si="3"/>
        <v>110.304</v>
      </c>
      <c r="AL23" s="38"/>
      <c r="AM23" s="38"/>
      <c r="AN23" s="38"/>
      <c r="AO23" s="38">
        <f t="shared" si="4"/>
        <v>110.304</v>
      </c>
      <c r="AP23" s="37">
        <v>6.1</v>
      </c>
      <c r="AQ23" s="37">
        <f t="shared" si="5"/>
        <v>6.1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1037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6"/>
        <v>0.99747899159663866</v>
      </c>
      <c r="CC23" s="33">
        <f t="shared" si="6"/>
        <v>0.99579831932773111</v>
      </c>
      <c r="CD23" s="33">
        <f t="shared" si="6"/>
        <v>0</v>
      </c>
      <c r="CE23" s="33">
        <f t="shared" si="6"/>
        <v>0.99579831932773111</v>
      </c>
      <c r="CF23" s="33"/>
      <c r="CG23" s="33"/>
      <c r="CH23" s="33"/>
      <c r="CI23" s="33"/>
      <c r="CJ23" s="33">
        <f t="shared" si="7"/>
        <v>0.87142857142857144</v>
      </c>
      <c r="CK23" s="33">
        <f t="shared" si="7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2122688</v>
      </c>
      <c r="DD23" s="32"/>
      <c r="DE23" s="32">
        <f t="shared" si="10"/>
        <v>1208</v>
      </c>
      <c r="DF23" s="32"/>
      <c r="DG23" s="32">
        <f t="shared" si="11"/>
        <v>1208</v>
      </c>
      <c r="DH23" s="32"/>
      <c r="DI23" s="32"/>
      <c r="DJ23" s="32"/>
      <c r="DK23" s="32"/>
      <c r="DL23" s="32"/>
      <c r="DM23" s="32">
        <f t="shared" si="8"/>
        <v>1208</v>
      </c>
      <c r="DN23" s="32">
        <f t="shared" si="12"/>
        <v>262.83724978241946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43388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0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8412348</v>
      </c>
      <c r="AF24" s="39"/>
      <c r="AG24" s="39"/>
      <c r="AH24" s="39"/>
      <c r="AI24" s="38">
        <f t="shared" si="9"/>
        <v>4589</v>
      </c>
      <c r="AJ24" s="38">
        <f t="shared" si="2"/>
        <v>4.5890000000000004</v>
      </c>
      <c r="AK24" s="38">
        <f t="shared" si="3"/>
        <v>110.13600000000001</v>
      </c>
      <c r="AL24" s="38"/>
      <c r="AM24" s="38"/>
      <c r="AN24" s="38"/>
      <c r="AO24" s="38">
        <f t="shared" si="4"/>
        <v>110.13600000000001</v>
      </c>
      <c r="AP24" s="37">
        <v>5.4</v>
      </c>
      <c r="AQ24" s="37">
        <f t="shared" si="5"/>
        <v>5.4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1037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6"/>
        <v>0.99747899159663866</v>
      </c>
      <c r="CC24" s="33">
        <f t="shared" si="6"/>
        <v>0.99579831932773111</v>
      </c>
      <c r="CD24" s="33">
        <f t="shared" si="6"/>
        <v>0</v>
      </c>
      <c r="CE24" s="33">
        <f t="shared" si="6"/>
        <v>0.99579831932773111</v>
      </c>
      <c r="CF24" s="33"/>
      <c r="CG24" s="33"/>
      <c r="CH24" s="33"/>
      <c r="CI24" s="33"/>
      <c r="CJ24" s="33">
        <f t="shared" si="7"/>
        <v>0.87142857142857144</v>
      </c>
      <c r="CK24" s="33">
        <f t="shared" si="7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2123902</v>
      </c>
      <c r="DD24" s="32"/>
      <c r="DE24" s="32">
        <f t="shared" si="10"/>
        <v>1214</v>
      </c>
      <c r="DF24" s="32"/>
      <c r="DG24" s="32">
        <f t="shared" si="11"/>
        <v>1214</v>
      </c>
      <c r="DH24" s="32"/>
      <c r="DI24" s="32"/>
      <c r="DJ24" s="32"/>
      <c r="DK24" s="32"/>
      <c r="DL24" s="32"/>
      <c r="DM24" s="32">
        <f t="shared" si="8"/>
        <v>1214</v>
      </c>
      <c r="DN24" s="32">
        <f t="shared" si="12"/>
        <v>264.54565264763562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43388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0</v>
      </c>
      <c r="G25" s="89">
        <v>73</v>
      </c>
      <c r="H25" s="44">
        <f t="shared" si="1"/>
        <v>51.408450704225352</v>
      </c>
      <c r="I25" s="44">
        <v>71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8416598</v>
      </c>
      <c r="AF25" s="39"/>
      <c r="AG25" s="39"/>
      <c r="AH25" s="39"/>
      <c r="AI25" s="38">
        <f t="shared" si="9"/>
        <v>4250</v>
      </c>
      <c r="AJ25" s="38">
        <f t="shared" si="2"/>
        <v>4.25</v>
      </c>
      <c r="AK25" s="38">
        <f t="shared" si="3"/>
        <v>102</v>
      </c>
      <c r="AL25" s="38"/>
      <c r="AM25" s="38"/>
      <c r="AN25" s="38"/>
      <c r="AO25" s="38">
        <f t="shared" si="4"/>
        <v>102</v>
      </c>
      <c r="AP25" s="37">
        <v>4.8</v>
      </c>
      <c r="AQ25" s="37">
        <f t="shared" si="5"/>
        <v>4.8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1016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6"/>
        <v>0.99747899159663866</v>
      </c>
      <c r="CC25" s="33">
        <f t="shared" si="6"/>
        <v>0.99579831932773111</v>
      </c>
      <c r="CD25" s="33">
        <f t="shared" si="6"/>
        <v>0</v>
      </c>
      <c r="CE25" s="33">
        <f t="shared" si="6"/>
        <v>0.99579831932773111</v>
      </c>
      <c r="CF25" s="33"/>
      <c r="CG25" s="33"/>
      <c r="CH25" s="33"/>
      <c r="CI25" s="33"/>
      <c r="CJ25" s="33">
        <f t="shared" si="7"/>
        <v>0.85378151260504198</v>
      </c>
      <c r="CK25" s="33">
        <f t="shared" si="7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2125059</v>
      </c>
      <c r="DD25" s="32"/>
      <c r="DE25" s="32">
        <f t="shared" si="10"/>
        <v>1157</v>
      </c>
      <c r="DF25" s="32"/>
      <c r="DG25" s="32">
        <f t="shared" si="11"/>
        <v>1157</v>
      </c>
      <c r="DH25" s="32"/>
      <c r="DI25" s="32"/>
      <c r="DJ25" s="32"/>
      <c r="DK25" s="32"/>
      <c r="DL25" s="32"/>
      <c r="DM25" s="32">
        <f t="shared" si="8"/>
        <v>1157</v>
      </c>
      <c r="DN25" s="32">
        <f t="shared" si="12"/>
        <v>272.23529411764707</v>
      </c>
      <c r="DO25" s="91">
        <v>1.1100000000000001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43388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-1</v>
      </c>
      <c r="G26" s="89">
        <v>73</v>
      </c>
      <c r="H26" s="44">
        <f t="shared" si="1"/>
        <v>51.408450704225352</v>
      </c>
      <c r="I26" s="44">
        <v>71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8420780</v>
      </c>
      <c r="AF26" s="39"/>
      <c r="AG26" s="39"/>
      <c r="AH26" s="39"/>
      <c r="AI26" s="38">
        <f t="shared" si="9"/>
        <v>4182</v>
      </c>
      <c r="AJ26" s="38">
        <f t="shared" si="2"/>
        <v>4.1820000000000004</v>
      </c>
      <c r="AK26" s="38">
        <f t="shared" si="3"/>
        <v>100.36800000000001</v>
      </c>
      <c r="AL26" s="38"/>
      <c r="AM26" s="38"/>
      <c r="AN26" s="38"/>
      <c r="AO26" s="38">
        <f t="shared" si="4"/>
        <v>100.36800000000001</v>
      </c>
      <c r="AP26" s="37">
        <v>4.3</v>
      </c>
      <c r="AQ26" s="37">
        <f t="shared" si="5"/>
        <v>4.3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1005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6"/>
        <v>0.99747899159663866</v>
      </c>
      <c r="CC26" s="33">
        <f t="shared" si="6"/>
        <v>0.99579831932773111</v>
      </c>
      <c r="CD26" s="33">
        <f t="shared" si="6"/>
        <v>0</v>
      </c>
      <c r="CE26" s="33">
        <f t="shared" si="6"/>
        <v>0.99579831932773111</v>
      </c>
      <c r="CF26" s="33"/>
      <c r="CG26" s="33"/>
      <c r="CH26" s="33"/>
      <c r="CI26" s="33"/>
      <c r="CJ26" s="33">
        <f t="shared" si="7"/>
        <v>0.84453781512605042</v>
      </c>
      <c r="CK26" s="33">
        <f t="shared" si="7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2126196</v>
      </c>
      <c r="DD26" s="32"/>
      <c r="DE26" s="32">
        <f t="shared" si="10"/>
        <v>1137</v>
      </c>
      <c r="DF26" s="32"/>
      <c r="DG26" s="32">
        <f t="shared" si="11"/>
        <v>1137</v>
      </c>
      <c r="DH26" s="32"/>
      <c r="DI26" s="32"/>
      <c r="DJ26" s="32"/>
      <c r="DK26" s="32"/>
      <c r="DL26" s="32"/>
      <c r="DM26" s="32">
        <f t="shared" si="8"/>
        <v>1137</v>
      </c>
      <c r="DN26" s="32">
        <f t="shared" si="12"/>
        <v>271.87948350071736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43388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-2</v>
      </c>
      <c r="G27" s="89">
        <v>73</v>
      </c>
      <c r="H27" s="44">
        <f t="shared" si="1"/>
        <v>51.408450704225352</v>
      </c>
      <c r="I27" s="44">
        <v>71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8425253</v>
      </c>
      <c r="AF27" s="39"/>
      <c r="AG27" s="39"/>
      <c r="AH27" s="39"/>
      <c r="AI27" s="38">
        <f t="shared" si="9"/>
        <v>4473</v>
      </c>
      <c r="AJ27" s="38">
        <f t="shared" si="2"/>
        <v>4.4729999999999999</v>
      </c>
      <c r="AK27" s="38">
        <f t="shared" si="3"/>
        <v>107.352</v>
      </c>
      <c r="AL27" s="38"/>
      <c r="AM27" s="38"/>
      <c r="AN27" s="38"/>
      <c r="AO27" s="38">
        <f t="shared" si="4"/>
        <v>107.352</v>
      </c>
      <c r="AP27" s="37">
        <v>3.8</v>
      </c>
      <c r="AQ27" s="37">
        <f t="shared" si="5"/>
        <v>3.8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1006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6"/>
        <v>0.99747899159663866</v>
      </c>
      <c r="CC27" s="33">
        <f t="shared" si="6"/>
        <v>0.99579831932773111</v>
      </c>
      <c r="CD27" s="33">
        <f t="shared" si="6"/>
        <v>0</v>
      </c>
      <c r="CE27" s="33">
        <f t="shared" si="6"/>
        <v>0.99579831932773111</v>
      </c>
      <c r="CF27" s="33"/>
      <c r="CG27" s="33"/>
      <c r="CH27" s="33"/>
      <c r="CI27" s="33"/>
      <c r="CJ27" s="33">
        <f t="shared" si="7"/>
        <v>0.8453781512605042</v>
      </c>
      <c r="CK27" s="33">
        <f t="shared" si="7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2127325</v>
      </c>
      <c r="DD27" s="32"/>
      <c r="DE27" s="32">
        <f t="shared" si="10"/>
        <v>1129</v>
      </c>
      <c r="DF27" s="32"/>
      <c r="DG27" s="32">
        <f t="shared" si="11"/>
        <v>1129</v>
      </c>
      <c r="DH27" s="32"/>
      <c r="DI27" s="32"/>
      <c r="DJ27" s="32"/>
      <c r="DK27" s="32"/>
      <c r="DL27" s="32"/>
      <c r="DM27" s="32">
        <f t="shared" si="8"/>
        <v>1129</v>
      </c>
      <c r="DN27" s="32">
        <f t="shared" si="12"/>
        <v>252.40330874133693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43388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-1</v>
      </c>
      <c r="G28" s="89">
        <v>74</v>
      </c>
      <c r="H28" s="44">
        <f t="shared" si="1"/>
        <v>52.112676056338032</v>
      </c>
      <c r="I28" s="44">
        <v>72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8429909</v>
      </c>
      <c r="AF28" s="39"/>
      <c r="AG28" s="39"/>
      <c r="AH28" s="39"/>
      <c r="AI28" s="38">
        <f t="shared" si="9"/>
        <v>4656</v>
      </c>
      <c r="AJ28" s="38">
        <f t="shared" si="2"/>
        <v>4.6559999999999997</v>
      </c>
      <c r="AK28" s="38">
        <f t="shared" si="3"/>
        <v>111.744</v>
      </c>
      <c r="AL28" s="38"/>
      <c r="AM28" s="38"/>
      <c r="AN28" s="38"/>
      <c r="AO28" s="38">
        <f t="shared" si="4"/>
        <v>111.744</v>
      </c>
      <c r="AP28" s="37">
        <v>3.4</v>
      </c>
      <c r="AQ28" s="37">
        <f t="shared" si="5"/>
        <v>3.4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1005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6"/>
        <v>0.99747899159663866</v>
      </c>
      <c r="CC28" s="33">
        <f t="shared" si="6"/>
        <v>0.99579831932773111</v>
      </c>
      <c r="CD28" s="33">
        <f t="shared" si="6"/>
        <v>0</v>
      </c>
      <c r="CE28" s="33">
        <f t="shared" si="6"/>
        <v>0.99579831932773111</v>
      </c>
      <c r="CF28" s="33"/>
      <c r="CG28" s="33"/>
      <c r="CH28" s="33"/>
      <c r="CI28" s="33"/>
      <c r="CJ28" s="33">
        <f t="shared" si="7"/>
        <v>0.84453781512605042</v>
      </c>
      <c r="CK28" s="33">
        <f t="shared" si="7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2128486</v>
      </c>
      <c r="DD28" s="32"/>
      <c r="DE28" s="32">
        <f t="shared" si="10"/>
        <v>1161</v>
      </c>
      <c r="DF28" s="32"/>
      <c r="DG28" s="32">
        <f t="shared" si="11"/>
        <v>1161</v>
      </c>
      <c r="DH28" s="32"/>
      <c r="DI28" s="32"/>
      <c r="DJ28" s="32"/>
      <c r="DK28" s="32"/>
      <c r="DL28" s="32"/>
      <c r="DM28" s="32">
        <f t="shared" si="8"/>
        <v>1161</v>
      </c>
      <c r="DN28" s="32">
        <f t="shared" si="12"/>
        <v>249.35567010309279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43388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73</v>
      </c>
      <c r="H29" s="44">
        <f t="shared" si="1"/>
        <v>51.408450704225352</v>
      </c>
      <c r="I29" s="44">
        <v>71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8434545</v>
      </c>
      <c r="AF29" s="39"/>
      <c r="AG29" s="39"/>
      <c r="AH29" s="39"/>
      <c r="AI29" s="38">
        <f t="shared" si="9"/>
        <v>4636</v>
      </c>
      <c r="AJ29" s="38">
        <f t="shared" si="2"/>
        <v>4.6360000000000001</v>
      </c>
      <c r="AK29" s="38">
        <f t="shared" si="3"/>
        <v>111.26400000000001</v>
      </c>
      <c r="AL29" s="38"/>
      <c r="AM29" s="38"/>
      <c r="AN29" s="38"/>
      <c r="AO29" s="38">
        <f t="shared" si="4"/>
        <v>111.26400000000001</v>
      </c>
      <c r="AP29" s="37">
        <v>3.1</v>
      </c>
      <c r="AQ29" s="37">
        <f t="shared" si="5"/>
        <v>3.1</v>
      </c>
      <c r="AR29" s="36"/>
      <c r="AS29" s="36"/>
      <c r="AT29" s="36"/>
      <c r="AU29" s="35" t="s">
        <v>158</v>
      </c>
      <c r="AV29" s="34">
        <v>1186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1005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6"/>
        <v>0.99663865546218489</v>
      </c>
      <c r="CC29" s="33">
        <f t="shared" si="6"/>
        <v>0.99579831932773111</v>
      </c>
      <c r="CD29" s="33">
        <f t="shared" si="6"/>
        <v>0</v>
      </c>
      <c r="CE29" s="33">
        <f t="shared" si="6"/>
        <v>0.99579831932773111</v>
      </c>
      <c r="CF29" s="33"/>
      <c r="CG29" s="33"/>
      <c r="CH29" s="33"/>
      <c r="CI29" s="33"/>
      <c r="CJ29" s="33">
        <f t="shared" si="7"/>
        <v>0.84453781512605042</v>
      </c>
      <c r="CK29" s="33">
        <f t="shared" si="7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2129652</v>
      </c>
      <c r="DD29" s="32"/>
      <c r="DE29" s="32">
        <f t="shared" si="10"/>
        <v>1166</v>
      </c>
      <c r="DF29" s="32"/>
      <c r="DG29" s="32">
        <f t="shared" si="11"/>
        <v>1166</v>
      </c>
      <c r="DH29" s="32"/>
      <c r="DI29" s="32"/>
      <c r="DJ29" s="32"/>
      <c r="DK29" s="32"/>
      <c r="DL29" s="32"/>
      <c r="DM29" s="32">
        <f t="shared" si="8"/>
        <v>1166</v>
      </c>
      <c r="DN29" s="32">
        <f t="shared" si="12"/>
        <v>251.50992234685071</v>
      </c>
      <c r="DO29" s="91">
        <v>1.05</v>
      </c>
      <c r="DP29" s="31"/>
      <c r="DT29" s="24"/>
      <c r="DU29" s="24"/>
      <c r="DV29" s="24"/>
      <c r="DW29" s="23"/>
    </row>
    <row r="30" spans="1:127" x14ac:dyDescent="0.35">
      <c r="A30" s="232">
        <v>43388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1</v>
      </c>
      <c r="G30" s="89">
        <v>73</v>
      </c>
      <c r="H30" s="44">
        <f t="shared" si="1"/>
        <v>51.408450704225352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8438980</v>
      </c>
      <c r="AF30" s="39"/>
      <c r="AG30" s="39"/>
      <c r="AH30" s="39"/>
      <c r="AI30" s="38">
        <f t="shared" si="9"/>
        <v>4435</v>
      </c>
      <c r="AJ30" s="38">
        <f t="shared" si="2"/>
        <v>4.4349999999999996</v>
      </c>
      <c r="AK30" s="38">
        <f t="shared" si="3"/>
        <v>106.44</v>
      </c>
      <c r="AL30" s="38"/>
      <c r="AM30" s="38"/>
      <c r="AN30" s="38"/>
      <c r="AO30" s="38">
        <f t="shared" si="4"/>
        <v>106.44</v>
      </c>
      <c r="AP30" s="37">
        <v>2.8</v>
      </c>
      <c r="AQ30" s="37">
        <f t="shared" si="5"/>
        <v>2.8</v>
      </c>
      <c r="AR30" s="36"/>
      <c r="AS30" s="36"/>
      <c r="AT30" s="36"/>
      <c r="AU30" s="35" t="s">
        <v>158</v>
      </c>
      <c r="AV30" s="34">
        <v>1186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1005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6"/>
        <v>0.99663865546218489</v>
      </c>
      <c r="CC30" s="33">
        <f t="shared" si="6"/>
        <v>0.99579831932773111</v>
      </c>
      <c r="CD30" s="33">
        <f t="shared" si="6"/>
        <v>0</v>
      </c>
      <c r="CE30" s="33">
        <f t="shared" si="6"/>
        <v>0.99579831932773111</v>
      </c>
      <c r="CF30" s="33"/>
      <c r="CG30" s="33"/>
      <c r="CH30" s="33"/>
      <c r="CI30" s="33"/>
      <c r="CJ30" s="33">
        <f t="shared" si="7"/>
        <v>0.84453781512605042</v>
      </c>
      <c r="CK30" s="33">
        <f t="shared" si="7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2130798</v>
      </c>
      <c r="DD30" s="32"/>
      <c r="DE30" s="32">
        <f t="shared" si="10"/>
        <v>1146</v>
      </c>
      <c r="DF30" s="32"/>
      <c r="DG30" s="32">
        <f t="shared" si="11"/>
        <v>1146</v>
      </c>
      <c r="DH30" s="32"/>
      <c r="DI30" s="32"/>
      <c r="DJ30" s="32"/>
      <c r="DK30" s="32"/>
      <c r="DL30" s="32"/>
      <c r="DM30" s="32">
        <f t="shared" si="8"/>
        <v>1146</v>
      </c>
      <c r="DN30" s="32">
        <f t="shared" si="12"/>
        <v>258.3990980834273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43388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2</v>
      </c>
      <c r="G31" s="89">
        <v>73</v>
      </c>
      <c r="H31" s="44">
        <f t="shared" si="1"/>
        <v>51.408450704225352</v>
      </c>
      <c r="I31" s="44">
        <v>71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8443212</v>
      </c>
      <c r="AF31" s="39"/>
      <c r="AG31" s="39"/>
      <c r="AH31" s="39"/>
      <c r="AI31" s="38">
        <f t="shared" si="9"/>
        <v>4232</v>
      </c>
      <c r="AJ31" s="38">
        <f t="shared" si="2"/>
        <v>4.2320000000000002</v>
      </c>
      <c r="AK31" s="38">
        <f t="shared" si="3"/>
        <v>101.56800000000001</v>
      </c>
      <c r="AL31" s="38"/>
      <c r="AM31" s="38"/>
      <c r="AN31" s="38"/>
      <c r="AO31" s="38">
        <f t="shared" si="4"/>
        <v>101.56800000000001</v>
      </c>
      <c r="AP31" s="37">
        <v>2.5</v>
      </c>
      <c r="AQ31" s="37">
        <f t="shared" si="5"/>
        <v>2.5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1005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6"/>
        <v>0.99747899159663866</v>
      </c>
      <c r="CC31" s="33">
        <f t="shared" si="6"/>
        <v>0.99579831932773111</v>
      </c>
      <c r="CD31" s="33">
        <f t="shared" si="6"/>
        <v>0</v>
      </c>
      <c r="CE31" s="33">
        <f t="shared" si="6"/>
        <v>0.99579831932773111</v>
      </c>
      <c r="CF31" s="33"/>
      <c r="CG31" s="33"/>
      <c r="CH31" s="33"/>
      <c r="CI31" s="33"/>
      <c r="CJ31" s="33">
        <f t="shared" si="7"/>
        <v>0.84453781512605042</v>
      </c>
      <c r="CK31" s="33">
        <f t="shared" si="7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2131913</v>
      </c>
      <c r="DD31" s="32"/>
      <c r="DE31" s="32">
        <f t="shared" si="10"/>
        <v>1115</v>
      </c>
      <c r="DF31" s="32"/>
      <c r="DG31" s="32">
        <f t="shared" si="11"/>
        <v>1115</v>
      </c>
      <c r="DH31" s="32"/>
      <c r="DI31" s="32"/>
      <c r="DJ31" s="32"/>
      <c r="DK31" s="32"/>
      <c r="DL31" s="32"/>
      <c r="DM31" s="32">
        <f t="shared" si="8"/>
        <v>1115</v>
      </c>
      <c r="DN31" s="32">
        <f t="shared" si="12"/>
        <v>263.468809073724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43388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2</v>
      </c>
      <c r="G32" s="89">
        <v>74</v>
      </c>
      <c r="H32" s="44">
        <f t="shared" si="1"/>
        <v>52.112676056338032</v>
      </c>
      <c r="I32" s="44">
        <v>72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8447894</v>
      </c>
      <c r="AF32" s="39"/>
      <c r="AG32" s="39"/>
      <c r="AH32" s="39"/>
      <c r="AI32" s="38">
        <f t="shared" si="9"/>
        <v>4682</v>
      </c>
      <c r="AJ32" s="38">
        <f t="shared" si="2"/>
        <v>4.6820000000000004</v>
      </c>
      <c r="AK32" s="38">
        <f t="shared" si="3"/>
        <v>112.36800000000001</v>
      </c>
      <c r="AL32" s="38"/>
      <c r="AM32" s="38"/>
      <c r="AN32" s="38"/>
      <c r="AO32" s="38">
        <f t="shared" si="4"/>
        <v>112.36800000000001</v>
      </c>
      <c r="AP32" s="37">
        <v>2.2000000000000002</v>
      </c>
      <c r="AQ32" s="37">
        <f t="shared" si="5"/>
        <v>2.2000000000000002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1005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6"/>
        <v>0.99747899159663866</v>
      </c>
      <c r="CC32" s="33">
        <f t="shared" si="6"/>
        <v>0.99579831932773111</v>
      </c>
      <c r="CD32" s="33">
        <f t="shared" si="6"/>
        <v>0</v>
      </c>
      <c r="CE32" s="33">
        <f t="shared" si="6"/>
        <v>0.99579831932773111</v>
      </c>
      <c r="CF32" s="33"/>
      <c r="CG32" s="33"/>
      <c r="CH32" s="33"/>
      <c r="CI32" s="33"/>
      <c r="CJ32" s="33">
        <f t="shared" si="7"/>
        <v>0.84453781512605042</v>
      </c>
      <c r="CK32" s="33">
        <f t="shared" si="7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2133068</v>
      </c>
      <c r="DD32" s="32"/>
      <c r="DE32" s="32">
        <f t="shared" si="10"/>
        <v>1155</v>
      </c>
      <c r="DF32" s="32"/>
      <c r="DG32" s="32">
        <f t="shared" si="11"/>
        <v>1155</v>
      </c>
      <c r="DH32" s="32"/>
      <c r="DI32" s="32"/>
      <c r="DJ32" s="32"/>
      <c r="DK32" s="32"/>
      <c r="DL32" s="32"/>
      <c r="DM32" s="32">
        <f t="shared" si="8"/>
        <v>1155</v>
      </c>
      <c r="DN32" s="32">
        <f t="shared" si="12"/>
        <v>246.68944895343867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43388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3</v>
      </c>
      <c r="G33" s="89">
        <v>75</v>
      </c>
      <c r="H33" s="44">
        <f t="shared" si="1"/>
        <v>52.816901408450704</v>
      </c>
      <c r="I33" s="44">
        <v>72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8452795</v>
      </c>
      <c r="AF33" s="39"/>
      <c r="AG33" s="39"/>
      <c r="AH33" s="39"/>
      <c r="AI33" s="38">
        <f t="shared" si="9"/>
        <v>4901</v>
      </c>
      <c r="AJ33" s="38">
        <f t="shared" si="2"/>
        <v>4.9009999999999998</v>
      </c>
      <c r="AK33" s="38">
        <f t="shared" si="3"/>
        <v>117.624</v>
      </c>
      <c r="AL33" s="38"/>
      <c r="AM33" s="38"/>
      <c r="AN33" s="38"/>
      <c r="AO33" s="38">
        <f t="shared" si="4"/>
        <v>117.624</v>
      </c>
      <c r="AP33" s="37">
        <v>2</v>
      </c>
      <c r="AQ33" s="37">
        <f t="shared" si="5"/>
        <v>2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1005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6"/>
        <v>0.99747899159663866</v>
      </c>
      <c r="CC33" s="33">
        <f t="shared" si="6"/>
        <v>0.99579831932773111</v>
      </c>
      <c r="CD33" s="33">
        <f t="shared" si="6"/>
        <v>0</v>
      </c>
      <c r="CE33" s="33">
        <f t="shared" si="6"/>
        <v>0.99579831932773111</v>
      </c>
      <c r="CF33" s="33"/>
      <c r="CG33" s="33"/>
      <c r="CH33" s="33"/>
      <c r="CI33" s="33"/>
      <c r="CJ33" s="33">
        <f t="shared" si="7"/>
        <v>0.84453781512605042</v>
      </c>
      <c r="CK33" s="33">
        <f t="shared" si="7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2134205</v>
      </c>
      <c r="DD33" s="32"/>
      <c r="DE33" s="32">
        <f t="shared" si="10"/>
        <v>1137</v>
      </c>
      <c r="DF33" s="32"/>
      <c r="DG33" s="32">
        <f t="shared" si="11"/>
        <v>1137</v>
      </c>
      <c r="DH33" s="32"/>
      <c r="DI33" s="32"/>
      <c r="DJ33" s="32"/>
      <c r="DK33" s="32"/>
      <c r="DL33" s="32"/>
      <c r="DM33" s="32">
        <f t="shared" si="8"/>
        <v>1137</v>
      </c>
      <c r="DN33" s="32">
        <f t="shared" si="12"/>
        <v>231.99347072026117</v>
      </c>
      <c r="DO33" s="91">
        <v>0.99</v>
      </c>
      <c r="DP33" s="31"/>
      <c r="DT33" s="24"/>
      <c r="DU33" s="24"/>
      <c r="DV33" s="24"/>
      <c r="DW33" s="23"/>
    </row>
    <row r="34" spans="1:127" x14ac:dyDescent="0.35">
      <c r="A34" s="232">
        <v>43388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3</v>
      </c>
      <c r="G34" s="89">
        <v>73</v>
      </c>
      <c r="H34" s="44">
        <f t="shared" si="1"/>
        <v>51.408450704225352</v>
      </c>
      <c r="I34" s="44">
        <v>72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8456762</v>
      </c>
      <c r="AF34" s="39"/>
      <c r="AG34" s="39"/>
      <c r="AH34" s="39"/>
      <c r="AI34" s="38">
        <f t="shared" si="9"/>
        <v>3967</v>
      </c>
      <c r="AJ34" s="38">
        <f t="shared" si="2"/>
        <v>3.9670000000000001</v>
      </c>
      <c r="AK34" s="38">
        <f t="shared" si="3"/>
        <v>95.207999999999998</v>
      </c>
      <c r="AL34" s="38"/>
      <c r="AM34" s="38"/>
      <c r="AN34" s="38"/>
      <c r="AO34" s="38">
        <f t="shared" si="4"/>
        <v>95.207999999999998</v>
      </c>
      <c r="AP34" s="37">
        <v>2.8</v>
      </c>
      <c r="AQ34" s="37">
        <f t="shared" si="5"/>
        <v>2.8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6"/>
        <v>0.99747899159663866</v>
      </c>
      <c r="CC34" s="33">
        <f t="shared" si="6"/>
        <v>0.99579831932773111</v>
      </c>
      <c r="CD34" s="33">
        <f t="shared" si="6"/>
        <v>0</v>
      </c>
      <c r="CE34" s="33">
        <f t="shared" si="6"/>
        <v>0.99579831932773111</v>
      </c>
      <c r="CF34" s="33"/>
      <c r="CG34" s="33"/>
      <c r="CH34" s="33"/>
      <c r="CI34" s="33"/>
      <c r="CJ34" s="33">
        <f t="shared" si="7"/>
        <v>0</v>
      </c>
      <c r="CK34" s="33">
        <f t="shared" si="7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2135306</v>
      </c>
      <c r="DD34" s="32"/>
      <c r="DE34" s="32">
        <f t="shared" si="10"/>
        <v>1101</v>
      </c>
      <c r="DF34" s="32"/>
      <c r="DG34" s="32">
        <f t="shared" si="11"/>
        <v>1101</v>
      </c>
      <c r="DH34" s="32"/>
      <c r="DI34" s="32"/>
      <c r="DJ34" s="32"/>
      <c r="DK34" s="32"/>
      <c r="DL34" s="32"/>
      <c r="DM34" s="32">
        <f t="shared" si="8"/>
        <v>1101</v>
      </c>
      <c r="DN34" s="32">
        <f t="shared" si="12"/>
        <v>277.53970254600455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43388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4</v>
      </c>
      <c r="G35" s="89">
        <v>69</v>
      </c>
      <c r="H35" s="44">
        <f t="shared" si="1"/>
        <v>48.591549295774648</v>
      </c>
      <c r="I35" s="44">
        <v>72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8460344</v>
      </c>
      <c r="AF35" s="39"/>
      <c r="AG35" s="39"/>
      <c r="AH35" s="39"/>
      <c r="AI35" s="38">
        <f t="shared" si="9"/>
        <v>3582</v>
      </c>
      <c r="AJ35" s="38">
        <f t="shared" si="2"/>
        <v>3.5819999999999999</v>
      </c>
      <c r="AK35" s="38">
        <f t="shared" si="3"/>
        <v>85.967999999999989</v>
      </c>
      <c r="AL35" s="38"/>
      <c r="AM35" s="38"/>
      <c r="AN35" s="38"/>
      <c r="AO35" s="38">
        <f t="shared" si="4"/>
        <v>85.967999999999989</v>
      </c>
      <c r="AP35" s="37">
        <v>4.0999999999999996</v>
      </c>
      <c r="AQ35" s="37">
        <f t="shared" si="5"/>
        <v>4.0999999999999996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6"/>
        <v>0.99747899159663866</v>
      </c>
      <c r="CC35" s="33">
        <f t="shared" si="6"/>
        <v>0.99579831932773111</v>
      </c>
      <c r="CD35" s="33">
        <f t="shared" si="6"/>
        <v>0</v>
      </c>
      <c r="CE35" s="33">
        <f t="shared" si="6"/>
        <v>0.99579831932773111</v>
      </c>
      <c r="CF35" s="33"/>
      <c r="CG35" s="33"/>
      <c r="CH35" s="33"/>
      <c r="CI35" s="33"/>
      <c r="CJ35" s="33">
        <f t="shared" si="7"/>
        <v>0</v>
      </c>
      <c r="CK35" s="33">
        <f t="shared" si="7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2136450</v>
      </c>
      <c r="DD35" s="32"/>
      <c r="DE35" s="32">
        <f t="shared" si="10"/>
        <v>1144</v>
      </c>
      <c r="DF35" s="32"/>
      <c r="DG35" s="32">
        <f t="shared" si="11"/>
        <v>1144</v>
      </c>
      <c r="DH35" s="32"/>
      <c r="DI35" s="32"/>
      <c r="DJ35" s="32"/>
      <c r="DK35" s="32"/>
      <c r="DL35" s="32"/>
      <c r="DM35" s="32">
        <f t="shared" si="8"/>
        <v>1144</v>
      </c>
      <c r="DN35" s="32">
        <f t="shared" si="12"/>
        <v>319.3746510329425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3.0416666666666665</v>
      </c>
      <c r="G36" s="28">
        <f t="shared" si="13"/>
        <v>74.125</v>
      </c>
      <c r="H36" s="28">
        <f t="shared" si="13"/>
        <v>52.200704225352126</v>
      </c>
      <c r="I36" s="28">
        <f t="shared" si="13"/>
        <v>72.25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107939</v>
      </c>
      <c r="AJ36" s="28">
        <f>SUM(AJ12:AJ35)</f>
        <v>107.93899999999999</v>
      </c>
      <c r="AK36" s="28">
        <f>AVERAGE(AK12:AK35)</f>
        <v>107.93899999999998</v>
      </c>
      <c r="AL36" s="28"/>
      <c r="AM36" s="28"/>
      <c r="AN36" s="28"/>
      <c r="AO36" s="28"/>
      <c r="AP36" s="28">
        <f>AVERAGE(AP12:AP35)</f>
        <v>5.8291666666666666</v>
      </c>
      <c r="AQ36" s="28">
        <f>AVERAGE(AQ12:AQ35)</f>
        <v>5.8291666666666666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27329</v>
      </c>
      <c r="DF36" s="28"/>
      <c r="DG36" s="28">
        <f>SUM(DG12:DG35)</f>
        <v>27329</v>
      </c>
      <c r="DH36" s="28"/>
      <c r="DI36" s="28"/>
      <c r="DJ36" s="28"/>
      <c r="DK36" s="28"/>
      <c r="DL36" s="28"/>
      <c r="DM36" s="28">
        <f t="shared" si="8"/>
        <v>27329</v>
      </c>
      <c r="DN36" s="28">
        <f t="shared" si="12"/>
        <v>253.18930136465968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180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6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368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391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393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414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8" t="s">
        <v>415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416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0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417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66" t="s">
        <v>156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70" t="s">
        <v>157</v>
      </c>
      <c r="C54" s="121"/>
      <c r="D54" s="104"/>
      <c r="E54" s="104"/>
      <c r="F54" s="104"/>
      <c r="G54" s="104"/>
      <c r="H54" s="104"/>
      <c r="I54" s="104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04"/>
      <c r="X54" s="104"/>
      <c r="Y54" s="104"/>
    </row>
    <row r="55" spans="2:26" x14ac:dyDescent="0.35">
      <c r="B55" s="102" t="s">
        <v>418</v>
      </c>
      <c r="C55" s="121"/>
      <c r="D55" s="104"/>
      <c r="E55" s="104"/>
      <c r="F55" s="104"/>
      <c r="G55" s="104"/>
      <c r="H55" s="104"/>
      <c r="I55" s="104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04"/>
      <c r="X55" s="104"/>
      <c r="Y55" s="104"/>
    </row>
    <row r="56" spans="2:26" x14ac:dyDescent="0.35">
      <c r="B56" s="102" t="s">
        <v>360</v>
      </c>
      <c r="C56" s="121"/>
      <c r="D56" s="104"/>
      <c r="E56" s="104"/>
      <c r="F56" s="104"/>
      <c r="G56" s="104"/>
      <c r="H56" s="104"/>
      <c r="I56" s="104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04"/>
      <c r="X56" s="104"/>
      <c r="Y56" s="104"/>
    </row>
    <row r="57" spans="2:26" x14ac:dyDescent="0.35">
      <c r="B57" s="102" t="s">
        <v>234</v>
      </c>
      <c r="C57" s="121"/>
      <c r="D57" s="104"/>
      <c r="E57" s="104"/>
      <c r="F57" s="104"/>
      <c r="G57" s="104"/>
      <c r="H57" s="104"/>
      <c r="I57" s="104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04"/>
      <c r="X57" s="104"/>
      <c r="Y57" s="104"/>
    </row>
    <row r="58" spans="2:26" x14ac:dyDescent="0.35">
      <c r="B58" s="102" t="s">
        <v>235</v>
      </c>
      <c r="C58" s="121"/>
      <c r="D58" s="104"/>
      <c r="E58" s="104"/>
      <c r="F58" s="104"/>
      <c r="G58" s="104"/>
      <c r="H58" s="104"/>
      <c r="I58" s="104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04"/>
      <c r="X58" s="104"/>
      <c r="Y58" s="104"/>
    </row>
    <row r="59" spans="2:26" x14ac:dyDescent="0.35">
      <c r="B59" s="102" t="s">
        <v>236</v>
      </c>
      <c r="C59" s="121"/>
      <c r="D59" s="104"/>
      <c r="E59" s="104"/>
      <c r="F59" s="104"/>
      <c r="G59" s="104"/>
      <c r="H59" s="104"/>
      <c r="I59" s="104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04"/>
      <c r="X59" s="104"/>
      <c r="Y59" s="104"/>
    </row>
    <row r="60" spans="2:26" x14ac:dyDescent="0.35">
      <c r="B60" s="102" t="s">
        <v>237</v>
      </c>
      <c r="C60" s="121"/>
      <c r="D60" s="104"/>
      <c r="E60" s="104"/>
      <c r="F60" s="104"/>
      <c r="G60" s="104"/>
      <c r="H60" s="104"/>
      <c r="I60" s="104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04"/>
      <c r="X60" s="104"/>
      <c r="Y60" s="104"/>
    </row>
    <row r="61" spans="2:26" x14ac:dyDescent="0.35">
      <c r="B61" s="102" t="s">
        <v>389</v>
      </c>
      <c r="C61" s="121"/>
      <c r="D61" s="104"/>
      <c r="E61" s="104"/>
      <c r="F61" s="104"/>
      <c r="G61" s="104"/>
      <c r="H61" s="104"/>
      <c r="I61" s="104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04"/>
      <c r="X61" s="104"/>
      <c r="Y61" s="104"/>
    </row>
    <row r="62" spans="2:26" x14ac:dyDescent="0.35">
      <c r="B62" s="170" t="s">
        <v>161</v>
      </c>
      <c r="C62" s="121"/>
      <c r="D62" s="104"/>
      <c r="E62" s="104"/>
      <c r="F62" s="104"/>
      <c r="G62" s="104"/>
      <c r="H62" s="104"/>
      <c r="I62" s="104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04"/>
      <c r="X62" s="104"/>
      <c r="Y62" s="104"/>
    </row>
    <row r="63" spans="2:26" x14ac:dyDescent="0.35">
      <c r="B63" s="102" t="s">
        <v>402</v>
      </c>
      <c r="C63" s="121"/>
      <c r="D63" s="104"/>
      <c r="E63" s="104"/>
      <c r="F63" s="104"/>
      <c r="G63" s="104"/>
      <c r="H63" s="104"/>
      <c r="I63" s="104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04"/>
      <c r="X63" s="104"/>
      <c r="Y63" s="104"/>
    </row>
    <row r="64" spans="2:26" x14ac:dyDescent="0.35">
      <c r="B64" s="102" t="s">
        <v>419</v>
      </c>
      <c r="C64" s="121"/>
      <c r="D64" s="104"/>
      <c r="E64" s="104"/>
      <c r="F64" s="104"/>
      <c r="G64" s="104"/>
      <c r="H64" s="104"/>
      <c r="I64" s="104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04"/>
      <c r="X64" s="104"/>
      <c r="Y64" s="104"/>
    </row>
    <row r="65" spans="2:25" x14ac:dyDescent="0.35">
      <c r="B65" s="102" t="s">
        <v>420</v>
      </c>
      <c r="C65" s="121"/>
      <c r="D65" s="104"/>
      <c r="E65" s="104"/>
      <c r="F65" s="104"/>
      <c r="G65" s="104"/>
      <c r="H65" s="104"/>
      <c r="I65" s="104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04"/>
      <c r="X65" s="104"/>
      <c r="Y65" s="104"/>
    </row>
    <row r="66" spans="2:25" x14ac:dyDescent="0.35">
      <c r="B66" s="102" t="s">
        <v>421</v>
      </c>
      <c r="C66" s="121"/>
      <c r="D66" s="104"/>
      <c r="E66" s="104"/>
      <c r="F66" s="104"/>
      <c r="G66" s="104"/>
      <c r="H66" s="104"/>
      <c r="I66" s="104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04"/>
      <c r="X66" s="104"/>
      <c r="Y66" s="104"/>
    </row>
    <row r="67" spans="2:25" x14ac:dyDescent="0.35">
      <c r="B67" s="102" t="s">
        <v>422</v>
      </c>
      <c r="C67" s="121"/>
      <c r="D67" s="104"/>
      <c r="E67" s="104"/>
      <c r="F67" s="104"/>
      <c r="G67" s="104"/>
      <c r="H67" s="104"/>
      <c r="I67" s="104"/>
      <c r="J67" s="194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04"/>
      <c r="X67" s="104"/>
      <c r="Y67" s="104"/>
    </row>
    <row r="68" spans="2:25" x14ac:dyDescent="0.35">
      <c r="B68" s="165" t="s">
        <v>164</v>
      </c>
      <c r="C68" s="121"/>
      <c r="D68" s="104"/>
      <c r="E68" s="104"/>
      <c r="F68" s="104"/>
      <c r="G68" s="104"/>
      <c r="H68" s="104"/>
      <c r="I68" s="10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04"/>
      <c r="X68" s="104"/>
      <c r="Y68" s="104"/>
    </row>
    <row r="69" spans="2:25" x14ac:dyDescent="0.35">
      <c r="B69" s="102" t="s">
        <v>322</v>
      </c>
      <c r="C69" s="121"/>
      <c r="D69" s="104"/>
      <c r="E69" s="104"/>
      <c r="F69" s="104"/>
      <c r="G69" s="104"/>
      <c r="H69" s="104"/>
      <c r="I69" s="104"/>
      <c r="J69" s="194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04"/>
      <c r="X69" s="104"/>
      <c r="Y69" s="104"/>
    </row>
    <row r="70" spans="2:25" x14ac:dyDescent="0.35">
      <c r="B70" s="102" t="s">
        <v>323</v>
      </c>
      <c r="C70" s="121"/>
      <c r="D70" s="104"/>
      <c r="E70" s="104"/>
      <c r="F70" s="104"/>
      <c r="G70" s="104"/>
      <c r="H70" s="104"/>
      <c r="I70" s="10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04"/>
      <c r="X70" s="104"/>
      <c r="Y70" s="104"/>
    </row>
    <row r="71" spans="2:25" x14ac:dyDescent="0.35">
      <c r="B71" s="170" t="s">
        <v>226</v>
      </c>
      <c r="C71" s="121"/>
      <c r="D71" s="104"/>
      <c r="E71" s="104"/>
      <c r="F71" s="104"/>
      <c r="G71" s="104"/>
      <c r="H71" s="104"/>
      <c r="I71" s="10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94"/>
      <c r="V71" s="194"/>
      <c r="W71" s="104"/>
      <c r="X71" s="104"/>
      <c r="Y71" s="104"/>
    </row>
    <row r="72" spans="2:25" x14ac:dyDescent="0.35">
      <c r="B72" s="185" t="s">
        <v>341</v>
      </c>
      <c r="C72" s="121"/>
      <c r="D72" s="104"/>
      <c r="E72" s="104"/>
      <c r="F72" s="104"/>
      <c r="G72" s="104"/>
      <c r="H72" s="104"/>
      <c r="I72" s="104"/>
      <c r="J72" s="194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04"/>
      <c r="X72" s="104"/>
      <c r="Y72" s="104"/>
    </row>
    <row r="73" spans="2:25" x14ac:dyDescent="0.35">
      <c r="B73" s="167" t="s">
        <v>247</v>
      </c>
      <c r="C73" s="121"/>
      <c r="D73" s="104"/>
      <c r="E73" s="104"/>
      <c r="F73" s="104"/>
      <c r="G73" s="104"/>
      <c r="H73" s="104"/>
      <c r="I73" s="104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04"/>
      <c r="X73" s="104"/>
      <c r="Y73" s="104"/>
    </row>
    <row r="74" spans="2:25" x14ac:dyDescent="0.35">
      <c r="B74" s="185" t="s">
        <v>423</v>
      </c>
      <c r="C74" s="121"/>
      <c r="D74" s="104"/>
      <c r="E74" s="104"/>
      <c r="F74" s="104"/>
      <c r="G74" s="104"/>
      <c r="H74" s="104"/>
      <c r="I74" s="104"/>
      <c r="J74" s="194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04"/>
      <c r="X74" s="104"/>
      <c r="Y74" s="104"/>
    </row>
    <row r="75" spans="2:25" x14ac:dyDescent="0.35">
      <c r="B75" s="173" t="s">
        <v>424</v>
      </c>
      <c r="C75" s="121"/>
      <c r="D75" s="104"/>
      <c r="E75" s="104"/>
      <c r="F75" s="104"/>
      <c r="G75" s="104"/>
      <c r="H75" s="104"/>
      <c r="I75" s="104"/>
      <c r="J75" s="194"/>
      <c r="K75" s="194"/>
      <c r="L75" s="194"/>
      <c r="M75" s="194"/>
      <c r="N75" s="194"/>
      <c r="O75" s="194"/>
      <c r="P75" s="194"/>
      <c r="Q75" s="194"/>
      <c r="R75" s="194"/>
      <c r="S75" s="194"/>
      <c r="T75" s="194"/>
      <c r="U75" s="194"/>
      <c r="V75" s="194"/>
      <c r="W75" s="104"/>
      <c r="X75" s="104"/>
      <c r="Y75" s="104"/>
    </row>
    <row r="76" spans="2:25" x14ac:dyDescent="0.35">
      <c r="B76" s="102" t="s">
        <v>236</v>
      </c>
      <c r="C76" s="121"/>
      <c r="D76" s="104"/>
      <c r="E76" s="104"/>
      <c r="F76" s="104"/>
      <c r="G76" s="104"/>
      <c r="H76" s="104"/>
      <c r="I76" s="104"/>
      <c r="J76" s="194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104"/>
      <c r="X76" s="104"/>
      <c r="Y76" s="104"/>
    </row>
    <row r="77" spans="2:25" x14ac:dyDescent="0.35">
      <c r="B77" s="199" t="s">
        <v>169</v>
      </c>
      <c r="C77" s="121"/>
      <c r="D77" s="104"/>
      <c r="E77" s="104"/>
      <c r="F77" s="104"/>
      <c r="G77" s="104"/>
      <c r="H77" s="104"/>
      <c r="I77" s="104"/>
      <c r="J77" s="194"/>
      <c r="K77" s="194"/>
      <c r="L77" s="194"/>
      <c r="M77" s="194"/>
      <c r="N77" s="194"/>
      <c r="O77" s="194"/>
      <c r="P77" s="194"/>
      <c r="Q77" s="194"/>
      <c r="R77" s="194"/>
      <c r="S77" s="194"/>
      <c r="T77" s="194"/>
      <c r="U77" s="194"/>
      <c r="V77" s="194"/>
      <c r="W77" s="104"/>
      <c r="X77" s="104"/>
      <c r="Y77" s="104"/>
    </row>
    <row r="78" spans="2:25" x14ac:dyDescent="0.35">
      <c r="B78" s="174" t="s">
        <v>410</v>
      </c>
      <c r="C78" s="121"/>
      <c r="D78" s="104"/>
      <c r="E78" s="104"/>
      <c r="F78" s="104"/>
      <c r="G78" s="104"/>
      <c r="H78" s="104"/>
      <c r="I78" s="104"/>
      <c r="J78" s="194"/>
      <c r="K78" s="194"/>
      <c r="L78" s="194"/>
      <c r="M78" s="194"/>
      <c r="N78" s="194"/>
      <c r="O78" s="194"/>
      <c r="P78" s="194"/>
      <c r="Q78" s="194"/>
      <c r="R78" s="194"/>
      <c r="S78" s="194"/>
      <c r="T78" s="194"/>
      <c r="U78" s="194"/>
      <c r="V78" s="194"/>
      <c r="W78" s="104"/>
      <c r="X78" s="104"/>
      <c r="Y78" s="104"/>
    </row>
    <row r="79" spans="2:25" x14ac:dyDescent="0.35">
      <c r="B79" s="102" t="s">
        <v>344</v>
      </c>
      <c r="C79" s="121"/>
      <c r="D79" s="104"/>
      <c r="E79" s="104"/>
      <c r="F79" s="104"/>
      <c r="G79" s="104"/>
      <c r="H79" s="104"/>
      <c r="I79" s="104"/>
      <c r="J79" s="194"/>
      <c r="K79" s="194"/>
      <c r="L79" s="194"/>
      <c r="M79" s="194"/>
      <c r="N79" s="194"/>
      <c r="O79" s="194"/>
      <c r="P79" s="194"/>
      <c r="Q79" s="194"/>
      <c r="R79" s="194"/>
      <c r="S79" s="194"/>
      <c r="T79" s="194"/>
      <c r="U79" s="194"/>
      <c r="V79" s="194"/>
      <c r="W79" s="104"/>
      <c r="X79" s="104"/>
      <c r="Y79" s="104"/>
    </row>
    <row r="80" spans="2:25" x14ac:dyDescent="0.35">
      <c r="B80" s="102" t="s">
        <v>345</v>
      </c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0E00-000000000000}">
      <formula1>$BA$25:$BA$29</formula1>
    </dataValidation>
    <dataValidation type="list" allowBlank="1" showInputMessage="1" showErrorMessage="1" sqref="U12:U35" xr:uid="{00000000-0002-0000-0E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2:DW95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43389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'15'!AE35</f>
        <v>8460344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'15'!DC35</f>
        <v>2136450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43389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5</v>
      </c>
      <c r="G12" s="89">
        <v>69</v>
      </c>
      <c r="H12" s="44">
        <f t="shared" ref="H12:H35" si="1">G12/1.42</f>
        <v>48.591549295774648</v>
      </c>
      <c r="I12" s="44">
        <v>67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8464633</v>
      </c>
      <c r="AF12" s="39"/>
      <c r="AG12" s="39"/>
      <c r="AH12" s="39"/>
      <c r="AI12" s="38">
        <f>IF(ISBLANK(AE12),"-",AE12-AE10)</f>
        <v>4289</v>
      </c>
      <c r="AJ12" s="38">
        <f t="shared" ref="AJ12:AJ35" si="2">AI12/1000</f>
        <v>4.2889999999999997</v>
      </c>
      <c r="AK12" s="38">
        <f t="shared" ref="AK12:AK35" si="3">AJ12*24</f>
        <v>102.93599999999999</v>
      </c>
      <c r="AL12" s="38"/>
      <c r="AM12" s="38"/>
      <c r="AN12" s="38"/>
      <c r="AO12" s="38">
        <f t="shared" ref="AO12:AO35" si="4">AK12</f>
        <v>102.93599999999999</v>
      </c>
      <c r="AP12" s="37">
        <v>5.6</v>
      </c>
      <c r="AQ12" s="37">
        <f>AP12</f>
        <v>5.6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2137530</v>
      </c>
      <c r="DD12" s="32"/>
      <c r="DE12" s="32">
        <f>IF(ISBLANK(DC12),"-",DC12-DC10)</f>
        <v>1080</v>
      </c>
      <c r="DF12" s="32"/>
      <c r="DG12" s="32">
        <f>DC12-DC10</f>
        <v>1080</v>
      </c>
      <c r="DH12" s="32"/>
      <c r="DI12" s="32"/>
      <c r="DJ12" s="32"/>
      <c r="DK12" s="32"/>
      <c r="DL12" s="32"/>
      <c r="DM12" s="32">
        <f t="shared" ref="DM12:DM36" si="7">DE12</f>
        <v>1080</v>
      </c>
      <c r="DN12" s="32">
        <f>DM12/AJ12</f>
        <v>251.80694800652836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43389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6</v>
      </c>
      <c r="G13" s="89">
        <v>69</v>
      </c>
      <c r="H13" s="44">
        <f t="shared" si="1"/>
        <v>48.591549295774648</v>
      </c>
      <c r="I13" s="44">
        <v>67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8468799</v>
      </c>
      <c r="AF13" s="39"/>
      <c r="AG13" s="39"/>
      <c r="AH13" s="39"/>
      <c r="AI13" s="38">
        <f t="shared" ref="AI13:AI35" si="8">IF(ISBLANK(AE13),"-",AE13-AE12)</f>
        <v>4166</v>
      </c>
      <c r="AJ13" s="38">
        <f t="shared" si="2"/>
        <v>4.1660000000000004</v>
      </c>
      <c r="AK13" s="38">
        <f t="shared" si="3"/>
        <v>99.984000000000009</v>
      </c>
      <c r="AL13" s="38"/>
      <c r="AM13" s="38"/>
      <c r="AN13" s="38"/>
      <c r="AO13" s="38">
        <f t="shared" si="4"/>
        <v>99.984000000000009</v>
      </c>
      <c r="AP13" s="37">
        <v>7.1</v>
      </c>
      <c r="AQ13" s="37">
        <f t="shared" ref="AQ13:AQ35" si="9">AP13</f>
        <v>7.1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2138640</v>
      </c>
      <c r="DD13" s="32"/>
      <c r="DE13" s="32">
        <f t="shared" ref="DE13:DE35" si="10">IF(ISBLANK(DC13),"-",DC13-DC12)</f>
        <v>1110</v>
      </c>
      <c r="DF13" s="32"/>
      <c r="DG13" s="32">
        <f t="shared" ref="DG13:DG35" si="11">DC13-DC12</f>
        <v>1110</v>
      </c>
      <c r="DH13" s="32"/>
      <c r="DI13" s="32"/>
      <c r="DJ13" s="32"/>
      <c r="DK13" s="32"/>
      <c r="DL13" s="32"/>
      <c r="DM13" s="32">
        <f t="shared" si="7"/>
        <v>1110</v>
      </c>
      <c r="DN13" s="32">
        <f t="shared" ref="DN13:DN36" si="12">DM13/AJ13</f>
        <v>266.4426308209313</v>
      </c>
      <c r="DO13" s="91">
        <v>0.88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43389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7</v>
      </c>
      <c r="G14" s="89">
        <v>70</v>
      </c>
      <c r="H14" s="44">
        <f t="shared" si="1"/>
        <v>49.295774647887328</v>
      </c>
      <c r="I14" s="44">
        <v>68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8472972</v>
      </c>
      <c r="AF14" s="39"/>
      <c r="AG14" s="39"/>
      <c r="AH14" s="39"/>
      <c r="AI14" s="38">
        <f t="shared" si="8"/>
        <v>4173</v>
      </c>
      <c r="AJ14" s="38">
        <f t="shared" si="2"/>
        <v>4.173</v>
      </c>
      <c r="AK14" s="38">
        <f t="shared" si="3"/>
        <v>100.152</v>
      </c>
      <c r="AL14" s="38"/>
      <c r="AM14" s="38"/>
      <c r="AN14" s="38"/>
      <c r="AO14" s="38">
        <f t="shared" si="4"/>
        <v>100.152</v>
      </c>
      <c r="AP14" s="37">
        <v>8.8000000000000007</v>
      </c>
      <c r="AQ14" s="37">
        <f t="shared" si="9"/>
        <v>8.8000000000000007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2139727</v>
      </c>
      <c r="DD14" s="32"/>
      <c r="DE14" s="32">
        <f t="shared" si="10"/>
        <v>1087</v>
      </c>
      <c r="DF14" s="32"/>
      <c r="DG14" s="32">
        <f t="shared" si="11"/>
        <v>1087</v>
      </c>
      <c r="DH14" s="32"/>
      <c r="DI14" s="32"/>
      <c r="DJ14" s="32"/>
      <c r="DK14" s="32"/>
      <c r="DL14" s="32"/>
      <c r="DM14" s="32">
        <f t="shared" si="7"/>
        <v>1087</v>
      </c>
      <c r="DN14" s="32">
        <f t="shared" si="12"/>
        <v>260.48406422238196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43389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80</v>
      </c>
      <c r="H15" s="44">
        <f t="shared" si="1"/>
        <v>56.338028169014088</v>
      </c>
      <c r="I15" s="44">
        <v>78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8477240</v>
      </c>
      <c r="AF15" s="39"/>
      <c r="AG15" s="39"/>
      <c r="AH15" s="39"/>
      <c r="AI15" s="38">
        <f t="shared" si="8"/>
        <v>4268</v>
      </c>
      <c r="AJ15" s="38">
        <f t="shared" si="2"/>
        <v>4.2679999999999998</v>
      </c>
      <c r="AK15" s="38">
        <f t="shared" si="3"/>
        <v>102.43199999999999</v>
      </c>
      <c r="AL15" s="38"/>
      <c r="AM15" s="38"/>
      <c r="AN15" s="38"/>
      <c r="AO15" s="38">
        <f t="shared" si="4"/>
        <v>102.43199999999999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2140835</v>
      </c>
      <c r="DD15" s="32"/>
      <c r="DE15" s="32">
        <f t="shared" si="10"/>
        <v>1108</v>
      </c>
      <c r="DF15" s="32"/>
      <c r="DG15" s="32">
        <f t="shared" si="11"/>
        <v>1108</v>
      </c>
      <c r="DH15" s="32"/>
      <c r="DI15" s="32"/>
      <c r="DJ15" s="32"/>
      <c r="DK15" s="32"/>
      <c r="DL15" s="32"/>
      <c r="DM15" s="32">
        <f t="shared" si="7"/>
        <v>1108</v>
      </c>
      <c r="DN15" s="32">
        <f t="shared" si="12"/>
        <v>259.6063730084349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43389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79</v>
      </c>
      <c r="H16" s="44">
        <f t="shared" si="1"/>
        <v>55.633802816901408</v>
      </c>
      <c r="I16" s="44">
        <v>77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8481350</v>
      </c>
      <c r="AF16" s="39"/>
      <c r="AG16" s="39"/>
      <c r="AH16" s="39"/>
      <c r="AI16" s="38">
        <f t="shared" si="8"/>
        <v>4110</v>
      </c>
      <c r="AJ16" s="38">
        <f t="shared" si="2"/>
        <v>4.1100000000000003</v>
      </c>
      <c r="AK16" s="38">
        <f t="shared" si="3"/>
        <v>98.640000000000015</v>
      </c>
      <c r="AL16" s="38"/>
      <c r="AM16" s="38"/>
      <c r="AN16" s="38"/>
      <c r="AO16" s="38">
        <f t="shared" si="4"/>
        <v>98.640000000000015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2141825</v>
      </c>
      <c r="DD16" s="32"/>
      <c r="DE16" s="32">
        <f t="shared" si="10"/>
        <v>990</v>
      </c>
      <c r="DF16" s="32"/>
      <c r="DG16" s="32">
        <f t="shared" si="11"/>
        <v>990</v>
      </c>
      <c r="DH16" s="32"/>
      <c r="DI16" s="32"/>
      <c r="DJ16" s="32"/>
      <c r="DK16" s="32"/>
      <c r="DL16" s="32"/>
      <c r="DM16" s="32">
        <f t="shared" si="7"/>
        <v>990</v>
      </c>
      <c r="DN16" s="32">
        <f t="shared" si="12"/>
        <v>240.87591240875909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43389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76</v>
      </c>
      <c r="H17" s="44">
        <f t="shared" si="1"/>
        <v>53.521126760563384</v>
      </c>
      <c r="I17" s="44">
        <v>74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8486540</v>
      </c>
      <c r="AF17" s="39"/>
      <c r="AG17" s="39"/>
      <c r="AH17" s="39"/>
      <c r="AI17" s="38">
        <f t="shared" si="8"/>
        <v>5190</v>
      </c>
      <c r="AJ17" s="38">
        <f t="shared" si="2"/>
        <v>5.19</v>
      </c>
      <c r="AK17" s="38">
        <f t="shared" si="3"/>
        <v>124.56</v>
      </c>
      <c r="AL17" s="38"/>
      <c r="AM17" s="38"/>
      <c r="AN17" s="38"/>
      <c r="AO17" s="38">
        <f t="shared" si="4"/>
        <v>124.56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2142977</v>
      </c>
      <c r="DD17" s="32"/>
      <c r="DE17" s="32">
        <f t="shared" si="10"/>
        <v>1152</v>
      </c>
      <c r="DF17" s="32"/>
      <c r="DG17" s="32">
        <f t="shared" si="11"/>
        <v>1152</v>
      </c>
      <c r="DH17" s="32"/>
      <c r="DI17" s="32"/>
      <c r="DJ17" s="32"/>
      <c r="DK17" s="32"/>
      <c r="DL17" s="32"/>
      <c r="DM17" s="32">
        <f t="shared" si="7"/>
        <v>1152</v>
      </c>
      <c r="DN17" s="32">
        <f t="shared" si="12"/>
        <v>221.96531791907512</v>
      </c>
      <c r="DO17" s="91">
        <v>1.1200000000000001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43389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76</v>
      </c>
      <c r="H18" s="44">
        <f t="shared" si="1"/>
        <v>53.521126760563384</v>
      </c>
      <c r="I18" s="44">
        <v>75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8492553</v>
      </c>
      <c r="AF18" s="39"/>
      <c r="AG18" s="39"/>
      <c r="AH18" s="39"/>
      <c r="AI18" s="38">
        <f t="shared" si="8"/>
        <v>6013</v>
      </c>
      <c r="AJ18" s="38">
        <f t="shared" si="2"/>
        <v>6.0129999999999999</v>
      </c>
      <c r="AK18" s="38">
        <f t="shared" si="3"/>
        <v>144.31200000000001</v>
      </c>
      <c r="AL18" s="38"/>
      <c r="AM18" s="38"/>
      <c r="AN18" s="38"/>
      <c r="AO18" s="38">
        <f t="shared" si="4"/>
        <v>144.31200000000001</v>
      </c>
      <c r="AP18" s="37">
        <v>9.1999999999999993</v>
      </c>
      <c r="AQ18" s="37">
        <f t="shared" si="9"/>
        <v>9.1999999999999993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1026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0.86218487394957988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2144214</v>
      </c>
      <c r="DD18" s="32"/>
      <c r="DE18" s="32">
        <f t="shared" si="10"/>
        <v>1237</v>
      </c>
      <c r="DF18" s="32"/>
      <c r="DG18" s="32">
        <f t="shared" si="11"/>
        <v>1237</v>
      </c>
      <c r="DH18" s="32"/>
      <c r="DI18" s="32"/>
      <c r="DJ18" s="32"/>
      <c r="DK18" s="32"/>
      <c r="DL18" s="32"/>
      <c r="DM18" s="32">
        <f t="shared" si="7"/>
        <v>1237</v>
      </c>
      <c r="DN18" s="32">
        <f t="shared" si="12"/>
        <v>205.72093796773657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43389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8497723</v>
      </c>
      <c r="AF19" s="39"/>
      <c r="AG19" s="39"/>
      <c r="AH19" s="39"/>
      <c r="AI19" s="38">
        <f t="shared" si="8"/>
        <v>5170</v>
      </c>
      <c r="AJ19" s="38">
        <f t="shared" si="2"/>
        <v>5.17</v>
      </c>
      <c r="AK19" s="38">
        <f t="shared" si="3"/>
        <v>124.08</v>
      </c>
      <c r="AL19" s="38"/>
      <c r="AM19" s="38"/>
      <c r="AN19" s="38"/>
      <c r="AO19" s="38">
        <f t="shared" si="4"/>
        <v>124.08</v>
      </c>
      <c r="AP19" s="37">
        <v>8.6</v>
      </c>
      <c r="AQ19" s="37">
        <f t="shared" si="9"/>
        <v>8.6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1026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0.86218487394957988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2145335</v>
      </c>
      <c r="DD19" s="32"/>
      <c r="DE19" s="32">
        <f t="shared" si="10"/>
        <v>1121</v>
      </c>
      <c r="DF19" s="32"/>
      <c r="DG19" s="32">
        <f t="shared" si="11"/>
        <v>1121</v>
      </c>
      <c r="DH19" s="32"/>
      <c r="DI19" s="32"/>
      <c r="DJ19" s="32"/>
      <c r="DK19" s="32"/>
      <c r="DL19" s="32"/>
      <c r="DM19" s="32">
        <f t="shared" si="7"/>
        <v>1121</v>
      </c>
      <c r="DN19" s="32">
        <f t="shared" si="12"/>
        <v>216.82785299806577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43389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8502142</v>
      </c>
      <c r="AF20" s="39"/>
      <c r="AG20" s="39"/>
      <c r="AH20" s="39"/>
      <c r="AI20" s="38">
        <f t="shared" si="8"/>
        <v>4419</v>
      </c>
      <c r="AJ20" s="38">
        <f t="shared" si="2"/>
        <v>4.4189999999999996</v>
      </c>
      <c r="AK20" s="38">
        <f t="shared" si="3"/>
        <v>106.05599999999998</v>
      </c>
      <c r="AL20" s="38"/>
      <c r="AM20" s="38"/>
      <c r="AN20" s="38"/>
      <c r="AO20" s="38">
        <f t="shared" si="4"/>
        <v>106.05599999999998</v>
      </c>
      <c r="AP20" s="37">
        <v>8</v>
      </c>
      <c r="AQ20" s="37">
        <f t="shared" si="9"/>
        <v>8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0.86302521008403366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2146464</v>
      </c>
      <c r="DD20" s="32"/>
      <c r="DE20" s="32">
        <f t="shared" si="10"/>
        <v>1129</v>
      </c>
      <c r="DF20" s="32"/>
      <c r="DG20" s="32">
        <f t="shared" si="11"/>
        <v>1129</v>
      </c>
      <c r="DH20" s="32"/>
      <c r="DI20" s="32"/>
      <c r="DJ20" s="32"/>
      <c r="DK20" s="32"/>
      <c r="DL20" s="32"/>
      <c r="DM20" s="32">
        <f t="shared" si="7"/>
        <v>1129</v>
      </c>
      <c r="DN20" s="32">
        <f t="shared" si="12"/>
        <v>255.48766689296224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43389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8506705</v>
      </c>
      <c r="AF21" s="39"/>
      <c r="AG21" s="39"/>
      <c r="AH21" s="39"/>
      <c r="AI21" s="38">
        <f t="shared" si="8"/>
        <v>4563</v>
      </c>
      <c r="AJ21" s="38">
        <f t="shared" si="2"/>
        <v>4.5629999999999997</v>
      </c>
      <c r="AK21" s="38">
        <f t="shared" si="3"/>
        <v>109.512</v>
      </c>
      <c r="AL21" s="38"/>
      <c r="AM21" s="38"/>
      <c r="AN21" s="38"/>
      <c r="AO21" s="38">
        <f t="shared" si="4"/>
        <v>109.512</v>
      </c>
      <c r="AP21" s="37">
        <v>7.3</v>
      </c>
      <c r="AQ21" s="37">
        <f t="shared" si="9"/>
        <v>7.3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1026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0.86218487394957988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2147683</v>
      </c>
      <c r="DD21" s="32"/>
      <c r="DE21" s="32">
        <f t="shared" si="10"/>
        <v>1219</v>
      </c>
      <c r="DF21" s="32"/>
      <c r="DG21" s="32">
        <f t="shared" si="11"/>
        <v>1219</v>
      </c>
      <c r="DH21" s="32"/>
      <c r="DI21" s="32"/>
      <c r="DJ21" s="32"/>
      <c r="DK21" s="32"/>
      <c r="DL21" s="32"/>
      <c r="DM21" s="32">
        <f t="shared" si="7"/>
        <v>1219</v>
      </c>
      <c r="DN21" s="32">
        <f t="shared" si="12"/>
        <v>267.14880561034408</v>
      </c>
      <c r="DO21" s="91">
        <v>1.03</v>
      </c>
      <c r="DP21" s="31"/>
      <c r="DT21" s="24"/>
      <c r="DU21" s="24"/>
      <c r="DV21" s="24"/>
      <c r="DW21" s="23"/>
    </row>
    <row r="22" spans="1:127" x14ac:dyDescent="0.35">
      <c r="A22" s="232">
        <v>43389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4</v>
      </c>
      <c r="G22" s="89">
        <v>74</v>
      </c>
      <c r="H22" s="44">
        <f t="shared" si="1"/>
        <v>52.112676056338032</v>
      </c>
      <c r="I22" s="44">
        <v>72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8511094</v>
      </c>
      <c r="AF22" s="39"/>
      <c r="AG22" s="39"/>
      <c r="AH22" s="39"/>
      <c r="AI22" s="38">
        <f t="shared" si="8"/>
        <v>4389</v>
      </c>
      <c r="AJ22" s="38">
        <f t="shared" si="2"/>
        <v>4.3890000000000002</v>
      </c>
      <c r="AK22" s="38">
        <f t="shared" si="3"/>
        <v>105.33600000000001</v>
      </c>
      <c r="AL22" s="38"/>
      <c r="AM22" s="38"/>
      <c r="AN22" s="38"/>
      <c r="AO22" s="38">
        <f t="shared" si="4"/>
        <v>105.33600000000001</v>
      </c>
      <c r="AP22" s="37">
        <v>6.7</v>
      </c>
      <c r="AQ22" s="37">
        <f t="shared" si="9"/>
        <v>6.7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1026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0.86218487394957988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2148815</v>
      </c>
      <c r="DD22" s="32"/>
      <c r="DE22" s="32">
        <f t="shared" si="10"/>
        <v>1132</v>
      </c>
      <c r="DF22" s="32"/>
      <c r="DG22" s="32">
        <f t="shared" si="11"/>
        <v>1132</v>
      </c>
      <c r="DH22" s="32"/>
      <c r="DI22" s="32"/>
      <c r="DJ22" s="32"/>
      <c r="DK22" s="32"/>
      <c r="DL22" s="32"/>
      <c r="DM22" s="32">
        <f t="shared" si="7"/>
        <v>1132</v>
      </c>
      <c r="DN22" s="32">
        <f t="shared" si="12"/>
        <v>257.91752107541578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43389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8515602</v>
      </c>
      <c r="AF23" s="39"/>
      <c r="AG23" s="39"/>
      <c r="AH23" s="39"/>
      <c r="AI23" s="38">
        <f t="shared" si="8"/>
        <v>4508</v>
      </c>
      <c r="AJ23" s="38">
        <f t="shared" si="2"/>
        <v>4.508</v>
      </c>
      <c r="AK23" s="38">
        <f t="shared" si="3"/>
        <v>108.19200000000001</v>
      </c>
      <c r="AL23" s="38"/>
      <c r="AM23" s="38"/>
      <c r="AN23" s="38"/>
      <c r="AO23" s="38">
        <f t="shared" si="4"/>
        <v>108.19200000000001</v>
      </c>
      <c r="AP23" s="37">
        <v>6</v>
      </c>
      <c r="AQ23" s="37">
        <f t="shared" si="9"/>
        <v>6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1026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0.86218487394957988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2150060</v>
      </c>
      <c r="DD23" s="32"/>
      <c r="DE23" s="32">
        <f t="shared" si="10"/>
        <v>1245</v>
      </c>
      <c r="DF23" s="32"/>
      <c r="DG23" s="32">
        <f t="shared" si="11"/>
        <v>1245</v>
      </c>
      <c r="DH23" s="32"/>
      <c r="DI23" s="32"/>
      <c r="DJ23" s="32"/>
      <c r="DK23" s="32"/>
      <c r="DL23" s="32"/>
      <c r="DM23" s="32">
        <f t="shared" si="7"/>
        <v>1245</v>
      </c>
      <c r="DN23" s="32">
        <f t="shared" si="12"/>
        <v>276.17568766637089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43389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76</v>
      </c>
      <c r="H24" s="44">
        <f t="shared" si="1"/>
        <v>53.521126760563384</v>
      </c>
      <c r="I24" s="44">
        <v>75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8519758</v>
      </c>
      <c r="AF24" s="39"/>
      <c r="AG24" s="39"/>
      <c r="AH24" s="39"/>
      <c r="AI24" s="38">
        <f t="shared" si="8"/>
        <v>4156</v>
      </c>
      <c r="AJ24" s="38">
        <f t="shared" si="2"/>
        <v>4.1559999999999997</v>
      </c>
      <c r="AK24" s="38">
        <f t="shared" si="3"/>
        <v>99.744</v>
      </c>
      <c r="AL24" s="38"/>
      <c r="AM24" s="38"/>
      <c r="AN24" s="38"/>
      <c r="AO24" s="38">
        <f t="shared" si="4"/>
        <v>99.744</v>
      </c>
      <c r="AP24" s="37">
        <v>5.5</v>
      </c>
      <c r="AQ24" s="37">
        <f t="shared" si="9"/>
        <v>5.5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2151169</v>
      </c>
      <c r="DD24" s="32"/>
      <c r="DE24" s="32">
        <f t="shared" si="10"/>
        <v>1109</v>
      </c>
      <c r="DF24" s="32"/>
      <c r="DG24" s="32">
        <f t="shared" si="11"/>
        <v>1109</v>
      </c>
      <c r="DH24" s="32"/>
      <c r="DI24" s="32"/>
      <c r="DJ24" s="32"/>
      <c r="DK24" s="32"/>
      <c r="DL24" s="32"/>
      <c r="DM24" s="32">
        <f t="shared" si="7"/>
        <v>1109</v>
      </c>
      <c r="DN24" s="32">
        <f t="shared" si="12"/>
        <v>266.84311838306064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43389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76</v>
      </c>
      <c r="H25" s="44">
        <f t="shared" si="1"/>
        <v>53.521126760563384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8524404</v>
      </c>
      <c r="AF25" s="39"/>
      <c r="AG25" s="39"/>
      <c r="AH25" s="39"/>
      <c r="AI25" s="38">
        <f t="shared" si="8"/>
        <v>4646</v>
      </c>
      <c r="AJ25" s="38">
        <f t="shared" si="2"/>
        <v>4.6459999999999999</v>
      </c>
      <c r="AK25" s="38">
        <f t="shared" si="3"/>
        <v>111.50399999999999</v>
      </c>
      <c r="AL25" s="38"/>
      <c r="AM25" s="38"/>
      <c r="AN25" s="38"/>
      <c r="AO25" s="38">
        <f t="shared" si="4"/>
        <v>111.50399999999999</v>
      </c>
      <c r="AP25" s="37">
        <v>5</v>
      </c>
      <c r="AQ25" s="37">
        <f t="shared" si="9"/>
        <v>5</v>
      </c>
      <c r="AR25" s="36"/>
      <c r="AS25" s="36"/>
      <c r="AT25" s="36"/>
      <c r="AU25" s="35" t="s">
        <v>158</v>
      </c>
      <c r="AV25" s="34">
        <v>1186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1026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0.99663865546218489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0.86218487394957988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2152374</v>
      </c>
      <c r="DD25" s="32"/>
      <c r="DE25" s="32">
        <f t="shared" si="10"/>
        <v>1205</v>
      </c>
      <c r="DF25" s="32"/>
      <c r="DG25" s="32">
        <f t="shared" si="11"/>
        <v>1205</v>
      </c>
      <c r="DH25" s="32"/>
      <c r="DI25" s="32"/>
      <c r="DJ25" s="32"/>
      <c r="DK25" s="32"/>
      <c r="DL25" s="32"/>
      <c r="DM25" s="32">
        <f t="shared" si="7"/>
        <v>1205</v>
      </c>
      <c r="DN25" s="32">
        <f t="shared" si="12"/>
        <v>259.36289281102023</v>
      </c>
      <c r="DO25" s="91">
        <v>1.18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43389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78</v>
      </c>
      <c r="H26" s="44">
        <f t="shared" si="1"/>
        <v>54.929577464788736</v>
      </c>
      <c r="I26" s="44">
        <v>73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8529096</v>
      </c>
      <c r="AF26" s="39"/>
      <c r="AG26" s="39"/>
      <c r="AH26" s="39"/>
      <c r="AI26" s="38">
        <f t="shared" si="8"/>
        <v>4692</v>
      </c>
      <c r="AJ26" s="38">
        <f t="shared" si="2"/>
        <v>4.6920000000000002</v>
      </c>
      <c r="AK26" s="38">
        <f t="shared" si="3"/>
        <v>112.608</v>
      </c>
      <c r="AL26" s="38"/>
      <c r="AM26" s="38"/>
      <c r="AN26" s="38"/>
      <c r="AO26" s="38">
        <f t="shared" si="4"/>
        <v>112.608</v>
      </c>
      <c r="AP26" s="37">
        <v>4.5</v>
      </c>
      <c r="AQ26" s="37">
        <f t="shared" si="9"/>
        <v>4.5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1026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0.86218487394957988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2153562</v>
      </c>
      <c r="DD26" s="32"/>
      <c r="DE26" s="32">
        <f t="shared" si="10"/>
        <v>1188</v>
      </c>
      <c r="DF26" s="32"/>
      <c r="DG26" s="32">
        <f t="shared" si="11"/>
        <v>1188</v>
      </c>
      <c r="DH26" s="32"/>
      <c r="DI26" s="32"/>
      <c r="DJ26" s="32"/>
      <c r="DK26" s="32"/>
      <c r="DL26" s="32"/>
      <c r="DM26" s="32">
        <f t="shared" si="7"/>
        <v>1188</v>
      </c>
      <c r="DN26" s="32">
        <f t="shared" si="12"/>
        <v>253.19693094629156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43389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3</v>
      </c>
      <c r="G27" s="89">
        <v>76</v>
      </c>
      <c r="H27" s="44">
        <f t="shared" si="1"/>
        <v>53.521126760563384</v>
      </c>
      <c r="I27" s="44">
        <v>72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8533942</v>
      </c>
      <c r="AF27" s="39"/>
      <c r="AG27" s="39"/>
      <c r="AH27" s="39"/>
      <c r="AI27" s="38">
        <f t="shared" si="8"/>
        <v>4846</v>
      </c>
      <c r="AJ27" s="38">
        <f t="shared" si="2"/>
        <v>4.8460000000000001</v>
      </c>
      <c r="AK27" s="38">
        <f t="shared" si="3"/>
        <v>116.304</v>
      </c>
      <c r="AL27" s="38"/>
      <c r="AM27" s="38"/>
      <c r="AN27" s="38"/>
      <c r="AO27" s="38">
        <f t="shared" si="4"/>
        <v>116.304</v>
      </c>
      <c r="AP27" s="37">
        <v>4.0999999999999996</v>
      </c>
      <c r="AQ27" s="37">
        <f t="shared" si="9"/>
        <v>4.0999999999999996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1026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0.86218487394957988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2154744</v>
      </c>
      <c r="DD27" s="32"/>
      <c r="DE27" s="32">
        <f t="shared" si="10"/>
        <v>1182</v>
      </c>
      <c r="DF27" s="32"/>
      <c r="DG27" s="32">
        <f t="shared" si="11"/>
        <v>1182</v>
      </c>
      <c r="DH27" s="32"/>
      <c r="DI27" s="32"/>
      <c r="DJ27" s="32"/>
      <c r="DK27" s="32"/>
      <c r="DL27" s="32"/>
      <c r="DM27" s="32">
        <f t="shared" si="7"/>
        <v>1182</v>
      </c>
      <c r="DN27" s="32">
        <f t="shared" si="12"/>
        <v>243.91250515889394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43389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3</v>
      </c>
      <c r="G28" s="89">
        <v>74</v>
      </c>
      <c r="H28" s="44">
        <f t="shared" si="1"/>
        <v>52.112676056338032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8538558</v>
      </c>
      <c r="AF28" s="39"/>
      <c r="AG28" s="39"/>
      <c r="AH28" s="39"/>
      <c r="AI28" s="38">
        <f t="shared" si="8"/>
        <v>4616</v>
      </c>
      <c r="AJ28" s="38">
        <f t="shared" si="2"/>
        <v>4.6159999999999997</v>
      </c>
      <c r="AK28" s="38">
        <f t="shared" si="3"/>
        <v>110.78399999999999</v>
      </c>
      <c r="AL28" s="38"/>
      <c r="AM28" s="38"/>
      <c r="AN28" s="38"/>
      <c r="AO28" s="38">
        <f t="shared" si="4"/>
        <v>110.78399999999999</v>
      </c>
      <c r="AP28" s="37">
        <v>3.6</v>
      </c>
      <c r="AQ28" s="37">
        <f t="shared" si="9"/>
        <v>3.6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1027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0.86302521008403366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2155868</v>
      </c>
      <c r="DD28" s="32"/>
      <c r="DE28" s="32">
        <f t="shared" si="10"/>
        <v>1124</v>
      </c>
      <c r="DF28" s="32"/>
      <c r="DG28" s="32">
        <f t="shared" si="11"/>
        <v>1124</v>
      </c>
      <c r="DH28" s="32"/>
      <c r="DI28" s="32"/>
      <c r="DJ28" s="32"/>
      <c r="DK28" s="32"/>
      <c r="DL28" s="32"/>
      <c r="DM28" s="32">
        <f t="shared" si="7"/>
        <v>1124</v>
      </c>
      <c r="DN28" s="32">
        <f t="shared" si="12"/>
        <v>243.50086655112653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43389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3</v>
      </c>
      <c r="G29" s="89">
        <v>74</v>
      </c>
      <c r="H29" s="44">
        <f t="shared" si="1"/>
        <v>52.112676056338032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8543270</v>
      </c>
      <c r="AF29" s="39"/>
      <c r="AG29" s="39"/>
      <c r="AH29" s="39"/>
      <c r="AI29" s="38">
        <f t="shared" si="8"/>
        <v>4712</v>
      </c>
      <c r="AJ29" s="38">
        <f t="shared" si="2"/>
        <v>4.7119999999999997</v>
      </c>
      <c r="AK29" s="38">
        <f t="shared" si="3"/>
        <v>113.08799999999999</v>
      </c>
      <c r="AL29" s="38"/>
      <c r="AM29" s="38"/>
      <c r="AN29" s="38"/>
      <c r="AO29" s="38">
        <f t="shared" si="4"/>
        <v>113.08799999999999</v>
      </c>
      <c r="AP29" s="37">
        <v>3.1</v>
      </c>
      <c r="AQ29" s="37">
        <f t="shared" si="9"/>
        <v>3.1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1026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0.86218487394957988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2157000</v>
      </c>
      <c r="DD29" s="32"/>
      <c r="DE29" s="32">
        <f t="shared" si="10"/>
        <v>1132</v>
      </c>
      <c r="DF29" s="32"/>
      <c r="DG29" s="32">
        <f t="shared" si="11"/>
        <v>1132</v>
      </c>
      <c r="DH29" s="32"/>
      <c r="DI29" s="32"/>
      <c r="DJ29" s="32"/>
      <c r="DK29" s="32"/>
      <c r="DL29" s="32"/>
      <c r="DM29" s="32">
        <f t="shared" si="7"/>
        <v>1132</v>
      </c>
      <c r="DN29" s="32">
        <f t="shared" si="12"/>
        <v>240.23769100169781</v>
      </c>
      <c r="DO29" s="91">
        <v>1.22</v>
      </c>
      <c r="DP29" s="31"/>
      <c r="DT29" s="24"/>
      <c r="DU29" s="24"/>
      <c r="DV29" s="24"/>
      <c r="DW29" s="23"/>
    </row>
    <row r="30" spans="1:127" x14ac:dyDescent="0.35">
      <c r="A30" s="232">
        <v>43389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2</v>
      </c>
      <c r="G30" s="89">
        <v>74</v>
      </c>
      <c r="H30" s="44">
        <f t="shared" si="1"/>
        <v>52.112676056338032</v>
      </c>
      <c r="I30" s="44">
        <v>68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8547842</v>
      </c>
      <c r="AF30" s="39"/>
      <c r="AG30" s="39"/>
      <c r="AH30" s="39"/>
      <c r="AI30" s="38">
        <f t="shared" si="8"/>
        <v>4572</v>
      </c>
      <c r="AJ30" s="38">
        <f t="shared" si="2"/>
        <v>4.5720000000000001</v>
      </c>
      <c r="AK30" s="38">
        <f t="shared" si="3"/>
        <v>109.72800000000001</v>
      </c>
      <c r="AL30" s="38"/>
      <c r="AM30" s="38"/>
      <c r="AN30" s="38"/>
      <c r="AO30" s="38">
        <f t="shared" si="4"/>
        <v>109.72800000000001</v>
      </c>
      <c r="AP30" s="37">
        <v>2.7</v>
      </c>
      <c r="AQ30" s="37">
        <f t="shared" si="9"/>
        <v>2.7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1027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0.86302521008403366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2158138</v>
      </c>
      <c r="DD30" s="32"/>
      <c r="DE30" s="32">
        <f t="shared" si="10"/>
        <v>1138</v>
      </c>
      <c r="DF30" s="32"/>
      <c r="DG30" s="32">
        <f t="shared" si="11"/>
        <v>1138</v>
      </c>
      <c r="DH30" s="32"/>
      <c r="DI30" s="32"/>
      <c r="DJ30" s="32"/>
      <c r="DK30" s="32"/>
      <c r="DL30" s="32"/>
      <c r="DM30" s="32">
        <f t="shared" si="7"/>
        <v>1138</v>
      </c>
      <c r="DN30" s="32">
        <f t="shared" si="12"/>
        <v>248.90638670166229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43389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2</v>
      </c>
      <c r="G31" s="89">
        <v>73</v>
      </c>
      <c r="H31" s="44">
        <f t="shared" si="1"/>
        <v>51.408450704225352</v>
      </c>
      <c r="I31" s="44">
        <v>68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8552556</v>
      </c>
      <c r="AF31" s="39"/>
      <c r="AG31" s="39"/>
      <c r="AH31" s="39"/>
      <c r="AI31" s="38">
        <f t="shared" si="8"/>
        <v>4714</v>
      </c>
      <c r="AJ31" s="38">
        <f t="shared" si="2"/>
        <v>4.7140000000000004</v>
      </c>
      <c r="AK31" s="38">
        <f t="shared" si="3"/>
        <v>113.13600000000001</v>
      </c>
      <c r="AL31" s="38"/>
      <c r="AM31" s="38"/>
      <c r="AN31" s="38"/>
      <c r="AO31" s="38">
        <f t="shared" si="4"/>
        <v>113.13600000000001</v>
      </c>
      <c r="AP31" s="37">
        <v>2.2999999999999998</v>
      </c>
      <c r="AQ31" s="37">
        <f t="shared" si="9"/>
        <v>2.2999999999999998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1027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0.86302521008403366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2159336</v>
      </c>
      <c r="DD31" s="32"/>
      <c r="DE31" s="32">
        <f t="shared" si="10"/>
        <v>1198</v>
      </c>
      <c r="DF31" s="32"/>
      <c r="DG31" s="32">
        <f t="shared" si="11"/>
        <v>1198</v>
      </c>
      <c r="DH31" s="32"/>
      <c r="DI31" s="32"/>
      <c r="DJ31" s="32"/>
      <c r="DK31" s="32"/>
      <c r="DL31" s="32"/>
      <c r="DM31" s="32">
        <f t="shared" si="7"/>
        <v>1198</v>
      </c>
      <c r="DN31" s="32">
        <f t="shared" si="12"/>
        <v>254.13661434026304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43389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1</v>
      </c>
      <c r="G32" s="89">
        <v>74</v>
      </c>
      <c r="H32" s="44">
        <f t="shared" si="1"/>
        <v>52.112676056338032</v>
      </c>
      <c r="I32" s="44">
        <v>68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8557118</v>
      </c>
      <c r="AF32" s="39"/>
      <c r="AG32" s="39"/>
      <c r="AH32" s="39"/>
      <c r="AI32" s="38">
        <f t="shared" si="8"/>
        <v>4562</v>
      </c>
      <c r="AJ32" s="38">
        <f t="shared" si="2"/>
        <v>4.5620000000000003</v>
      </c>
      <c r="AK32" s="38">
        <f t="shared" si="3"/>
        <v>109.488</v>
      </c>
      <c r="AL32" s="38"/>
      <c r="AM32" s="38"/>
      <c r="AN32" s="38"/>
      <c r="AO32" s="38">
        <f t="shared" si="4"/>
        <v>109.488</v>
      </c>
      <c r="AP32" s="37">
        <v>1.9</v>
      </c>
      <c r="AQ32" s="37">
        <f t="shared" si="9"/>
        <v>1.9</v>
      </c>
      <c r="AR32" s="36"/>
      <c r="AS32" s="36"/>
      <c r="AT32" s="36"/>
      <c r="AU32" s="35" t="s">
        <v>158</v>
      </c>
      <c r="AV32" s="34">
        <v>1186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1026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0.99663865546218489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0.86218487394957988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2160464</v>
      </c>
      <c r="DD32" s="32"/>
      <c r="DE32" s="32">
        <f t="shared" si="10"/>
        <v>1128</v>
      </c>
      <c r="DF32" s="32"/>
      <c r="DG32" s="32">
        <f t="shared" si="11"/>
        <v>1128</v>
      </c>
      <c r="DH32" s="32"/>
      <c r="DI32" s="32"/>
      <c r="DJ32" s="32"/>
      <c r="DK32" s="32"/>
      <c r="DL32" s="32"/>
      <c r="DM32" s="32">
        <f t="shared" si="7"/>
        <v>1128</v>
      </c>
      <c r="DN32" s="32">
        <f t="shared" si="12"/>
        <v>247.25997369574748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43389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1</v>
      </c>
      <c r="G33" s="89">
        <v>77</v>
      </c>
      <c r="H33" s="44">
        <f t="shared" si="1"/>
        <v>54.225352112676056</v>
      </c>
      <c r="I33" s="44">
        <v>68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8561884</v>
      </c>
      <c r="AF33" s="39"/>
      <c r="AG33" s="39"/>
      <c r="AH33" s="39"/>
      <c r="AI33" s="38">
        <f t="shared" si="8"/>
        <v>4766</v>
      </c>
      <c r="AJ33" s="38">
        <f t="shared" si="2"/>
        <v>4.766</v>
      </c>
      <c r="AK33" s="38">
        <f t="shared" si="3"/>
        <v>114.384</v>
      </c>
      <c r="AL33" s="38"/>
      <c r="AM33" s="38"/>
      <c r="AN33" s="38"/>
      <c r="AO33" s="38">
        <f t="shared" si="4"/>
        <v>114.384</v>
      </c>
      <c r="AP33" s="37">
        <v>1.6</v>
      </c>
      <c r="AQ33" s="37">
        <f t="shared" si="9"/>
        <v>1.6</v>
      </c>
      <c r="AR33" s="36"/>
      <c r="AS33" s="36"/>
      <c r="AT33" s="36"/>
      <c r="AU33" s="35" t="s">
        <v>158</v>
      </c>
      <c r="AV33" s="34">
        <v>1186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1025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0.99663865546218489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0.8613445378151261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2161626</v>
      </c>
      <c r="DD33" s="32"/>
      <c r="DE33" s="32">
        <f t="shared" si="10"/>
        <v>1162</v>
      </c>
      <c r="DF33" s="32"/>
      <c r="DG33" s="32">
        <f t="shared" si="11"/>
        <v>1162</v>
      </c>
      <c r="DH33" s="32"/>
      <c r="DI33" s="32"/>
      <c r="DJ33" s="32"/>
      <c r="DK33" s="32"/>
      <c r="DL33" s="32"/>
      <c r="DM33" s="32">
        <f t="shared" si="7"/>
        <v>1162</v>
      </c>
      <c r="DN33" s="32">
        <f t="shared" si="12"/>
        <v>243.81032312211499</v>
      </c>
      <c r="DO33" s="91">
        <v>1.1399999999999999</v>
      </c>
      <c r="DP33" s="31"/>
      <c r="DT33" s="24"/>
      <c r="DU33" s="24"/>
      <c r="DV33" s="24"/>
      <c r="DW33" s="23"/>
    </row>
    <row r="34" spans="1:127" x14ac:dyDescent="0.35">
      <c r="A34" s="232">
        <v>43389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2</v>
      </c>
      <c r="G34" s="89">
        <v>71</v>
      </c>
      <c r="H34" s="44">
        <f t="shared" si="1"/>
        <v>50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8565786</v>
      </c>
      <c r="AF34" s="39"/>
      <c r="AG34" s="39"/>
      <c r="AH34" s="39"/>
      <c r="AI34" s="38">
        <f t="shared" si="8"/>
        <v>3902</v>
      </c>
      <c r="AJ34" s="38">
        <f t="shared" si="2"/>
        <v>3.9020000000000001</v>
      </c>
      <c r="AK34" s="38">
        <f t="shared" si="3"/>
        <v>93.647999999999996</v>
      </c>
      <c r="AL34" s="38"/>
      <c r="AM34" s="38"/>
      <c r="AN34" s="38"/>
      <c r="AO34" s="38">
        <f t="shared" si="4"/>
        <v>93.647999999999996</v>
      </c>
      <c r="AP34" s="37">
        <v>2.4</v>
      </c>
      <c r="AQ34" s="37">
        <f t="shared" si="9"/>
        <v>2.4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2162734</v>
      </c>
      <c r="DD34" s="32"/>
      <c r="DE34" s="32">
        <f t="shared" si="10"/>
        <v>1108</v>
      </c>
      <c r="DF34" s="32"/>
      <c r="DG34" s="32">
        <f t="shared" si="11"/>
        <v>1108</v>
      </c>
      <c r="DH34" s="32"/>
      <c r="DI34" s="32"/>
      <c r="DJ34" s="32"/>
      <c r="DK34" s="32"/>
      <c r="DL34" s="32"/>
      <c r="DM34" s="32">
        <f t="shared" si="7"/>
        <v>1108</v>
      </c>
      <c r="DN34" s="32">
        <f t="shared" si="12"/>
        <v>283.95694515633005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43389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2</v>
      </c>
      <c r="G35" s="89">
        <v>75</v>
      </c>
      <c r="H35" s="44">
        <f t="shared" si="1"/>
        <v>52.816901408450704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8569994</v>
      </c>
      <c r="AF35" s="39"/>
      <c r="AG35" s="39"/>
      <c r="AH35" s="39"/>
      <c r="AI35" s="38">
        <f t="shared" si="8"/>
        <v>4208</v>
      </c>
      <c r="AJ35" s="38">
        <f t="shared" si="2"/>
        <v>4.2080000000000002</v>
      </c>
      <c r="AK35" s="38">
        <f t="shared" si="3"/>
        <v>100.992</v>
      </c>
      <c r="AL35" s="38"/>
      <c r="AM35" s="38"/>
      <c r="AN35" s="38"/>
      <c r="AO35" s="38">
        <f t="shared" si="4"/>
        <v>100.992</v>
      </c>
      <c r="AP35" s="37">
        <v>3.3</v>
      </c>
      <c r="AQ35" s="37">
        <f t="shared" si="9"/>
        <v>3.3</v>
      </c>
      <c r="AR35" s="36"/>
      <c r="AS35" s="36"/>
      <c r="AT35" s="36"/>
      <c r="AU35" s="35" t="s">
        <v>153</v>
      </c>
      <c r="AV35" s="34">
        <v>1188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0.99831932773109244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2163826</v>
      </c>
      <c r="DD35" s="32"/>
      <c r="DE35" s="32">
        <f t="shared" si="10"/>
        <v>1092</v>
      </c>
      <c r="DF35" s="32"/>
      <c r="DG35" s="32">
        <f t="shared" si="11"/>
        <v>1092</v>
      </c>
      <c r="DH35" s="32"/>
      <c r="DI35" s="32"/>
      <c r="DJ35" s="32"/>
      <c r="DK35" s="32"/>
      <c r="DL35" s="32"/>
      <c r="DM35" s="32">
        <f t="shared" si="7"/>
        <v>1092</v>
      </c>
      <c r="DN35" s="32">
        <f t="shared" si="12"/>
        <v>259.50570342205322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4.375</v>
      </c>
      <c r="G36" s="28">
        <f t="shared" si="13"/>
        <v>74.625</v>
      </c>
      <c r="H36" s="28">
        <f t="shared" si="13"/>
        <v>52.552816901408448</v>
      </c>
      <c r="I36" s="28">
        <f t="shared" si="13"/>
        <v>71.375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109650</v>
      </c>
      <c r="AJ36" s="28">
        <f>SUM(AJ12:AJ35)</f>
        <v>109.65000000000002</v>
      </c>
      <c r="AK36" s="28">
        <f>AVERAGE(AK12:AK35)</f>
        <v>109.64999999999999</v>
      </c>
      <c r="AL36" s="28"/>
      <c r="AM36" s="28"/>
      <c r="AN36" s="28"/>
      <c r="AO36" s="28"/>
      <c r="AP36" s="28">
        <f>AVERAGE(AP12:AP35)</f>
        <v>5.6583333333333323</v>
      </c>
      <c r="AQ36" s="28">
        <f>AVERAGE(AQ12:AQ35)</f>
        <v>5.6583333333333323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27376</v>
      </c>
      <c r="DF36" s="28"/>
      <c r="DG36" s="28">
        <f>SUM(DG12:DG35)</f>
        <v>27376</v>
      </c>
      <c r="DH36" s="28"/>
      <c r="DI36" s="28"/>
      <c r="DJ36" s="28"/>
      <c r="DK36" s="28"/>
      <c r="DL36" s="28"/>
      <c r="DM36" s="28">
        <f t="shared" si="7"/>
        <v>27376</v>
      </c>
      <c r="DN36" s="28">
        <f t="shared" si="12"/>
        <v>249.66712266301866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70" t="s">
        <v>425</v>
      </c>
      <c r="D39" s="271"/>
      <c r="E39" s="271"/>
      <c r="F39" s="272"/>
    </row>
    <row r="40" spans="1:127" x14ac:dyDescent="0.35">
      <c r="B40" s="22" t="s">
        <v>2</v>
      </c>
      <c r="C40" s="249" t="s">
        <v>434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67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368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426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427</v>
      </c>
      <c r="C47" s="16"/>
      <c r="D47" s="201"/>
      <c r="E47" s="201"/>
      <c r="F47" s="201"/>
      <c r="G47" s="201"/>
      <c r="H47" s="201"/>
      <c r="I47" s="201"/>
      <c r="J47" s="201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428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8" t="s">
        <v>429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416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0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430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66" t="s">
        <v>175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70" t="s">
        <v>157</v>
      </c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0"/>
      <c r="Y54" s="200"/>
    </row>
    <row r="55" spans="2:26" x14ac:dyDescent="0.35">
      <c r="B55" s="102" t="s">
        <v>431</v>
      </c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0"/>
      <c r="Y55" s="200"/>
    </row>
    <row r="56" spans="2:26" x14ac:dyDescent="0.35">
      <c r="B56" s="102" t="s">
        <v>317</v>
      </c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0"/>
    </row>
    <row r="57" spans="2:26" x14ac:dyDescent="0.35">
      <c r="B57" s="102" t="s">
        <v>234</v>
      </c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</row>
    <row r="58" spans="2:26" x14ac:dyDescent="0.35">
      <c r="B58" s="102" t="s">
        <v>235</v>
      </c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</row>
    <row r="59" spans="2:26" x14ac:dyDescent="0.35">
      <c r="B59" s="102" t="s">
        <v>236</v>
      </c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</row>
    <row r="60" spans="2:26" x14ac:dyDescent="0.35">
      <c r="B60" s="170" t="s">
        <v>432</v>
      </c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</row>
    <row r="61" spans="2:26" x14ac:dyDescent="0.35">
      <c r="B61" s="102" t="s">
        <v>286</v>
      </c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</row>
    <row r="62" spans="2:26" x14ac:dyDescent="0.35">
      <c r="B62" s="102" t="s">
        <v>390</v>
      </c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</row>
    <row r="63" spans="2:26" x14ac:dyDescent="0.35">
      <c r="B63" s="170" t="s">
        <v>161</v>
      </c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</row>
    <row r="64" spans="2:26" x14ac:dyDescent="0.35">
      <c r="B64" s="102" t="s">
        <v>433</v>
      </c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</row>
    <row r="65" spans="2:25" x14ac:dyDescent="0.35">
      <c r="B65" s="102" t="s">
        <v>435</v>
      </c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</row>
    <row r="66" spans="2:25" x14ac:dyDescent="0.35">
      <c r="B66" s="102" t="s">
        <v>436</v>
      </c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</row>
    <row r="67" spans="2:25" x14ac:dyDescent="0.35">
      <c r="B67" s="102" t="s">
        <v>437</v>
      </c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</row>
    <row r="68" spans="2:25" x14ac:dyDescent="0.35">
      <c r="B68" s="204" t="s">
        <v>438</v>
      </c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</row>
    <row r="69" spans="2:25" x14ac:dyDescent="0.35">
      <c r="B69" s="102" t="s">
        <v>439</v>
      </c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</row>
    <row r="70" spans="2:25" x14ac:dyDescent="0.35">
      <c r="B70" s="165" t="s">
        <v>164</v>
      </c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</row>
    <row r="71" spans="2:25" x14ac:dyDescent="0.35">
      <c r="B71" s="102" t="s">
        <v>440</v>
      </c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</row>
    <row r="72" spans="2:25" x14ac:dyDescent="0.35">
      <c r="B72" s="102" t="s">
        <v>441</v>
      </c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</row>
    <row r="73" spans="2:25" x14ac:dyDescent="0.35">
      <c r="B73" s="171" t="s">
        <v>226</v>
      </c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</row>
    <row r="74" spans="2:25" x14ac:dyDescent="0.35">
      <c r="B74" s="102" t="s">
        <v>224</v>
      </c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</row>
    <row r="75" spans="2:25" x14ac:dyDescent="0.35">
      <c r="B75" s="166" t="s">
        <v>247</v>
      </c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</row>
    <row r="76" spans="2:25" x14ac:dyDescent="0.35">
      <c r="B76" s="102" t="s">
        <v>248</v>
      </c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</row>
    <row r="77" spans="2:25" x14ac:dyDescent="0.35">
      <c r="B77" s="170" t="s">
        <v>442</v>
      </c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</row>
    <row r="78" spans="2:25" x14ac:dyDescent="0.35">
      <c r="B78" s="102" t="s">
        <v>443</v>
      </c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</row>
    <row r="79" spans="2:25" x14ac:dyDescent="0.35">
      <c r="B79" s="170" t="s">
        <v>168</v>
      </c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</row>
    <row r="80" spans="2:25" x14ac:dyDescent="0.35">
      <c r="B80" s="133" t="s">
        <v>296</v>
      </c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</row>
    <row r="81" spans="2:25" x14ac:dyDescent="0.35">
      <c r="B81" s="102" t="s">
        <v>445</v>
      </c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</row>
    <row r="82" spans="2:25" x14ac:dyDescent="0.35">
      <c r="B82" s="102" t="s">
        <v>446</v>
      </c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</row>
    <row r="83" spans="2:25" x14ac:dyDescent="0.35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</row>
    <row r="84" spans="2:25" x14ac:dyDescent="0.35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</row>
    <row r="85" spans="2:25" x14ac:dyDescent="0.35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</row>
    <row r="86" spans="2:25" x14ac:dyDescent="0.35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</row>
    <row r="87" spans="2:25" x14ac:dyDescent="0.35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</row>
    <row r="88" spans="2:25" x14ac:dyDescent="0.35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</row>
    <row r="89" spans="2:25" x14ac:dyDescent="0.35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</row>
    <row r="90" spans="2:25" x14ac:dyDescent="0.35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</row>
    <row r="91" spans="2:25" x14ac:dyDescent="0.35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</row>
    <row r="92" spans="2:25" x14ac:dyDescent="0.35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</row>
    <row r="93" spans="2:25" x14ac:dyDescent="0.35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</row>
    <row r="94" spans="2:25" x14ac:dyDescent="0.35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</row>
    <row r="95" spans="2:25" x14ac:dyDescent="0.35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0F00-000000000000}">
      <formula1>$DT$9:$DT$20</formula1>
    </dataValidation>
    <dataValidation type="list" allowBlank="1" showInputMessage="1" showErrorMessage="1" sqref="DT31:DU31" xr:uid="{00000000-0002-0000-0F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2:DW89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43390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'16'!AE35</f>
        <v>8569994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'16'!DC35</f>
        <v>2163826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43390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70</v>
      </c>
      <c r="H12" s="44">
        <f t="shared" ref="H12:H35" si="1">G12/1.42</f>
        <v>49.295774647887328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8573828</v>
      </c>
      <c r="AF12" s="39"/>
      <c r="AG12" s="39"/>
      <c r="AH12" s="39"/>
      <c r="AI12" s="38">
        <f>IF(ISBLANK(AE12),"-",AE12-AE10)</f>
        <v>3834</v>
      </c>
      <c r="AJ12" s="38">
        <f t="shared" ref="AJ12:AJ35" si="2">AI12/1000</f>
        <v>3.8340000000000001</v>
      </c>
      <c r="AK12" s="38">
        <f t="shared" ref="AK12:AK35" si="3">AJ12*24</f>
        <v>92.016000000000005</v>
      </c>
      <c r="AL12" s="38"/>
      <c r="AM12" s="38"/>
      <c r="AN12" s="38"/>
      <c r="AO12" s="38">
        <f t="shared" ref="AO12:AO35" si="4">AK12</f>
        <v>92.016000000000005</v>
      </c>
      <c r="AP12" s="37">
        <v>4.8</v>
      </c>
      <c r="AQ12" s="37">
        <f>AP12</f>
        <v>4.8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2164956</v>
      </c>
      <c r="DD12" s="32"/>
      <c r="DE12" s="32">
        <f>IF(ISBLANK(DC12),"-",DC12-DC10)</f>
        <v>1130</v>
      </c>
      <c r="DF12" s="32"/>
      <c r="DG12" s="32">
        <f>DC12-DC10</f>
        <v>1130</v>
      </c>
      <c r="DH12" s="32"/>
      <c r="DI12" s="32"/>
      <c r="DJ12" s="32"/>
      <c r="DK12" s="32"/>
      <c r="DL12" s="32"/>
      <c r="DM12" s="32">
        <f t="shared" ref="DM12:DM36" si="7">DE12</f>
        <v>1130</v>
      </c>
      <c r="DN12" s="32">
        <f>DM12/AJ12</f>
        <v>294.73135106937923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43390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73</v>
      </c>
      <c r="H13" s="44">
        <f t="shared" si="1"/>
        <v>51.408450704225352</v>
      </c>
      <c r="I13" s="44">
        <v>68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8578006</v>
      </c>
      <c r="AF13" s="39"/>
      <c r="AG13" s="39"/>
      <c r="AH13" s="39"/>
      <c r="AI13" s="38">
        <f t="shared" ref="AI13:AI35" si="8">IF(ISBLANK(AE13),"-",AE13-AE12)</f>
        <v>4178</v>
      </c>
      <c r="AJ13" s="38">
        <f t="shared" si="2"/>
        <v>4.1779999999999999</v>
      </c>
      <c r="AK13" s="38">
        <f t="shared" si="3"/>
        <v>100.27199999999999</v>
      </c>
      <c r="AL13" s="38"/>
      <c r="AM13" s="38"/>
      <c r="AN13" s="38"/>
      <c r="AO13" s="38">
        <f t="shared" si="4"/>
        <v>100.27199999999999</v>
      </c>
      <c r="AP13" s="37">
        <v>6.2</v>
      </c>
      <c r="AQ13" s="37">
        <f t="shared" ref="AQ13:AQ35" si="9">AP13</f>
        <v>6.2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2166040</v>
      </c>
      <c r="DD13" s="32"/>
      <c r="DE13" s="32">
        <f t="shared" ref="DE13:DE35" si="10">IF(ISBLANK(DC13),"-",DC13-DC12)</f>
        <v>1084</v>
      </c>
      <c r="DF13" s="32"/>
      <c r="DG13" s="32">
        <f t="shared" ref="DG13:DG35" si="11">DC13-DC12</f>
        <v>1084</v>
      </c>
      <c r="DH13" s="32"/>
      <c r="DI13" s="32"/>
      <c r="DJ13" s="32"/>
      <c r="DK13" s="32"/>
      <c r="DL13" s="32"/>
      <c r="DM13" s="32">
        <f t="shared" si="7"/>
        <v>1084</v>
      </c>
      <c r="DN13" s="32">
        <f t="shared" ref="DN13:DN36" si="12">DM13/AJ13</f>
        <v>259.45428434657731</v>
      </c>
      <c r="DO13" s="91">
        <v>1.1399999999999999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43390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6</v>
      </c>
      <c r="G14" s="89">
        <v>72</v>
      </c>
      <c r="H14" s="44">
        <f t="shared" si="1"/>
        <v>50.70422535211268</v>
      </c>
      <c r="I14" s="44">
        <v>69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8582314</v>
      </c>
      <c r="AF14" s="39"/>
      <c r="AG14" s="39"/>
      <c r="AH14" s="39"/>
      <c r="AI14" s="38">
        <f t="shared" si="8"/>
        <v>4308</v>
      </c>
      <c r="AJ14" s="38">
        <f t="shared" si="2"/>
        <v>4.3079999999999998</v>
      </c>
      <c r="AK14" s="38">
        <f t="shared" si="3"/>
        <v>103.392</v>
      </c>
      <c r="AL14" s="38"/>
      <c r="AM14" s="38"/>
      <c r="AN14" s="38"/>
      <c r="AO14" s="38">
        <f t="shared" si="4"/>
        <v>103.392</v>
      </c>
      <c r="AP14" s="37">
        <v>7.6</v>
      </c>
      <c r="AQ14" s="37">
        <f t="shared" si="9"/>
        <v>7.6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2167210</v>
      </c>
      <c r="DD14" s="32"/>
      <c r="DE14" s="32">
        <f t="shared" si="10"/>
        <v>1170</v>
      </c>
      <c r="DF14" s="32"/>
      <c r="DG14" s="32">
        <f t="shared" si="11"/>
        <v>1170</v>
      </c>
      <c r="DH14" s="32"/>
      <c r="DI14" s="32"/>
      <c r="DJ14" s="32"/>
      <c r="DK14" s="32"/>
      <c r="DL14" s="32"/>
      <c r="DM14" s="32">
        <f t="shared" si="7"/>
        <v>1170</v>
      </c>
      <c r="DN14" s="32">
        <f t="shared" si="12"/>
        <v>271.58774373259052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43390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6</v>
      </c>
      <c r="G15" s="89">
        <v>72</v>
      </c>
      <c r="H15" s="44">
        <f t="shared" si="1"/>
        <v>50.70422535211268</v>
      </c>
      <c r="I15" s="44">
        <v>70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8586646</v>
      </c>
      <c r="AF15" s="39"/>
      <c r="AG15" s="39"/>
      <c r="AH15" s="39"/>
      <c r="AI15" s="38">
        <f t="shared" si="8"/>
        <v>4332</v>
      </c>
      <c r="AJ15" s="38">
        <f t="shared" si="2"/>
        <v>4.3319999999999999</v>
      </c>
      <c r="AK15" s="38">
        <f t="shared" si="3"/>
        <v>103.96799999999999</v>
      </c>
      <c r="AL15" s="38"/>
      <c r="AM15" s="38"/>
      <c r="AN15" s="38"/>
      <c r="AO15" s="38">
        <f t="shared" si="4"/>
        <v>103.96799999999999</v>
      </c>
      <c r="AP15" s="37">
        <v>9</v>
      </c>
      <c r="AQ15" s="37">
        <f t="shared" si="9"/>
        <v>9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2168292</v>
      </c>
      <c r="DD15" s="32"/>
      <c r="DE15" s="32">
        <f t="shared" si="10"/>
        <v>1082</v>
      </c>
      <c r="DF15" s="32"/>
      <c r="DG15" s="32">
        <f t="shared" si="11"/>
        <v>1082</v>
      </c>
      <c r="DH15" s="32"/>
      <c r="DI15" s="32"/>
      <c r="DJ15" s="32"/>
      <c r="DK15" s="32"/>
      <c r="DL15" s="32"/>
      <c r="DM15" s="32">
        <f t="shared" si="7"/>
        <v>1082</v>
      </c>
      <c r="DN15" s="32">
        <f t="shared" si="12"/>
        <v>249.76915974145891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43390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77</v>
      </c>
      <c r="H16" s="44">
        <f t="shared" si="1"/>
        <v>54.225352112676056</v>
      </c>
      <c r="I16" s="44">
        <v>72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8591156</v>
      </c>
      <c r="AF16" s="39"/>
      <c r="AG16" s="39"/>
      <c r="AH16" s="39"/>
      <c r="AI16" s="38">
        <f t="shared" si="8"/>
        <v>4510</v>
      </c>
      <c r="AJ16" s="38">
        <f t="shared" si="2"/>
        <v>4.51</v>
      </c>
      <c r="AK16" s="38">
        <f t="shared" si="3"/>
        <v>108.24</v>
      </c>
      <c r="AL16" s="38"/>
      <c r="AM16" s="38"/>
      <c r="AN16" s="38"/>
      <c r="AO16" s="38">
        <f t="shared" si="4"/>
        <v>108.24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2169326</v>
      </c>
      <c r="DD16" s="32"/>
      <c r="DE16" s="32">
        <f t="shared" si="10"/>
        <v>1034</v>
      </c>
      <c r="DF16" s="32"/>
      <c r="DG16" s="32">
        <f t="shared" si="11"/>
        <v>1034</v>
      </c>
      <c r="DH16" s="32"/>
      <c r="DI16" s="32"/>
      <c r="DJ16" s="32"/>
      <c r="DK16" s="32"/>
      <c r="DL16" s="32"/>
      <c r="DM16" s="32">
        <f t="shared" si="7"/>
        <v>1034</v>
      </c>
      <c r="DN16" s="32">
        <f t="shared" si="12"/>
        <v>229.26829268292684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43390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74</v>
      </c>
      <c r="H17" s="44">
        <f t="shared" si="1"/>
        <v>52.112676056338032</v>
      </c>
      <c r="I17" s="44">
        <v>72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8595666</v>
      </c>
      <c r="AF17" s="39"/>
      <c r="AG17" s="39"/>
      <c r="AH17" s="39"/>
      <c r="AI17" s="38">
        <f t="shared" si="8"/>
        <v>4510</v>
      </c>
      <c r="AJ17" s="38">
        <f t="shared" si="2"/>
        <v>4.51</v>
      </c>
      <c r="AK17" s="38">
        <f t="shared" si="3"/>
        <v>108.24</v>
      </c>
      <c r="AL17" s="38"/>
      <c r="AM17" s="38"/>
      <c r="AN17" s="38"/>
      <c r="AO17" s="38">
        <f t="shared" si="4"/>
        <v>108.24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2170386</v>
      </c>
      <c r="DD17" s="32"/>
      <c r="DE17" s="32">
        <f t="shared" si="10"/>
        <v>1060</v>
      </c>
      <c r="DF17" s="32"/>
      <c r="DG17" s="32">
        <f t="shared" si="11"/>
        <v>1060</v>
      </c>
      <c r="DH17" s="32"/>
      <c r="DI17" s="32"/>
      <c r="DJ17" s="32"/>
      <c r="DK17" s="32"/>
      <c r="DL17" s="32"/>
      <c r="DM17" s="32">
        <f t="shared" si="7"/>
        <v>1060</v>
      </c>
      <c r="DN17" s="32">
        <f t="shared" si="12"/>
        <v>235.03325942350332</v>
      </c>
      <c r="DO17" s="91">
        <v>1.18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43390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77</v>
      </c>
      <c r="H18" s="44">
        <f t="shared" si="1"/>
        <v>54.225352112676056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8600888</v>
      </c>
      <c r="AF18" s="39"/>
      <c r="AG18" s="39"/>
      <c r="AH18" s="39"/>
      <c r="AI18" s="38">
        <f t="shared" si="8"/>
        <v>5222</v>
      </c>
      <c r="AJ18" s="38">
        <f t="shared" si="2"/>
        <v>5.2220000000000004</v>
      </c>
      <c r="AK18" s="38">
        <f t="shared" si="3"/>
        <v>125.328</v>
      </c>
      <c r="AL18" s="38"/>
      <c r="AM18" s="38"/>
      <c r="AN18" s="38"/>
      <c r="AO18" s="38">
        <f t="shared" si="4"/>
        <v>125.328</v>
      </c>
      <c r="AP18" s="37">
        <v>9</v>
      </c>
      <c r="AQ18" s="37">
        <f t="shared" si="9"/>
        <v>9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1027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0.86302521008403366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2171610</v>
      </c>
      <c r="DD18" s="32"/>
      <c r="DE18" s="32">
        <f t="shared" si="10"/>
        <v>1224</v>
      </c>
      <c r="DF18" s="32"/>
      <c r="DG18" s="32">
        <f t="shared" si="11"/>
        <v>1224</v>
      </c>
      <c r="DH18" s="32"/>
      <c r="DI18" s="32"/>
      <c r="DJ18" s="32"/>
      <c r="DK18" s="32"/>
      <c r="DL18" s="32"/>
      <c r="DM18" s="32">
        <f t="shared" si="7"/>
        <v>1224</v>
      </c>
      <c r="DN18" s="32">
        <f t="shared" si="12"/>
        <v>234.3929528916124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43390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73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8606263</v>
      </c>
      <c r="AF19" s="39"/>
      <c r="AG19" s="39"/>
      <c r="AH19" s="39"/>
      <c r="AI19" s="38">
        <f t="shared" si="8"/>
        <v>5375</v>
      </c>
      <c r="AJ19" s="38">
        <f t="shared" si="2"/>
        <v>5.375</v>
      </c>
      <c r="AK19" s="38">
        <f t="shared" si="3"/>
        <v>129</v>
      </c>
      <c r="AL19" s="38"/>
      <c r="AM19" s="38"/>
      <c r="AN19" s="38"/>
      <c r="AO19" s="38">
        <f t="shared" si="4"/>
        <v>129</v>
      </c>
      <c r="AP19" s="37">
        <v>8.3000000000000007</v>
      </c>
      <c r="AQ19" s="37">
        <f t="shared" si="9"/>
        <v>8.3000000000000007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1027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0.86302521008403366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2172846</v>
      </c>
      <c r="DD19" s="32"/>
      <c r="DE19" s="32">
        <f t="shared" si="10"/>
        <v>1236</v>
      </c>
      <c r="DF19" s="32"/>
      <c r="DG19" s="32">
        <f t="shared" si="11"/>
        <v>1236</v>
      </c>
      <c r="DH19" s="32"/>
      <c r="DI19" s="32"/>
      <c r="DJ19" s="32"/>
      <c r="DK19" s="32"/>
      <c r="DL19" s="32"/>
      <c r="DM19" s="32">
        <f t="shared" si="7"/>
        <v>1236</v>
      </c>
      <c r="DN19" s="32">
        <f t="shared" si="12"/>
        <v>229.95348837209303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43390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7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8610909</v>
      </c>
      <c r="AF20" s="39"/>
      <c r="AG20" s="39"/>
      <c r="AH20" s="39"/>
      <c r="AI20" s="38">
        <f t="shared" si="8"/>
        <v>4646</v>
      </c>
      <c r="AJ20" s="38">
        <f t="shared" si="2"/>
        <v>4.6459999999999999</v>
      </c>
      <c r="AK20" s="38">
        <f t="shared" si="3"/>
        <v>111.50399999999999</v>
      </c>
      <c r="AL20" s="38"/>
      <c r="AM20" s="38"/>
      <c r="AN20" s="38"/>
      <c r="AO20" s="38">
        <f t="shared" si="4"/>
        <v>111.50399999999999</v>
      </c>
      <c r="AP20" s="37">
        <v>7.6</v>
      </c>
      <c r="AQ20" s="37">
        <f t="shared" si="9"/>
        <v>7.6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0.86302521008403366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2174046</v>
      </c>
      <c r="DD20" s="32"/>
      <c r="DE20" s="32">
        <f t="shared" si="10"/>
        <v>1200</v>
      </c>
      <c r="DF20" s="32"/>
      <c r="DG20" s="32">
        <f t="shared" si="11"/>
        <v>1200</v>
      </c>
      <c r="DH20" s="32"/>
      <c r="DI20" s="32"/>
      <c r="DJ20" s="32"/>
      <c r="DK20" s="32"/>
      <c r="DL20" s="32"/>
      <c r="DM20" s="32">
        <f t="shared" si="7"/>
        <v>1200</v>
      </c>
      <c r="DN20" s="32">
        <f t="shared" si="12"/>
        <v>258.28669823504089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43390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8615562</v>
      </c>
      <c r="AF21" s="39"/>
      <c r="AG21" s="39"/>
      <c r="AH21" s="39"/>
      <c r="AI21" s="38">
        <f t="shared" si="8"/>
        <v>4653</v>
      </c>
      <c r="AJ21" s="38">
        <f t="shared" si="2"/>
        <v>4.6529999999999996</v>
      </c>
      <c r="AK21" s="38">
        <f t="shared" si="3"/>
        <v>111.672</v>
      </c>
      <c r="AL21" s="38"/>
      <c r="AM21" s="38"/>
      <c r="AN21" s="38"/>
      <c r="AO21" s="38">
        <f t="shared" si="4"/>
        <v>111.672</v>
      </c>
      <c r="AP21" s="37">
        <v>7</v>
      </c>
      <c r="AQ21" s="37">
        <f t="shared" si="9"/>
        <v>7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0.86302521008403366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2175251</v>
      </c>
      <c r="DD21" s="32"/>
      <c r="DE21" s="32">
        <f t="shared" si="10"/>
        <v>1205</v>
      </c>
      <c r="DF21" s="32"/>
      <c r="DG21" s="32">
        <f t="shared" si="11"/>
        <v>1205</v>
      </c>
      <c r="DH21" s="32"/>
      <c r="DI21" s="32"/>
      <c r="DJ21" s="32"/>
      <c r="DK21" s="32"/>
      <c r="DL21" s="32"/>
      <c r="DM21" s="32">
        <f t="shared" si="7"/>
        <v>1205</v>
      </c>
      <c r="DN21" s="32">
        <f t="shared" si="12"/>
        <v>258.97270578121646</v>
      </c>
      <c r="DO21" s="91">
        <v>1.2</v>
      </c>
      <c r="DP21" s="31"/>
      <c r="DT21" s="24"/>
      <c r="DU21" s="24"/>
      <c r="DV21" s="24"/>
      <c r="DW21" s="23"/>
    </row>
    <row r="22" spans="1:127" x14ac:dyDescent="0.35">
      <c r="A22" s="232">
        <v>43390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6</v>
      </c>
      <c r="G22" s="89">
        <v>75</v>
      </c>
      <c r="H22" s="44">
        <f t="shared" si="1"/>
        <v>52.816901408450704</v>
      </c>
      <c r="I22" s="44">
        <v>72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8620251</v>
      </c>
      <c r="AF22" s="39"/>
      <c r="AG22" s="39"/>
      <c r="AH22" s="39"/>
      <c r="AI22" s="38">
        <f t="shared" si="8"/>
        <v>4689</v>
      </c>
      <c r="AJ22" s="38">
        <f t="shared" si="2"/>
        <v>4.6890000000000001</v>
      </c>
      <c r="AK22" s="38">
        <f t="shared" si="3"/>
        <v>112.536</v>
      </c>
      <c r="AL22" s="38"/>
      <c r="AM22" s="38"/>
      <c r="AN22" s="38"/>
      <c r="AO22" s="38">
        <f t="shared" si="4"/>
        <v>112.536</v>
      </c>
      <c r="AP22" s="37">
        <v>6.8</v>
      </c>
      <c r="AQ22" s="37">
        <f t="shared" si="9"/>
        <v>6.8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2176455</v>
      </c>
      <c r="DD22" s="32"/>
      <c r="DE22" s="32">
        <f t="shared" si="10"/>
        <v>1204</v>
      </c>
      <c r="DF22" s="32"/>
      <c r="DG22" s="32">
        <f t="shared" si="11"/>
        <v>1204</v>
      </c>
      <c r="DH22" s="32"/>
      <c r="DI22" s="32"/>
      <c r="DJ22" s="32"/>
      <c r="DK22" s="32"/>
      <c r="DL22" s="32"/>
      <c r="DM22" s="32">
        <f t="shared" si="7"/>
        <v>1204</v>
      </c>
      <c r="DN22" s="32">
        <f t="shared" si="12"/>
        <v>256.77116656003415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43390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75</v>
      </c>
      <c r="H23" s="44">
        <f t="shared" si="1"/>
        <v>52.816901408450704</v>
      </c>
      <c r="I23" s="44">
        <v>72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8624948</v>
      </c>
      <c r="AF23" s="39"/>
      <c r="AG23" s="39"/>
      <c r="AH23" s="39"/>
      <c r="AI23" s="38">
        <f t="shared" si="8"/>
        <v>4697</v>
      </c>
      <c r="AJ23" s="38">
        <f t="shared" si="2"/>
        <v>4.6970000000000001</v>
      </c>
      <c r="AK23" s="38">
        <f t="shared" si="3"/>
        <v>112.72800000000001</v>
      </c>
      <c r="AL23" s="38"/>
      <c r="AM23" s="38"/>
      <c r="AN23" s="38"/>
      <c r="AO23" s="38">
        <f t="shared" si="4"/>
        <v>112.72800000000001</v>
      </c>
      <c r="AP23" s="37">
        <v>5.9</v>
      </c>
      <c r="AQ23" s="37">
        <f t="shared" si="9"/>
        <v>5.9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0.86302521008403366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2177678</v>
      </c>
      <c r="DD23" s="32"/>
      <c r="DE23" s="32">
        <f t="shared" si="10"/>
        <v>1223</v>
      </c>
      <c r="DF23" s="32"/>
      <c r="DG23" s="32">
        <f t="shared" si="11"/>
        <v>1223</v>
      </c>
      <c r="DH23" s="32"/>
      <c r="DI23" s="32"/>
      <c r="DJ23" s="32"/>
      <c r="DK23" s="32"/>
      <c r="DL23" s="32"/>
      <c r="DM23" s="32">
        <f t="shared" si="7"/>
        <v>1223</v>
      </c>
      <c r="DN23" s="32">
        <f t="shared" si="12"/>
        <v>260.3789652969981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43390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5</v>
      </c>
      <c r="G24" s="89">
        <v>75</v>
      </c>
      <c r="H24" s="44">
        <f t="shared" si="1"/>
        <v>52.816901408450704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8629030</v>
      </c>
      <c r="AF24" s="39"/>
      <c r="AG24" s="39"/>
      <c r="AH24" s="39"/>
      <c r="AI24" s="38">
        <f t="shared" si="8"/>
        <v>4082</v>
      </c>
      <c r="AJ24" s="38">
        <f t="shared" si="2"/>
        <v>4.0819999999999999</v>
      </c>
      <c r="AK24" s="38">
        <f t="shared" si="3"/>
        <v>97.967999999999989</v>
      </c>
      <c r="AL24" s="38"/>
      <c r="AM24" s="38"/>
      <c r="AN24" s="38"/>
      <c r="AO24" s="38">
        <f t="shared" si="4"/>
        <v>97.967999999999989</v>
      </c>
      <c r="AP24" s="37">
        <v>5.3</v>
      </c>
      <c r="AQ24" s="37">
        <f t="shared" si="9"/>
        <v>5.3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1027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0.86302521008403366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2178727</v>
      </c>
      <c r="DD24" s="32"/>
      <c r="DE24" s="32">
        <f t="shared" si="10"/>
        <v>1049</v>
      </c>
      <c r="DF24" s="32"/>
      <c r="DG24" s="32">
        <f t="shared" si="11"/>
        <v>1049</v>
      </c>
      <c r="DH24" s="32"/>
      <c r="DI24" s="32"/>
      <c r="DJ24" s="32"/>
      <c r="DK24" s="32"/>
      <c r="DL24" s="32"/>
      <c r="DM24" s="32">
        <f t="shared" si="7"/>
        <v>1049</v>
      </c>
      <c r="DN24" s="32">
        <f t="shared" si="12"/>
        <v>256.98187163155319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43390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8633678</v>
      </c>
      <c r="AF25" s="39"/>
      <c r="AG25" s="39"/>
      <c r="AH25" s="39"/>
      <c r="AI25" s="38">
        <f t="shared" si="8"/>
        <v>4648</v>
      </c>
      <c r="AJ25" s="38">
        <f t="shared" si="2"/>
        <v>4.6479999999999997</v>
      </c>
      <c r="AK25" s="38">
        <f t="shared" si="3"/>
        <v>111.55199999999999</v>
      </c>
      <c r="AL25" s="38"/>
      <c r="AM25" s="38"/>
      <c r="AN25" s="38"/>
      <c r="AO25" s="38">
        <f t="shared" si="4"/>
        <v>111.55199999999999</v>
      </c>
      <c r="AP25" s="37">
        <v>4.8</v>
      </c>
      <c r="AQ25" s="37">
        <f t="shared" si="9"/>
        <v>4.8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1025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0.8613445378151261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2179954</v>
      </c>
      <c r="DD25" s="32"/>
      <c r="DE25" s="32">
        <f t="shared" si="10"/>
        <v>1227</v>
      </c>
      <c r="DF25" s="32"/>
      <c r="DG25" s="32">
        <f t="shared" si="11"/>
        <v>1227</v>
      </c>
      <c r="DH25" s="32"/>
      <c r="DI25" s="32"/>
      <c r="DJ25" s="32"/>
      <c r="DK25" s="32"/>
      <c r="DL25" s="32"/>
      <c r="DM25" s="32">
        <f t="shared" si="7"/>
        <v>1227</v>
      </c>
      <c r="DN25" s="32">
        <f t="shared" si="12"/>
        <v>263.9845094664372</v>
      </c>
      <c r="DO25" s="91">
        <v>0.98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43390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4</v>
      </c>
      <c r="G26" s="89">
        <v>76</v>
      </c>
      <c r="H26" s="44">
        <f t="shared" si="1"/>
        <v>53.521126760563384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8638292</v>
      </c>
      <c r="AF26" s="39"/>
      <c r="AG26" s="39"/>
      <c r="AH26" s="39"/>
      <c r="AI26" s="38">
        <f t="shared" si="8"/>
        <v>4614</v>
      </c>
      <c r="AJ26" s="38">
        <f t="shared" si="2"/>
        <v>4.6139999999999999</v>
      </c>
      <c r="AK26" s="38">
        <f t="shared" si="3"/>
        <v>110.73599999999999</v>
      </c>
      <c r="AL26" s="38"/>
      <c r="AM26" s="38"/>
      <c r="AN26" s="38"/>
      <c r="AO26" s="38">
        <f t="shared" si="4"/>
        <v>110.73599999999999</v>
      </c>
      <c r="AP26" s="37">
        <v>4.4000000000000004</v>
      </c>
      <c r="AQ26" s="37">
        <f t="shared" si="9"/>
        <v>4.4000000000000004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1015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0.8529411764705882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2181108</v>
      </c>
      <c r="DD26" s="32"/>
      <c r="DE26" s="32">
        <f t="shared" si="10"/>
        <v>1154</v>
      </c>
      <c r="DF26" s="32"/>
      <c r="DG26" s="32">
        <f t="shared" si="11"/>
        <v>1154</v>
      </c>
      <c r="DH26" s="32"/>
      <c r="DI26" s="32"/>
      <c r="DJ26" s="32"/>
      <c r="DK26" s="32"/>
      <c r="DL26" s="32"/>
      <c r="DM26" s="32">
        <f t="shared" si="7"/>
        <v>1154</v>
      </c>
      <c r="DN26" s="32">
        <f t="shared" si="12"/>
        <v>250.10836584308626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43390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4</v>
      </c>
      <c r="G27" s="89">
        <v>76</v>
      </c>
      <c r="H27" s="44">
        <f t="shared" si="1"/>
        <v>53.521126760563384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8642913</v>
      </c>
      <c r="AF27" s="39"/>
      <c r="AG27" s="39"/>
      <c r="AH27" s="39"/>
      <c r="AI27" s="38">
        <f t="shared" si="8"/>
        <v>4621</v>
      </c>
      <c r="AJ27" s="38">
        <f t="shared" si="2"/>
        <v>4.6210000000000004</v>
      </c>
      <c r="AK27" s="38">
        <f t="shared" si="3"/>
        <v>110.90400000000001</v>
      </c>
      <c r="AL27" s="38"/>
      <c r="AM27" s="38"/>
      <c r="AN27" s="38"/>
      <c r="AO27" s="38">
        <f t="shared" si="4"/>
        <v>110.90400000000001</v>
      </c>
      <c r="AP27" s="37">
        <v>3.9</v>
      </c>
      <c r="AQ27" s="37">
        <f t="shared" si="9"/>
        <v>3.9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1015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0.8529411764705882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2182267</v>
      </c>
      <c r="DD27" s="32"/>
      <c r="DE27" s="32">
        <f t="shared" si="10"/>
        <v>1159</v>
      </c>
      <c r="DF27" s="32"/>
      <c r="DG27" s="32">
        <f t="shared" si="11"/>
        <v>1159</v>
      </c>
      <c r="DH27" s="32"/>
      <c r="DI27" s="32"/>
      <c r="DJ27" s="32"/>
      <c r="DK27" s="32"/>
      <c r="DL27" s="32"/>
      <c r="DM27" s="32">
        <f t="shared" si="7"/>
        <v>1159</v>
      </c>
      <c r="DN27" s="32">
        <f t="shared" si="12"/>
        <v>250.81151265959747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43390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3</v>
      </c>
      <c r="G28" s="89">
        <v>74</v>
      </c>
      <c r="H28" s="44">
        <f t="shared" si="1"/>
        <v>52.112676056338032</v>
      </c>
      <c r="I28" s="44">
        <v>71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8647477</v>
      </c>
      <c r="AF28" s="39"/>
      <c r="AG28" s="39"/>
      <c r="AH28" s="39"/>
      <c r="AI28" s="38">
        <f t="shared" si="8"/>
        <v>4564</v>
      </c>
      <c r="AJ28" s="38">
        <f t="shared" si="2"/>
        <v>4.5640000000000001</v>
      </c>
      <c r="AK28" s="38">
        <f t="shared" si="3"/>
        <v>109.536</v>
      </c>
      <c r="AL28" s="38"/>
      <c r="AM28" s="38"/>
      <c r="AN28" s="38"/>
      <c r="AO28" s="38">
        <f t="shared" si="4"/>
        <v>109.536</v>
      </c>
      <c r="AP28" s="37">
        <v>3.6</v>
      </c>
      <c r="AQ28" s="37">
        <f t="shared" si="9"/>
        <v>3.6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1005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0.84453781512605042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2183415</v>
      </c>
      <c r="DD28" s="32"/>
      <c r="DE28" s="32">
        <f t="shared" si="10"/>
        <v>1148</v>
      </c>
      <c r="DF28" s="32"/>
      <c r="DG28" s="32">
        <f t="shared" si="11"/>
        <v>1148</v>
      </c>
      <c r="DH28" s="32"/>
      <c r="DI28" s="32"/>
      <c r="DJ28" s="32"/>
      <c r="DK28" s="32"/>
      <c r="DL28" s="32"/>
      <c r="DM28" s="32">
        <f t="shared" si="7"/>
        <v>1148</v>
      </c>
      <c r="DN28" s="32">
        <f t="shared" si="12"/>
        <v>251.53374233128835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43390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3</v>
      </c>
      <c r="G29" s="89">
        <v>73</v>
      </c>
      <c r="H29" s="44">
        <f t="shared" si="1"/>
        <v>51.408450704225352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8652001</v>
      </c>
      <c r="AF29" s="39"/>
      <c r="AG29" s="39"/>
      <c r="AH29" s="39"/>
      <c r="AI29" s="38">
        <f t="shared" si="8"/>
        <v>4524</v>
      </c>
      <c r="AJ29" s="38">
        <f t="shared" si="2"/>
        <v>4.524</v>
      </c>
      <c r="AK29" s="38">
        <f t="shared" si="3"/>
        <v>108.57599999999999</v>
      </c>
      <c r="AL29" s="38"/>
      <c r="AM29" s="38"/>
      <c r="AN29" s="38"/>
      <c r="AO29" s="38">
        <f t="shared" si="4"/>
        <v>108.57599999999999</v>
      </c>
      <c r="AP29" s="37">
        <v>3.3</v>
      </c>
      <c r="AQ29" s="37">
        <f t="shared" si="9"/>
        <v>3.3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1005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0.84453781512605042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2184577</v>
      </c>
      <c r="DD29" s="32"/>
      <c r="DE29" s="32">
        <f t="shared" si="10"/>
        <v>1162</v>
      </c>
      <c r="DF29" s="32"/>
      <c r="DG29" s="32">
        <f t="shared" si="11"/>
        <v>1162</v>
      </c>
      <c r="DH29" s="32"/>
      <c r="DI29" s="32"/>
      <c r="DJ29" s="32"/>
      <c r="DK29" s="32"/>
      <c r="DL29" s="32"/>
      <c r="DM29" s="32">
        <f t="shared" si="7"/>
        <v>1162</v>
      </c>
      <c r="DN29" s="32">
        <f t="shared" si="12"/>
        <v>256.85234305923962</v>
      </c>
      <c r="DO29" s="91">
        <v>1.0900000000000001</v>
      </c>
      <c r="DP29" s="31"/>
      <c r="DT29" s="24"/>
      <c r="DU29" s="24"/>
      <c r="DV29" s="24"/>
      <c r="DW29" s="23"/>
    </row>
    <row r="30" spans="1:127" x14ac:dyDescent="0.35">
      <c r="A30" s="232">
        <v>43390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3</v>
      </c>
      <c r="G30" s="89">
        <v>74</v>
      </c>
      <c r="H30" s="44">
        <f t="shared" si="1"/>
        <v>52.112676056338032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8656425</v>
      </c>
      <c r="AF30" s="39"/>
      <c r="AG30" s="39"/>
      <c r="AH30" s="39"/>
      <c r="AI30" s="38">
        <f t="shared" si="8"/>
        <v>4424</v>
      </c>
      <c r="AJ30" s="38">
        <f t="shared" si="2"/>
        <v>4.4240000000000004</v>
      </c>
      <c r="AK30" s="38">
        <f t="shared" si="3"/>
        <v>106.17600000000002</v>
      </c>
      <c r="AL30" s="38"/>
      <c r="AM30" s="38"/>
      <c r="AN30" s="38"/>
      <c r="AO30" s="38">
        <f t="shared" si="4"/>
        <v>106.17600000000002</v>
      </c>
      <c r="AP30" s="37">
        <v>2.9</v>
      </c>
      <c r="AQ30" s="37">
        <f t="shared" si="9"/>
        <v>2.9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1005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0.84453781512605042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2185720</v>
      </c>
      <c r="DD30" s="32"/>
      <c r="DE30" s="32">
        <f t="shared" si="10"/>
        <v>1143</v>
      </c>
      <c r="DF30" s="32"/>
      <c r="DG30" s="32">
        <f t="shared" si="11"/>
        <v>1143</v>
      </c>
      <c r="DH30" s="32"/>
      <c r="DI30" s="32"/>
      <c r="DJ30" s="32"/>
      <c r="DK30" s="32"/>
      <c r="DL30" s="32"/>
      <c r="DM30" s="32">
        <f t="shared" si="7"/>
        <v>1143</v>
      </c>
      <c r="DN30" s="32">
        <f t="shared" si="12"/>
        <v>258.36347197106687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43390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2</v>
      </c>
      <c r="G31" s="89">
        <v>73</v>
      </c>
      <c r="H31" s="44">
        <f t="shared" si="1"/>
        <v>51.408450704225352</v>
      </c>
      <c r="I31" s="44">
        <v>70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8660643</v>
      </c>
      <c r="AF31" s="39"/>
      <c r="AG31" s="39"/>
      <c r="AH31" s="39"/>
      <c r="AI31" s="38">
        <f t="shared" si="8"/>
        <v>4218</v>
      </c>
      <c r="AJ31" s="38">
        <f t="shared" si="2"/>
        <v>4.218</v>
      </c>
      <c r="AK31" s="38">
        <f t="shared" si="3"/>
        <v>101.232</v>
      </c>
      <c r="AL31" s="38"/>
      <c r="AM31" s="38"/>
      <c r="AN31" s="38"/>
      <c r="AO31" s="38">
        <f t="shared" si="4"/>
        <v>101.232</v>
      </c>
      <c r="AP31" s="37">
        <v>2.6</v>
      </c>
      <c r="AQ31" s="37">
        <f t="shared" si="9"/>
        <v>2.6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1005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0.84453781512605042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2186870</v>
      </c>
      <c r="DD31" s="32"/>
      <c r="DE31" s="32">
        <f t="shared" si="10"/>
        <v>1150</v>
      </c>
      <c r="DF31" s="32"/>
      <c r="DG31" s="32">
        <f t="shared" si="11"/>
        <v>1150</v>
      </c>
      <c r="DH31" s="32"/>
      <c r="DI31" s="32"/>
      <c r="DJ31" s="32"/>
      <c r="DK31" s="32"/>
      <c r="DL31" s="32"/>
      <c r="DM31" s="32">
        <f t="shared" si="7"/>
        <v>1150</v>
      </c>
      <c r="DN31" s="32">
        <f t="shared" si="12"/>
        <v>272.64106211474632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43390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2</v>
      </c>
      <c r="G32" s="89">
        <v>74</v>
      </c>
      <c r="H32" s="44">
        <f t="shared" si="1"/>
        <v>52.112676056338032</v>
      </c>
      <c r="I32" s="44">
        <v>72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8665180</v>
      </c>
      <c r="AF32" s="39"/>
      <c r="AG32" s="39"/>
      <c r="AH32" s="39"/>
      <c r="AI32" s="38">
        <f t="shared" si="8"/>
        <v>4537</v>
      </c>
      <c r="AJ32" s="38">
        <f t="shared" si="2"/>
        <v>4.5369999999999999</v>
      </c>
      <c r="AK32" s="38">
        <f t="shared" si="3"/>
        <v>108.88800000000001</v>
      </c>
      <c r="AL32" s="38"/>
      <c r="AM32" s="38"/>
      <c r="AN32" s="38"/>
      <c r="AO32" s="38">
        <f t="shared" si="4"/>
        <v>108.88800000000001</v>
      </c>
      <c r="AP32" s="37">
        <v>2.2999999999999998</v>
      </c>
      <c r="AQ32" s="37">
        <f t="shared" si="9"/>
        <v>2.2999999999999998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1005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0.84453781512605042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2188024</v>
      </c>
      <c r="DD32" s="32"/>
      <c r="DE32" s="32">
        <f t="shared" si="10"/>
        <v>1154</v>
      </c>
      <c r="DF32" s="32"/>
      <c r="DG32" s="32">
        <f t="shared" si="11"/>
        <v>1154</v>
      </c>
      <c r="DH32" s="32"/>
      <c r="DI32" s="32"/>
      <c r="DJ32" s="32"/>
      <c r="DK32" s="32"/>
      <c r="DL32" s="32"/>
      <c r="DM32" s="32">
        <f t="shared" si="7"/>
        <v>1154</v>
      </c>
      <c r="DN32" s="32">
        <f t="shared" si="12"/>
        <v>254.35309675997357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43390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2</v>
      </c>
      <c r="G33" s="89">
        <v>75</v>
      </c>
      <c r="H33" s="44">
        <f t="shared" si="1"/>
        <v>52.816901408450704</v>
      </c>
      <c r="I33" s="44">
        <v>70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8669734</v>
      </c>
      <c r="AF33" s="39"/>
      <c r="AG33" s="39"/>
      <c r="AH33" s="39"/>
      <c r="AI33" s="38">
        <f t="shared" si="8"/>
        <v>4554</v>
      </c>
      <c r="AJ33" s="38">
        <f t="shared" si="2"/>
        <v>4.5540000000000003</v>
      </c>
      <c r="AK33" s="38">
        <f t="shared" si="3"/>
        <v>109.29600000000001</v>
      </c>
      <c r="AL33" s="38"/>
      <c r="AM33" s="38"/>
      <c r="AN33" s="38"/>
      <c r="AO33" s="38">
        <f t="shared" si="4"/>
        <v>109.29600000000001</v>
      </c>
      <c r="AP33" s="37">
        <v>2.1</v>
      </c>
      <c r="AQ33" s="37">
        <f t="shared" si="9"/>
        <v>2.1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1005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0.84453781512605042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2189166</v>
      </c>
      <c r="DD33" s="32"/>
      <c r="DE33" s="32">
        <f t="shared" si="10"/>
        <v>1142</v>
      </c>
      <c r="DF33" s="32"/>
      <c r="DG33" s="32">
        <f t="shared" si="11"/>
        <v>1142</v>
      </c>
      <c r="DH33" s="32"/>
      <c r="DI33" s="32"/>
      <c r="DJ33" s="32"/>
      <c r="DK33" s="32"/>
      <c r="DL33" s="32"/>
      <c r="DM33" s="32">
        <f t="shared" si="7"/>
        <v>1142</v>
      </c>
      <c r="DN33" s="32">
        <f t="shared" si="12"/>
        <v>250.76855511638118</v>
      </c>
      <c r="DO33" s="91">
        <v>1.1399999999999999</v>
      </c>
      <c r="DP33" s="31"/>
      <c r="DT33" s="24"/>
      <c r="DU33" s="24"/>
      <c r="DV33" s="24"/>
      <c r="DW33" s="23"/>
    </row>
    <row r="34" spans="1:127" x14ac:dyDescent="0.35">
      <c r="A34" s="232">
        <v>43390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3</v>
      </c>
      <c r="G34" s="89">
        <v>70</v>
      </c>
      <c r="H34" s="44">
        <f t="shared" si="1"/>
        <v>49.295774647887328</v>
      </c>
      <c r="I34" s="44">
        <v>72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8673326</v>
      </c>
      <c r="AF34" s="39"/>
      <c r="AG34" s="39"/>
      <c r="AH34" s="39"/>
      <c r="AI34" s="38">
        <f t="shared" si="8"/>
        <v>3592</v>
      </c>
      <c r="AJ34" s="38">
        <f t="shared" si="2"/>
        <v>3.5920000000000001</v>
      </c>
      <c r="AK34" s="38">
        <f t="shared" si="3"/>
        <v>86.207999999999998</v>
      </c>
      <c r="AL34" s="38"/>
      <c r="AM34" s="38"/>
      <c r="AN34" s="38"/>
      <c r="AO34" s="38">
        <f t="shared" si="4"/>
        <v>86.207999999999998</v>
      </c>
      <c r="AP34" s="37">
        <v>2.9</v>
      </c>
      <c r="AQ34" s="37">
        <f t="shared" si="9"/>
        <v>2.9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2190252</v>
      </c>
      <c r="DD34" s="32"/>
      <c r="DE34" s="32">
        <f t="shared" si="10"/>
        <v>1086</v>
      </c>
      <c r="DF34" s="32"/>
      <c r="DG34" s="32">
        <f t="shared" si="11"/>
        <v>1086</v>
      </c>
      <c r="DH34" s="32"/>
      <c r="DI34" s="32"/>
      <c r="DJ34" s="32"/>
      <c r="DK34" s="32"/>
      <c r="DL34" s="32"/>
      <c r="DM34" s="32">
        <f t="shared" si="7"/>
        <v>1086</v>
      </c>
      <c r="DN34" s="32">
        <f t="shared" si="12"/>
        <v>302.33853006681511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43390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3</v>
      </c>
      <c r="G35" s="89">
        <v>74</v>
      </c>
      <c r="H35" s="44">
        <f t="shared" si="1"/>
        <v>52.112676056338032</v>
      </c>
      <c r="I35" s="44">
        <v>72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8677258</v>
      </c>
      <c r="AF35" s="39"/>
      <c r="AG35" s="39"/>
      <c r="AH35" s="39"/>
      <c r="AI35" s="38">
        <f t="shared" si="8"/>
        <v>3932</v>
      </c>
      <c r="AJ35" s="38">
        <f t="shared" si="2"/>
        <v>3.9319999999999999</v>
      </c>
      <c r="AK35" s="38">
        <f t="shared" si="3"/>
        <v>94.367999999999995</v>
      </c>
      <c r="AL35" s="38"/>
      <c r="AM35" s="38"/>
      <c r="AN35" s="38"/>
      <c r="AO35" s="38">
        <f t="shared" si="4"/>
        <v>94.367999999999995</v>
      </c>
      <c r="AP35" s="37">
        <v>3.9</v>
      </c>
      <c r="AQ35" s="37">
        <f t="shared" si="9"/>
        <v>3.9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2191344</v>
      </c>
      <c r="DD35" s="32"/>
      <c r="DE35" s="32">
        <f t="shared" si="10"/>
        <v>1092</v>
      </c>
      <c r="DF35" s="32"/>
      <c r="DG35" s="32">
        <f t="shared" si="11"/>
        <v>1092</v>
      </c>
      <c r="DH35" s="32"/>
      <c r="DI35" s="32"/>
      <c r="DJ35" s="32"/>
      <c r="DK35" s="32"/>
      <c r="DL35" s="32"/>
      <c r="DM35" s="32">
        <f t="shared" si="7"/>
        <v>1092</v>
      </c>
      <c r="DN35" s="32">
        <f t="shared" si="12"/>
        <v>277.72126144455746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4.708333333333333</v>
      </c>
      <c r="G36" s="28">
        <f t="shared" si="13"/>
        <v>74.125</v>
      </c>
      <c r="H36" s="28">
        <f t="shared" si="13"/>
        <v>52.200704225352105</v>
      </c>
      <c r="I36" s="28">
        <f t="shared" si="13"/>
        <v>71.541666666666671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107264</v>
      </c>
      <c r="AJ36" s="28">
        <f>SUM(AJ12:AJ35)</f>
        <v>107.26400000000002</v>
      </c>
      <c r="AK36" s="28">
        <f>AVERAGE(AK12:AK35)</f>
        <v>107.264</v>
      </c>
      <c r="AL36" s="28"/>
      <c r="AM36" s="28"/>
      <c r="AN36" s="28"/>
      <c r="AO36" s="28"/>
      <c r="AP36" s="28">
        <f>AVERAGE(AP12:AP35)</f>
        <v>5.55</v>
      </c>
      <c r="AQ36" s="28">
        <f>AVERAGE(AQ12:AQ35)</f>
        <v>5.55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27518</v>
      </c>
      <c r="DF36" s="28"/>
      <c r="DG36" s="28">
        <f>SUM(DG12:DG35)</f>
        <v>27518</v>
      </c>
      <c r="DH36" s="28"/>
      <c r="DI36" s="28"/>
      <c r="DJ36" s="28"/>
      <c r="DK36" s="28"/>
      <c r="DL36" s="28"/>
      <c r="DM36" s="28">
        <f t="shared" si="7"/>
        <v>27518</v>
      </c>
      <c r="DN36" s="28">
        <f t="shared" si="12"/>
        <v>256.54460023866341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463</v>
      </c>
      <c r="D39" s="250"/>
      <c r="E39" s="250"/>
      <c r="F39" s="251"/>
    </row>
    <row r="40" spans="1:127" x14ac:dyDescent="0.35">
      <c r="B40" s="22" t="s">
        <v>2</v>
      </c>
      <c r="C40" s="249" t="s">
        <v>180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333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447</v>
      </c>
      <c r="C47" s="11"/>
      <c r="D47" s="95"/>
      <c r="E47" s="95"/>
      <c r="F47" s="95"/>
      <c r="G47" s="95"/>
      <c r="H47" s="95"/>
      <c r="I47" s="95"/>
      <c r="J47" s="95"/>
      <c r="K47" s="114"/>
      <c r="L47" s="115"/>
      <c r="M47" s="115"/>
      <c r="N47" s="115"/>
      <c r="O47" s="115"/>
      <c r="P47" s="115"/>
      <c r="Q47" s="115"/>
      <c r="R47" s="115"/>
      <c r="S47" s="115"/>
      <c r="T47" s="115"/>
      <c r="U47" s="105"/>
      <c r="V47" s="105"/>
      <c r="W47" s="106"/>
      <c r="X47" s="4"/>
      <c r="Y47" s="4"/>
      <c r="Z47" s="4"/>
    </row>
    <row r="48" spans="1:127" x14ac:dyDescent="0.35">
      <c r="B48" s="102" t="s">
        <v>448</v>
      </c>
      <c r="C48" s="16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205"/>
      <c r="Y48" s="205"/>
      <c r="Z48" s="4"/>
    </row>
    <row r="49" spans="2:31" x14ac:dyDescent="0.35">
      <c r="B49" s="102" t="s">
        <v>449</v>
      </c>
      <c r="C49" s="11"/>
      <c r="D49" s="95"/>
      <c r="E49" s="95"/>
      <c r="F49" s="95"/>
      <c r="G49" s="95"/>
      <c r="H49" s="95"/>
      <c r="I49" s="95"/>
      <c r="J49" s="95"/>
      <c r="K49" s="114"/>
      <c r="L49" s="115"/>
      <c r="M49" s="115"/>
      <c r="N49" s="115"/>
      <c r="O49" s="115"/>
      <c r="P49" s="115"/>
      <c r="Q49" s="115"/>
      <c r="R49" s="115"/>
      <c r="S49" s="115"/>
      <c r="T49" s="115"/>
      <c r="U49" s="13"/>
      <c r="V49" s="13"/>
      <c r="W49" s="12"/>
      <c r="X49" s="4"/>
      <c r="Y49" s="4"/>
      <c r="Z49" s="4"/>
    </row>
    <row r="50" spans="2:31" x14ac:dyDescent="0.35">
      <c r="B50" s="171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31" x14ac:dyDescent="0.35">
      <c r="B51" s="168" t="s">
        <v>450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31" x14ac:dyDescent="0.35">
      <c r="B52" s="102" t="s">
        <v>208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31" x14ac:dyDescent="0.35">
      <c r="B53" s="166" t="s">
        <v>156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31" x14ac:dyDescent="0.35">
      <c r="B54" s="170" t="s">
        <v>157</v>
      </c>
      <c r="C54" s="121"/>
      <c r="D54" s="104"/>
      <c r="E54" s="104"/>
      <c r="F54" s="104"/>
      <c r="G54" s="104"/>
      <c r="H54" s="104"/>
      <c r="I54" s="104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104"/>
      <c r="X54" s="104"/>
      <c r="Y54" s="104"/>
    </row>
    <row r="55" spans="2:31" x14ac:dyDescent="0.35">
      <c r="B55" s="102" t="s">
        <v>418</v>
      </c>
      <c r="C55" s="121"/>
      <c r="D55" s="104"/>
      <c r="E55" s="104"/>
      <c r="F55" s="104"/>
      <c r="G55" s="104"/>
      <c r="H55" s="104"/>
      <c r="I55" s="104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104"/>
      <c r="X55" s="104"/>
      <c r="Y55" s="104"/>
    </row>
    <row r="56" spans="2:31" x14ac:dyDescent="0.35">
      <c r="B56" s="102" t="s">
        <v>233</v>
      </c>
      <c r="C56" s="11"/>
      <c r="D56" s="116"/>
      <c r="E56" s="116"/>
      <c r="F56" s="116"/>
      <c r="G56" s="116"/>
      <c r="H56" s="116"/>
      <c r="I56" s="116"/>
      <c r="J56" s="203"/>
      <c r="K56" s="203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6"/>
      <c r="X56" s="4"/>
      <c r="Y56" s="4"/>
      <c r="Z56" s="4"/>
      <c r="AA56" s="104"/>
      <c r="AB56" s="104"/>
      <c r="AC56" s="104"/>
      <c r="AD56" s="104"/>
      <c r="AE56" s="135"/>
    </row>
    <row r="57" spans="2:31" x14ac:dyDescent="0.35">
      <c r="B57" s="102" t="s">
        <v>234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31" x14ac:dyDescent="0.35">
      <c r="B58" s="102" t="s">
        <v>235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31" x14ac:dyDescent="0.35">
      <c r="B59" s="102" t="s">
        <v>236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31" x14ac:dyDescent="0.35">
      <c r="B60" s="102" t="s">
        <v>237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31" x14ac:dyDescent="0.35">
      <c r="B61" s="204" t="s">
        <v>452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31" x14ac:dyDescent="0.35">
      <c r="B62" s="102" t="s">
        <v>238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31" x14ac:dyDescent="0.35">
      <c r="B63" s="170" t="s">
        <v>161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31" x14ac:dyDescent="0.35">
      <c r="B64" s="102" t="s">
        <v>451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319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453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02" t="s">
        <v>437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204" t="s">
        <v>454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02" t="s">
        <v>439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65" t="s">
        <v>164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02" t="s">
        <v>222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02" t="s">
        <v>441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71" t="s">
        <v>226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102" t="s">
        <v>224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66" t="s">
        <v>247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02" t="s">
        <v>248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70" t="s">
        <v>176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02" t="s">
        <v>456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70" t="s">
        <v>168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33" t="s">
        <v>296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02" t="s">
        <v>444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102" t="s">
        <v>457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2:25" x14ac:dyDescent="0.35">
      <c r="B83" s="102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x14ac:dyDescent="0.35">
      <c r="B84" s="102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2:25" x14ac:dyDescent="0.35">
      <c r="B85" s="102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x14ac:dyDescent="0.35">
      <c r="B86" s="102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x14ac:dyDescent="0.35">
      <c r="B87" s="102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x14ac:dyDescent="0.35">
      <c r="B88" s="170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x14ac:dyDescent="0.35">
      <c r="B89" s="170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1000-000000000000}">
      <formula1>$BA$25:$BA$29</formula1>
    </dataValidation>
    <dataValidation type="list" allowBlank="1" showInputMessage="1" showErrorMessage="1" sqref="U12:U35" xr:uid="{00000000-0002-0000-10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2:DW81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43391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'17'!AE35</f>
        <v>8677258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'17'!DC35</f>
        <v>2191344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43391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4</v>
      </c>
      <c r="G12" s="89">
        <v>71</v>
      </c>
      <c r="H12" s="44">
        <f t="shared" ref="H12:H35" si="1">G12/1.42</f>
        <v>50</v>
      </c>
      <c r="I12" s="44">
        <v>74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8680986</v>
      </c>
      <c r="AF12" s="39"/>
      <c r="AG12" s="39"/>
      <c r="AH12" s="39"/>
      <c r="AI12" s="38">
        <f>IF(ISBLANK(AE12),"-",AE12-AE10)</f>
        <v>3728</v>
      </c>
      <c r="AJ12" s="38">
        <f t="shared" ref="AJ12:AJ35" si="2">AI12/1000</f>
        <v>3.7280000000000002</v>
      </c>
      <c r="AK12" s="38">
        <f t="shared" ref="AK12:AK35" si="3">AJ12*24</f>
        <v>89.472000000000008</v>
      </c>
      <c r="AL12" s="38"/>
      <c r="AM12" s="38"/>
      <c r="AN12" s="38"/>
      <c r="AO12" s="38">
        <f t="shared" ref="AO12:AO35" si="4">AK12</f>
        <v>89.472000000000008</v>
      </c>
      <c r="AP12" s="37">
        <v>5.4</v>
      </c>
      <c r="AQ12" s="37">
        <f>AP12</f>
        <v>5.4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2192452</v>
      </c>
      <c r="DD12" s="32"/>
      <c r="DE12" s="32">
        <f>IF(ISBLANK(DC12),"-",DC12-DC10)</f>
        <v>1108</v>
      </c>
      <c r="DF12" s="32"/>
      <c r="DG12" s="32">
        <f>DC12-DC10</f>
        <v>1108</v>
      </c>
      <c r="DH12" s="32"/>
      <c r="DI12" s="32"/>
      <c r="DJ12" s="32"/>
      <c r="DK12" s="32"/>
      <c r="DL12" s="32"/>
      <c r="DM12" s="32">
        <f t="shared" ref="DM12:DM36" si="7">DE12</f>
        <v>1108</v>
      </c>
      <c r="DN12" s="32">
        <f>DM12/AJ12</f>
        <v>297.21030042918454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43391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6</v>
      </c>
      <c r="G13" s="89">
        <v>73</v>
      </c>
      <c r="H13" s="44">
        <f t="shared" si="1"/>
        <v>51.408450704225352</v>
      </c>
      <c r="I13" s="44">
        <v>74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8685264</v>
      </c>
      <c r="AF13" s="39"/>
      <c r="AG13" s="39"/>
      <c r="AH13" s="39"/>
      <c r="AI13" s="38">
        <f t="shared" ref="AI13:AI35" si="8">IF(ISBLANK(AE13),"-",AE13-AE12)</f>
        <v>4278</v>
      </c>
      <c r="AJ13" s="38">
        <f t="shared" si="2"/>
        <v>4.2779999999999996</v>
      </c>
      <c r="AK13" s="38">
        <f t="shared" si="3"/>
        <v>102.672</v>
      </c>
      <c r="AL13" s="38"/>
      <c r="AM13" s="38"/>
      <c r="AN13" s="38"/>
      <c r="AO13" s="38">
        <f t="shared" si="4"/>
        <v>102.672</v>
      </c>
      <c r="AP13" s="37">
        <v>6.8</v>
      </c>
      <c r="AQ13" s="37">
        <f t="shared" ref="AQ13:AQ35" si="9">AP13</f>
        <v>6.8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2193644</v>
      </c>
      <c r="DD13" s="32"/>
      <c r="DE13" s="32">
        <f t="shared" ref="DE13:DE35" si="10">IF(ISBLANK(DC13),"-",DC13-DC12)</f>
        <v>1192</v>
      </c>
      <c r="DF13" s="32"/>
      <c r="DG13" s="32">
        <f t="shared" ref="DG13:DG35" si="11">DC13-DC12</f>
        <v>1192</v>
      </c>
      <c r="DH13" s="32"/>
      <c r="DI13" s="32"/>
      <c r="DJ13" s="32"/>
      <c r="DK13" s="32"/>
      <c r="DL13" s="32"/>
      <c r="DM13" s="32">
        <f t="shared" si="7"/>
        <v>1192</v>
      </c>
      <c r="DN13" s="32">
        <f t="shared" ref="DN13:DN36" si="12">DM13/AJ13</f>
        <v>278.63487611033196</v>
      </c>
      <c r="DO13" s="91">
        <v>1.1599999999999999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43391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7</v>
      </c>
      <c r="G14" s="89">
        <v>73</v>
      </c>
      <c r="H14" s="44">
        <f t="shared" si="1"/>
        <v>51.408450704225352</v>
      </c>
      <c r="I14" s="44">
        <v>76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8688956</v>
      </c>
      <c r="AF14" s="39"/>
      <c r="AG14" s="39"/>
      <c r="AH14" s="39"/>
      <c r="AI14" s="38">
        <f t="shared" si="8"/>
        <v>3692</v>
      </c>
      <c r="AJ14" s="38">
        <f t="shared" si="2"/>
        <v>3.6920000000000002</v>
      </c>
      <c r="AK14" s="38">
        <f t="shared" si="3"/>
        <v>88.608000000000004</v>
      </c>
      <c r="AL14" s="38"/>
      <c r="AM14" s="38"/>
      <c r="AN14" s="38"/>
      <c r="AO14" s="38">
        <f t="shared" si="4"/>
        <v>88.608000000000004</v>
      </c>
      <c r="AP14" s="37">
        <v>8.3000000000000007</v>
      </c>
      <c r="AQ14" s="37">
        <f t="shared" si="9"/>
        <v>8.3000000000000007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2194662</v>
      </c>
      <c r="DD14" s="32"/>
      <c r="DE14" s="32">
        <f t="shared" si="10"/>
        <v>1018</v>
      </c>
      <c r="DF14" s="32"/>
      <c r="DG14" s="32">
        <f t="shared" si="11"/>
        <v>1018</v>
      </c>
      <c r="DH14" s="32"/>
      <c r="DI14" s="32"/>
      <c r="DJ14" s="32"/>
      <c r="DK14" s="32"/>
      <c r="DL14" s="32"/>
      <c r="DM14" s="32">
        <f t="shared" si="7"/>
        <v>1018</v>
      </c>
      <c r="DN14" s="32">
        <f t="shared" si="12"/>
        <v>275.73131094257855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43391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9</v>
      </c>
      <c r="G15" s="89">
        <v>83</v>
      </c>
      <c r="H15" s="44">
        <f t="shared" si="1"/>
        <v>58.450704225352112</v>
      </c>
      <c r="I15" s="44">
        <v>78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8693164</v>
      </c>
      <c r="AF15" s="39"/>
      <c r="AG15" s="39"/>
      <c r="AH15" s="39"/>
      <c r="AI15" s="38">
        <f t="shared" si="8"/>
        <v>4208</v>
      </c>
      <c r="AJ15" s="38">
        <f t="shared" si="2"/>
        <v>4.2080000000000002</v>
      </c>
      <c r="AK15" s="38">
        <f t="shared" si="3"/>
        <v>100.992</v>
      </c>
      <c r="AL15" s="38"/>
      <c r="AM15" s="38"/>
      <c r="AN15" s="38"/>
      <c r="AO15" s="38">
        <f t="shared" si="4"/>
        <v>100.992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2195774</v>
      </c>
      <c r="DD15" s="32"/>
      <c r="DE15" s="32">
        <f t="shared" si="10"/>
        <v>1112</v>
      </c>
      <c r="DF15" s="32"/>
      <c r="DG15" s="32">
        <f t="shared" si="11"/>
        <v>1112</v>
      </c>
      <c r="DH15" s="32"/>
      <c r="DI15" s="32"/>
      <c r="DJ15" s="32"/>
      <c r="DK15" s="32"/>
      <c r="DL15" s="32"/>
      <c r="DM15" s="32">
        <f t="shared" si="7"/>
        <v>1112</v>
      </c>
      <c r="DN15" s="32">
        <f t="shared" si="12"/>
        <v>264.25855513307982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43391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77</v>
      </c>
      <c r="H16" s="44">
        <f t="shared" si="1"/>
        <v>54.225352112676056</v>
      </c>
      <c r="I16" s="44">
        <v>75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8697834</v>
      </c>
      <c r="AF16" s="39"/>
      <c r="AG16" s="39"/>
      <c r="AH16" s="39"/>
      <c r="AI16" s="38">
        <f t="shared" si="8"/>
        <v>4670</v>
      </c>
      <c r="AJ16" s="38">
        <f t="shared" si="2"/>
        <v>4.67</v>
      </c>
      <c r="AK16" s="38">
        <f t="shared" si="3"/>
        <v>112.08</v>
      </c>
      <c r="AL16" s="38"/>
      <c r="AM16" s="38"/>
      <c r="AN16" s="38"/>
      <c r="AO16" s="38">
        <f t="shared" si="4"/>
        <v>112.08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2196930</v>
      </c>
      <c r="DD16" s="32"/>
      <c r="DE16" s="32">
        <f t="shared" si="10"/>
        <v>1156</v>
      </c>
      <c r="DF16" s="32"/>
      <c r="DG16" s="32">
        <f t="shared" si="11"/>
        <v>1156</v>
      </c>
      <c r="DH16" s="32"/>
      <c r="DI16" s="32"/>
      <c r="DJ16" s="32"/>
      <c r="DK16" s="32"/>
      <c r="DL16" s="32"/>
      <c r="DM16" s="32">
        <f t="shared" si="7"/>
        <v>1156</v>
      </c>
      <c r="DN16" s="32">
        <f t="shared" si="12"/>
        <v>247.53747323340471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43391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75</v>
      </c>
      <c r="H17" s="44">
        <f t="shared" si="1"/>
        <v>52.816901408450704</v>
      </c>
      <c r="I17" s="44">
        <v>75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8702407</v>
      </c>
      <c r="AF17" s="39"/>
      <c r="AG17" s="39"/>
      <c r="AH17" s="39"/>
      <c r="AI17" s="38">
        <f t="shared" si="8"/>
        <v>4573</v>
      </c>
      <c r="AJ17" s="38">
        <f t="shared" si="2"/>
        <v>4.5730000000000004</v>
      </c>
      <c r="AK17" s="38">
        <f t="shared" si="3"/>
        <v>109.75200000000001</v>
      </c>
      <c r="AL17" s="38"/>
      <c r="AM17" s="38"/>
      <c r="AN17" s="38"/>
      <c r="AO17" s="38">
        <f t="shared" si="4"/>
        <v>109.75200000000001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2198004</v>
      </c>
      <c r="DD17" s="32"/>
      <c r="DE17" s="32">
        <f t="shared" si="10"/>
        <v>1074</v>
      </c>
      <c r="DF17" s="32"/>
      <c r="DG17" s="32">
        <f t="shared" si="11"/>
        <v>1074</v>
      </c>
      <c r="DH17" s="32"/>
      <c r="DI17" s="32"/>
      <c r="DJ17" s="32"/>
      <c r="DK17" s="32"/>
      <c r="DL17" s="32"/>
      <c r="DM17" s="32">
        <f t="shared" si="7"/>
        <v>1074</v>
      </c>
      <c r="DN17" s="32">
        <f t="shared" si="12"/>
        <v>234.8567679860048</v>
      </c>
      <c r="DO17" s="91">
        <v>1.19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43391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76</v>
      </c>
      <c r="H18" s="44">
        <f t="shared" si="1"/>
        <v>53.521126760563384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8707184</v>
      </c>
      <c r="AF18" s="39"/>
      <c r="AG18" s="39"/>
      <c r="AH18" s="39"/>
      <c r="AI18" s="38">
        <f t="shared" si="8"/>
        <v>4777</v>
      </c>
      <c r="AJ18" s="38">
        <f t="shared" si="2"/>
        <v>4.7770000000000001</v>
      </c>
      <c r="AK18" s="38">
        <f t="shared" si="3"/>
        <v>114.648</v>
      </c>
      <c r="AL18" s="38"/>
      <c r="AM18" s="38"/>
      <c r="AN18" s="38"/>
      <c r="AO18" s="38">
        <f t="shared" si="4"/>
        <v>114.648</v>
      </c>
      <c r="AP18" s="37">
        <v>8.9</v>
      </c>
      <c r="AQ18" s="37">
        <f t="shared" si="9"/>
        <v>8.9</v>
      </c>
      <c r="AR18" s="36"/>
      <c r="AS18" s="36"/>
      <c r="AT18" s="36"/>
      <c r="AU18" s="35" t="s">
        <v>465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1037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0.87142857142857144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2199148</v>
      </c>
      <c r="DD18" s="32"/>
      <c r="DE18" s="32">
        <f t="shared" si="10"/>
        <v>1144</v>
      </c>
      <c r="DF18" s="32"/>
      <c r="DG18" s="32">
        <f t="shared" si="11"/>
        <v>1144</v>
      </c>
      <c r="DH18" s="32"/>
      <c r="DI18" s="32"/>
      <c r="DJ18" s="32"/>
      <c r="DK18" s="32"/>
      <c r="DL18" s="32"/>
      <c r="DM18" s="32">
        <f t="shared" si="7"/>
        <v>1144</v>
      </c>
      <c r="DN18" s="32">
        <f t="shared" si="12"/>
        <v>239.48084571907054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43391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8712459</v>
      </c>
      <c r="AF19" s="39"/>
      <c r="AG19" s="39"/>
      <c r="AH19" s="39"/>
      <c r="AI19" s="38">
        <f t="shared" si="8"/>
        <v>5275</v>
      </c>
      <c r="AJ19" s="38">
        <f t="shared" si="2"/>
        <v>5.2750000000000004</v>
      </c>
      <c r="AK19" s="38">
        <f t="shared" si="3"/>
        <v>126.60000000000001</v>
      </c>
      <c r="AL19" s="38"/>
      <c r="AM19" s="38"/>
      <c r="AN19" s="38"/>
      <c r="AO19" s="38">
        <f t="shared" si="4"/>
        <v>126.60000000000001</v>
      </c>
      <c r="AP19" s="37">
        <v>8.1999999999999993</v>
      </c>
      <c r="AQ19" s="37">
        <f t="shared" si="9"/>
        <v>8.1999999999999993</v>
      </c>
      <c r="AR19" s="36"/>
      <c r="AS19" s="36"/>
      <c r="AT19" s="36"/>
      <c r="AU19" s="35" t="s">
        <v>465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1037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0.87142857142857144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2200387</v>
      </c>
      <c r="DD19" s="32"/>
      <c r="DE19" s="32">
        <f t="shared" si="10"/>
        <v>1239</v>
      </c>
      <c r="DF19" s="32"/>
      <c r="DG19" s="32">
        <f t="shared" si="11"/>
        <v>1239</v>
      </c>
      <c r="DH19" s="32"/>
      <c r="DI19" s="32"/>
      <c r="DJ19" s="32"/>
      <c r="DK19" s="32"/>
      <c r="DL19" s="32"/>
      <c r="DM19" s="32">
        <f t="shared" si="7"/>
        <v>1239</v>
      </c>
      <c r="DN19" s="32">
        <f t="shared" si="12"/>
        <v>234.88151658767771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43391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7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8716947</v>
      </c>
      <c r="AF20" s="39"/>
      <c r="AG20" s="39"/>
      <c r="AH20" s="39"/>
      <c r="AI20" s="38">
        <f t="shared" si="8"/>
        <v>4488</v>
      </c>
      <c r="AJ20" s="38">
        <f t="shared" si="2"/>
        <v>4.4880000000000004</v>
      </c>
      <c r="AK20" s="38">
        <f t="shared" si="3"/>
        <v>107.71200000000002</v>
      </c>
      <c r="AL20" s="38"/>
      <c r="AM20" s="38"/>
      <c r="AN20" s="38"/>
      <c r="AO20" s="38">
        <f t="shared" si="4"/>
        <v>107.71200000000002</v>
      </c>
      <c r="AP20" s="37">
        <v>7.6</v>
      </c>
      <c r="AQ20" s="37">
        <f t="shared" si="9"/>
        <v>7.6</v>
      </c>
      <c r="AR20" s="36"/>
      <c r="AS20" s="36"/>
      <c r="AT20" s="36"/>
      <c r="AU20" s="35" t="s">
        <v>465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1037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0.87142857142857144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2201530</v>
      </c>
      <c r="DD20" s="32"/>
      <c r="DE20" s="32">
        <f t="shared" si="10"/>
        <v>1143</v>
      </c>
      <c r="DF20" s="32"/>
      <c r="DG20" s="32">
        <f t="shared" si="11"/>
        <v>1143</v>
      </c>
      <c r="DH20" s="32"/>
      <c r="DI20" s="32"/>
      <c r="DJ20" s="32"/>
      <c r="DK20" s="32"/>
      <c r="DL20" s="32"/>
      <c r="DM20" s="32">
        <f t="shared" si="7"/>
        <v>1143</v>
      </c>
      <c r="DN20" s="32">
        <f t="shared" si="12"/>
        <v>254.67914438502672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43391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8721851</v>
      </c>
      <c r="AF21" s="39"/>
      <c r="AG21" s="39"/>
      <c r="AH21" s="39"/>
      <c r="AI21" s="38">
        <f t="shared" si="8"/>
        <v>4904</v>
      </c>
      <c r="AJ21" s="38">
        <f t="shared" si="2"/>
        <v>4.9039999999999999</v>
      </c>
      <c r="AK21" s="38">
        <f t="shared" si="3"/>
        <v>117.696</v>
      </c>
      <c r="AL21" s="38"/>
      <c r="AM21" s="38"/>
      <c r="AN21" s="38"/>
      <c r="AO21" s="38">
        <f t="shared" si="4"/>
        <v>117.696</v>
      </c>
      <c r="AP21" s="37">
        <v>6.8</v>
      </c>
      <c r="AQ21" s="37">
        <f t="shared" si="9"/>
        <v>6.8</v>
      </c>
      <c r="AR21" s="36"/>
      <c r="AS21" s="36"/>
      <c r="AT21" s="36"/>
      <c r="AU21" s="35" t="s">
        <v>465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1036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0.87058823529411766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2202814</v>
      </c>
      <c r="DD21" s="32"/>
      <c r="DE21" s="32">
        <f t="shared" si="10"/>
        <v>1284</v>
      </c>
      <c r="DF21" s="32"/>
      <c r="DG21" s="32">
        <f t="shared" si="11"/>
        <v>1284</v>
      </c>
      <c r="DH21" s="32"/>
      <c r="DI21" s="32"/>
      <c r="DJ21" s="32"/>
      <c r="DK21" s="32"/>
      <c r="DL21" s="32"/>
      <c r="DM21" s="32">
        <f t="shared" si="7"/>
        <v>1284</v>
      </c>
      <c r="DN21" s="32">
        <f t="shared" si="12"/>
        <v>261.82707993474713</v>
      </c>
      <c r="DO21" s="134">
        <v>1.2</v>
      </c>
      <c r="DP21" s="31"/>
      <c r="DT21" s="24"/>
      <c r="DU21" s="24"/>
      <c r="DV21" s="24"/>
      <c r="DW21" s="23"/>
    </row>
    <row r="22" spans="1:127" x14ac:dyDescent="0.35">
      <c r="A22" s="232">
        <v>43391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6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8726136</v>
      </c>
      <c r="AF22" s="39"/>
      <c r="AG22" s="39"/>
      <c r="AH22" s="39"/>
      <c r="AI22" s="38">
        <f t="shared" si="8"/>
        <v>4285</v>
      </c>
      <c r="AJ22" s="38">
        <f t="shared" si="2"/>
        <v>4.2850000000000001</v>
      </c>
      <c r="AK22" s="38">
        <f t="shared" si="3"/>
        <v>102.84</v>
      </c>
      <c r="AL22" s="38"/>
      <c r="AM22" s="38"/>
      <c r="AN22" s="38"/>
      <c r="AO22" s="38">
        <f t="shared" si="4"/>
        <v>102.84</v>
      </c>
      <c r="AP22" s="37">
        <v>6.3</v>
      </c>
      <c r="AQ22" s="37">
        <f t="shared" si="9"/>
        <v>6.3</v>
      </c>
      <c r="AR22" s="36"/>
      <c r="AS22" s="36"/>
      <c r="AT22" s="36"/>
      <c r="AU22" s="35" t="s">
        <v>465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0.86302521008403366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2203958</v>
      </c>
      <c r="DD22" s="32"/>
      <c r="DE22" s="32">
        <f t="shared" si="10"/>
        <v>1144</v>
      </c>
      <c r="DF22" s="32"/>
      <c r="DG22" s="32">
        <f t="shared" si="11"/>
        <v>1144</v>
      </c>
      <c r="DH22" s="32"/>
      <c r="DI22" s="32"/>
      <c r="DJ22" s="32"/>
      <c r="DK22" s="32"/>
      <c r="DL22" s="32"/>
      <c r="DM22" s="32">
        <f t="shared" si="7"/>
        <v>1144</v>
      </c>
      <c r="DN22" s="32">
        <f t="shared" si="12"/>
        <v>266.97782963827302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43391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75</v>
      </c>
      <c r="H23" s="44">
        <f t="shared" si="1"/>
        <v>52.816901408450704</v>
      </c>
      <c r="I23" s="44">
        <v>72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8730592</v>
      </c>
      <c r="AF23" s="39"/>
      <c r="AG23" s="39"/>
      <c r="AH23" s="39"/>
      <c r="AI23" s="38">
        <f t="shared" si="8"/>
        <v>4456</v>
      </c>
      <c r="AJ23" s="38">
        <f t="shared" si="2"/>
        <v>4.4560000000000004</v>
      </c>
      <c r="AK23" s="38">
        <f t="shared" si="3"/>
        <v>106.94400000000002</v>
      </c>
      <c r="AL23" s="38"/>
      <c r="AM23" s="38"/>
      <c r="AN23" s="38"/>
      <c r="AO23" s="38">
        <f t="shared" si="4"/>
        <v>106.94400000000002</v>
      </c>
      <c r="AP23" s="37">
        <v>5.7</v>
      </c>
      <c r="AQ23" s="37">
        <f t="shared" si="9"/>
        <v>5.7</v>
      </c>
      <c r="AR23" s="36"/>
      <c r="AS23" s="36"/>
      <c r="AT23" s="36"/>
      <c r="AU23" s="35" t="s">
        <v>465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0.86302521008403366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2205115</v>
      </c>
      <c r="DD23" s="32"/>
      <c r="DE23" s="32">
        <f t="shared" si="10"/>
        <v>1157</v>
      </c>
      <c r="DF23" s="32"/>
      <c r="DG23" s="32">
        <f t="shared" si="11"/>
        <v>1157</v>
      </c>
      <c r="DH23" s="32"/>
      <c r="DI23" s="32"/>
      <c r="DJ23" s="32"/>
      <c r="DK23" s="32"/>
      <c r="DL23" s="32"/>
      <c r="DM23" s="32">
        <f t="shared" si="7"/>
        <v>1157</v>
      </c>
      <c r="DN23" s="32">
        <f t="shared" si="12"/>
        <v>259.64991023339314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43391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5</v>
      </c>
      <c r="G24" s="89">
        <v>75</v>
      </c>
      <c r="H24" s="44">
        <f t="shared" si="1"/>
        <v>52.816901408450704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8735002</v>
      </c>
      <c r="AF24" s="39"/>
      <c r="AG24" s="39"/>
      <c r="AH24" s="39"/>
      <c r="AI24" s="38">
        <f t="shared" si="8"/>
        <v>4410</v>
      </c>
      <c r="AJ24" s="38">
        <f t="shared" si="2"/>
        <v>4.41</v>
      </c>
      <c r="AK24" s="38">
        <f t="shared" si="3"/>
        <v>105.84</v>
      </c>
      <c r="AL24" s="38"/>
      <c r="AM24" s="38"/>
      <c r="AN24" s="38"/>
      <c r="AO24" s="38">
        <f t="shared" si="4"/>
        <v>105.84</v>
      </c>
      <c r="AP24" s="37">
        <v>5.0999999999999996</v>
      </c>
      <c r="AQ24" s="37">
        <f t="shared" si="9"/>
        <v>5.0999999999999996</v>
      </c>
      <c r="AR24" s="36"/>
      <c r="AS24" s="36"/>
      <c r="AT24" s="36"/>
      <c r="AU24" s="35" t="s">
        <v>465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1027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0.86302521008403366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2206331</v>
      </c>
      <c r="DD24" s="32"/>
      <c r="DE24" s="32">
        <f t="shared" si="10"/>
        <v>1216</v>
      </c>
      <c r="DF24" s="32"/>
      <c r="DG24" s="32">
        <f t="shared" si="11"/>
        <v>1216</v>
      </c>
      <c r="DH24" s="32"/>
      <c r="DI24" s="32"/>
      <c r="DJ24" s="32"/>
      <c r="DK24" s="32"/>
      <c r="DL24" s="32"/>
      <c r="DM24" s="32">
        <f t="shared" si="7"/>
        <v>1216</v>
      </c>
      <c r="DN24" s="32">
        <f t="shared" si="12"/>
        <v>275.73696145124717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43391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76</v>
      </c>
      <c r="H25" s="44">
        <f t="shared" si="1"/>
        <v>53.521126760563384</v>
      </c>
      <c r="I25" s="44">
        <v>71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8739585</v>
      </c>
      <c r="AF25" s="39"/>
      <c r="AG25" s="39"/>
      <c r="AH25" s="39"/>
      <c r="AI25" s="38">
        <f t="shared" si="8"/>
        <v>4583</v>
      </c>
      <c r="AJ25" s="38">
        <f t="shared" si="2"/>
        <v>4.5830000000000002</v>
      </c>
      <c r="AK25" s="38">
        <f t="shared" si="3"/>
        <v>109.992</v>
      </c>
      <c r="AL25" s="38"/>
      <c r="AM25" s="38"/>
      <c r="AN25" s="38"/>
      <c r="AO25" s="38">
        <f t="shared" si="4"/>
        <v>109.992</v>
      </c>
      <c r="AP25" s="37">
        <v>4.5999999999999996</v>
      </c>
      <c r="AQ25" s="37">
        <f t="shared" si="9"/>
        <v>4.5999999999999996</v>
      </c>
      <c r="AR25" s="36"/>
      <c r="AS25" s="36"/>
      <c r="AT25" s="36"/>
      <c r="AU25" s="35" t="s">
        <v>465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1027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0.86302521008403366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2207519</v>
      </c>
      <c r="DD25" s="32"/>
      <c r="DE25" s="32">
        <f t="shared" si="10"/>
        <v>1188</v>
      </c>
      <c r="DF25" s="32"/>
      <c r="DG25" s="32">
        <f t="shared" si="11"/>
        <v>1188</v>
      </c>
      <c r="DH25" s="32"/>
      <c r="DI25" s="32"/>
      <c r="DJ25" s="32"/>
      <c r="DK25" s="32"/>
      <c r="DL25" s="32"/>
      <c r="DM25" s="32">
        <f t="shared" si="7"/>
        <v>1188</v>
      </c>
      <c r="DN25" s="32">
        <f t="shared" si="12"/>
        <v>259.21885228016583</v>
      </c>
      <c r="DO25" s="91">
        <v>1.22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43391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4</v>
      </c>
      <c r="G26" s="89">
        <v>77</v>
      </c>
      <c r="H26" s="44">
        <f t="shared" si="1"/>
        <v>54.225352112676056</v>
      </c>
      <c r="I26" s="44">
        <v>71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8744228</v>
      </c>
      <c r="AF26" s="39"/>
      <c r="AG26" s="39"/>
      <c r="AH26" s="39"/>
      <c r="AI26" s="38">
        <f t="shared" si="8"/>
        <v>4643</v>
      </c>
      <c r="AJ26" s="38">
        <f t="shared" si="2"/>
        <v>4.6429999999999998</v>
      </c>
      <c r="AK26" s="38">
        <f t="shared" si="3"/>
        <v>111.43199999999999</v>
      </c>
      <c r="AL26" s="38"/>
      <c r="AM26" s="38"/>
      <c r="AN26" s="38"/>
      <c r="AO26" s="38">
        <f t="shared" si="4"/>
        <v>111.43199999999999</v>
      </c>
      <c r="AP26" s="37">
        <v>4.2</v>
      </c>
      <c r="AQ26" s="37">
        <f t="shared" si="9"/>
        <v>4.2</v>
      </c>
      <c r="AR26" s="36"/>
      <c r="AS26" s="36"/>
      <c r="AT26" s="36"/>
      <c r="AU26" s="35" t="s">
        <v>465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1015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0.8529411764705882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2208690</v>
      </c>
      <c r="DD26" s="32"/>
      <c r="DE26" s="32">
        <f t="shared" si="10"/>
        <v>1171</v>
      </c>
      <c r="DF26" s="32"/>
      <c r="DG26" s="32">
        <f t="shared" si="11"/>
        <v>1171</v>
      </c>
      <c r="DH26" s="32"/>
      <c r="DI26" s="32"/>
      <c r="DJ26" s="32"/>
      <c r="DK26" s="32"/>
      <c r="DL26" s="32"/>
      <c r="DM26" s="32">
        <f t="shared" si="7"/>
        <v>1171</v>
      </c>
      <c r="DN26" s="32">
        <f t="shared" si="12"/>
        <v>252.2076243807883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43391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3</v>
      </c>
      <c r="G27" s="89">
        <v>78</v>
      </c>
      <c r="H27" s="44">
        <f t="shared" si="1"/>
        <v>54.929577464788736</v>
      </c>
      <c r="I27" s="44">
        <v>70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8748691</v>
      </c>
      <c r="AF27" s="39"/>
      <c r="AG27" s="39"/>
      <c r="AH27" s="39"/>
      <c r="AI27" s="38">
        <f t="shared" si="8"/>
        <v>4463</v>
      </c>
      <c r="AJ27" s="38">
        <f t="shared" si="2"/>
        <v>4.4630000000000001</v>
      </c>
      <c r="AK27" s="38">
        <f t="shared" si="3"/>
        <v>107.11199999999999</v>
      </c>
      <c r="AL27" s="38"/>
      <c r="AM27" s="38"/>
      <c r="AN27" s="38"/>
      <c r="AO27" s="38">
        <f t="shared" si="4"/>
        <v>107.11199999999999</v>
      </c>
      <c r="AP27" s="37">
        <v>3.8</v>
      </c>
      <c r="AQ27" s="37">
        <f t="shared" si="9"/>
        <v>3.8</v>
      </c>
      <c r="AR27" s="36"/>
      <c r="AS27" s="36"/>
      <c r="AT27" s="36"/>
      <c r="AU27" s="35" t="s">
        <v>465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1015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0.8529411764705882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2209839</v>
      </c>
      <c r="DD27" s="32"/>
      <c r="DE27" s="32">
        <f t="shared" si="10"/>
        <v>1149</v>
      </c>
      <c r="DF27" s="32"/>
      <c r="DG27" s="32">
        <f t="shared" si="11"/>
        <v>1149</v>
      </c>
      <c r="DH27" s="32"/>
      <c r="DI27" s="32"/>
      <c r="DJ27" s="32"/>
      <c r="DK27" s="32"/>
      <c r="DL27" s="32"/>
      <c r="DM27" s="32">
        <f t="shared" si="7"/>
        <v>1149</v>
      </c>
      <c r="DN27" s="32">
        <f t="shared" si="12"/>
        <v>257.45014564194486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43391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3</v>
      </c>
      <c r="G28" s="89">
        <v>75</v>
      </c>
      <c r="H28" s="44">
        <f t="shared" si="1"/>
        <v>52.816901408450704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8753427</v>
      </c>
      <c r="AF28" s="39"/>
      <c r="AG28" s="39"/>
      <c r="AH28" s="39"/>
      <c r="AI28" s="38">
        <f t="shared" si="8"/>
        <v>4736</v>
      </c>
      <c r="AJ28" s="38">
        <f t="shared" si="2"/>
        <v>4.7359999999999998</v>
      </c>
      <c r="AK28" s="38">
        <f t="shared" si="3"/>
        <v>113.66399999999999</v>
      </c>
      <c r="AL28" s="38"/>
      <c r="AM28" s="38"/>
      <c r="AN28" s="38"/>
      <c r="AO28" s="38">
        <f t="shared" si="4"/>
        <v>113.66399999999999</v>
      </c>
      <c r="AP28" s="37">
        <v>3.5</v>
      </c>
      <c r="AQ28" s="37">
        <f t="shared" si="9"/>
        <v>3.5</v>
      </c>
      <c r="AR28" s="36"/>
      <c r="AS28" s="36"/>
      <c r="AT28" s="36"/>
      <c r="AU28" s="35" t="s">
        <v>465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1015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0.8529411764705882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2211007</v>
      </c>
      <c r="DD28" s="32"/>
      <c r="DE28" s="32">
        <f t="shared" si="10"/>
        <v>1168</v>
      </c>
      <c r="DF28" s="32"/>
      <c r="DG28" s="32">
        <f t="shared" si="11"/>
        <v>1168</v>
      </c>
      <c r="DH28" s="32"/>
      <c r="DI28" s="32"/>
      <c r="DJ28" s="32"/>
      <c r="DK28" s="32"/>
      <c r="DL28" s="32"/>
      <c r="DM28" s="32">
        <f t="shared" si="7"/>
        <v>1168</v>
      </c>
      <c r="DN28" s="32">
        <f t="shared" si="12"/>
        <v>246.62162162162164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43391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2</v>
      </c>
      <c r="G29" s="89">
        <v>74</v>
      </c>
      <c r="H29" s="44">
        <f t="shared" si="1"/>
        <v>52.112676056338032</v>
      </c>
      <c r="I29" s="44">
        <v>69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8758267</v>
      </c>
      <c r="AF29" s="39"/>
      <c r="AG29" s="39"/>
      <c r="AH29" s="39"/>
      <c r="AI29" s="38">
        <f t="shared" si="8"/>
        <v>4840</v>
      </c>
      <c r="AJ29" s="38">
        <f t="shared" si="2"/>
        <v>4.84</v>
      </c>
      <c r="AK29" s="38">
        <f t="shared" si="3"/>
        <v>116.16</v>
      </c>
      <c r="AL29" s="38"/>
      <c r="AM29" s="38"/>
      <c r="AN29" s="38"/>
      <c r="AO29" s="38">
        <f t="shared" si="4"/>
        <v>116.16</v>
      </c>
      <c r="AP29" s="37">
        <v>3.1</v>
      </c>
      <c r="AQ29" s="37">
        <f t="shared" si="9"/>
        <v>3.1</v>
      </c>
      <c r="AR29" s="36"/>
      <c r="AS29" s="36"/>
      <c r="AT29" s="36"/>
      <c r="AU29" s="35" t="s">
        <v>465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1014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0.85210084033613442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2212157</v>
      </c>
      <c r="DD29" s="32"/>
      <c r="DE29" s="32">
        <f t="shared" si="10"/>
        <v>1150</v>
      </c>
      <c r="DF29" s="32"/>
      <c r="DG29" s="32">
        <f t="shared" si="11"/>
        <v>1150</v>
      </c>
      <c r="DH29" s="32"/>
      <c r="DI29" s="32"/>
      <c r="DJ29" s="32"/>
      <c r="DK29" s="32"/>
      <c r="DL29" s="32"/>
      <c r="DM29" s="32">
        <f t="shared" si="7"/>
        <v>1150</v>
      </c>
      <c r="DN29" s="32">
        <f t="shared" si="12"/>
        <v>237.60330578512398</v>
      </c>
      <c r="DO29" s="91">
        <v>1.18</v>
      </c>
      <c r="DP29" s="31"/>
      <c r="DT29" s="24"/>
      <c r="DU29" s="24"/>
      <c r="DV29" s="24"/>
      <c r="DW29" s="23"/>
    </row>
    <row r="30" spans="1:127" x14ac:dyDescent="0.35">
      <c r="A30" s="232">
        <v>43391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2</v>
      </c>
      <c r="G30" s="89">
        <v>73</v>
      </c>
      <c r="H30" s="44">
        <f t="shared" si="1"/>
        <v>51.408450704225352</v>
      </c>
      <c r="I30" s="44">
        <v>69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8763051</v>
      </c>
      <c r="AF30" s="39"/>
      <c r="AG30" s="39"/>
      <c r="AH30" s="39"/>
      <c r="AI30" s="38">
        <f t="shared" si="8"/>
        <v>4784</v>
      </c>
      <c r="AJ30" s="38">
        <f t="shared" si="2"/>
        <v>4.7839999999999998</v>
      </c>
      <c r="AK30" s="38">
        <f t="shared" si="3"/>
        <v>114.816</v>
      </c>
      <c r="AL30" s="38"/>
      <c r="AM30" s="38"/>
      <c r="AN30" s="38"/>
      <c r="AO30" s="38">
        <f t="shared" si="4"/>
        <v>114.816</v>
      </c>
      <c r="AP30" s="37">
        <v>2.7</v>
      </c>
      <c r="AQ30" s="37">
        <f t="shared" si="9"/>
        <v>2.7</v>
      </c>
      <c r="AR30" s="36"/>
      <c r="AS30" s="36"/>
      <c r="AT30" s="36"/>
      <c r="AU30" s="35" t="s">
        <v>465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1014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0.85210084033613442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2213262</v>
      </c>
      <c r="DD30" s="32"/>
      <c r="DE30" s="32">
        <f t="shared" si="10"/>
        <v>1105</v>
      </c>
      <c r="DF30" s="32"/>
      <c r="DG30" s="32">
        <f t="shared" si="11"/>
        <v>1105</v>
      </c>
      <c r="DH30" s="32"/>
      <c r="DI30" s="32"/>
      <c r="DJ30" s="32"/>
      <c r="DK30" s="32"/>
      <c r="DL30" s="32"/>
      <c r="DM30" s="32">
        <f t="shared" si="7"/>
        <v>1105</v>
      </c>
      <c r="DN30" s="32">
        <f t="shared" si="12"/>
        <v>230.97826086956522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43391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1</v>
      </c>
      <c r="G31" s="89">
        <v>73</v>
      </c>
      <c r="H31" s="44">
        <f t="shared" si="1"/>
        <v>51.408450704225352</v>
      </c>
      <c r="I31" s="44">
        <v>68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8767261</v>
      </c>
      <c r="AF31" s="39"/>
      <c r="AG31" s="39"/>
      <c r="AH31" s="39"/>
      <c r="AI31" s="38">
        <f t="shared" si="8"/>
        <v>4210</v>
      </c>
      <c r="AJ31" s="38">
        <f t="shared" si="2"/>
        <v>4.21</v>
      </c>
      <c r="AK31" s="38">
        <f t="shared" si="3"/>
        <v>101.03999999999999</v>
      </c>
      <c r="AL31" s="38"/>
      <c r="AM31" s="38"/>
      <c r="AN31" s="38"/>
      <c r="AO31" s="38">
        <f t="shared" si="4"/>
        <v>101.03999999999999</v>
      </c>
      <c r="AP31" s="37">
        <v>2.2999999999999998</v>
      </c>
      <c r="AQ31" s="37">
        <f t="shared" si="9"/>
        <v>2.2999999999999998</v>
      </c>
      <c r="AR31" s="36"/>
      <c r="AS31" s="36"/>
      <c r="AT31" s="36"/>
      <c r="AU31" s="35" t="s">
        <v>465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1014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0.85210084033613442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2214480</v>
      </c>
      <c r="DD31" s="32"/>
      <c r="DE31" s="32">
        <f t="shared" si="10"/>
        <v>1218</v>
      </c>
      <c r="DF31" s="32"/>
      <c r="DG31" s="32">
        <f t="shared" si="11"/>
        <v>1218</v>
      </c>
      <c r="DH31" s="32"/>
      <c r="DI31" s="32"/>
      <c r="DJ31" s="32"/>
      <c r="DK31" s="32"/>
      <c r="DL31" s="32"/>
      <c r="DM31" s="32">
        <f t="shared" si="7"/>
        <v>1218</v>
      </c>
      <c r="DN31" s="32">
        <f t="shared" si="12"/>
        <v>289.31116389548691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43391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1</v>
      </c>
      <c r="G32" s="89">
        <v>73</v>
      </c>
      <c r="H32" s="44">
        <f t="shared" si="1"/>
        <v>51.408450704225352</v>
      </c>
      <c r="I32" s="44">
        <v>68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8771791</v>
      </c>
      <c r="AF32" s="39"/>
      <c r="AG32" s="39"/>
      <c r="AH32" s="39"/>
      <c r="AI32" s="38">
        <f t="shared" si="8"/>
        <v>4530</v>
      </c>
      <c r="AJ32" s="38">
        <f t="shared" si="2"/>
        <v>4.53</v>
      </c>
      <c r="AK32" s="38">
        <f t="shared" si="3"/>
        <v>108.72</v>
      </c>
      <c r="AL32" s="38"/>
      <c r="AM32" s="38"/>
      <c r="AN32" s="38"/>
      <c r="AO32" s="38">
        <f t="shared" si="4"/>
        <v>108.72</v>
      </c>
      <c r="AP32" s="37">
        <v>2</v>
      </c>
      <c r="AQ32" s="37">
        <f t="shared" si="9"/>
        <v>2</v>
      </c>
      <c r="AR32" s="36"/>
      <c r="AS32" s="36"/>
      <c r="AT32" s="36"/>
      <c r="AU32" s="35" t="s">
        <v>465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1014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0.85210084033613442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2215608</v>
      </c>
      <c r="DD32" s="32"/>
      <c r="DE32" s="32">
        <f t="shared" si="10"/>
        <v>1128</v>
      </c>
      <c r="DF32" s="32"/>
      <c r="DG32" s="32">
        <f t="shared" si="11"/>
        <v>1128</v>
      </c>
      <c r="DH32" s="32"/>
      <c r="DI32" s="32"/>
      <c r="DJ32" s="32"/>
      <c r="DK32" s="32"/>
      <c r="DL32" s="32"/>
      <c r="DM32" s="32">
        <f t="shared" si="7"/>
        <v>1128</v>
      </c>
      <c r="DN32" s="32">
        <f t="shared" si="12"/>
        <v>249.00662251655629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43391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1</v>
      </c>
      <c r="G33" s="89">
        <v>76</v>
      </c>
      <c r="H33" s="44">
        <f t="shared" si="1"/>
        <v>53.521126760563384</v>
      </c>
      <c r="I33" s="44">
        <v>68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8776354</v>
      </c>
      <c r="AF33" s="39"/>
      <c r="AG33" s="39"/>
      <c r="AH33" s="39"/>
      <c r="AI33" s="38">
        <f t="shared" si="8"/>
        <v>4563</v>
      </c>
      <c r="AJ33" s="38">
        <f t="shared" si="2"/>
        <v>4.5629999999999997</v>
      </c>
      <c r="AK33" s="38">
        <f t="shared" si="3"/>
        <v>109.512</v>
      </c>
      <c r="AL33" s="38"/>
      <c r="AM33" s="38"/>
      <c r="AN33" s="38"/>
      <c r="AO33" s="38">
        <f t="shared" si="4"/>
        <v>109.512</v>
      </c>
      <c r="AP33" s="37">
        <v>1.7</v>
      </c>
      <c r="AQ33" s="37">
        <f t="shared" si="9"/>
        <v>1.7</v>
      </c>
      <c r="AR33" s="36"/>
      <c r="AS33" s="36"/>
      <c r="AT33" s="36"/>
      <c r="AU33" s="35" t="s">
        <v>465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1016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0.85378151260504198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2216748</v>
      </c>
      <c r="DD33" s="32"/>
      <c r="DE33" s="32">
        <f t="shared" si="10"/>
        <v>1140</v>
      </c>
      <c r="DF33" s="32"/>
      <c r="DG33" s="32">
        <f t="shared" si="11"/>
        <v>1140</v>
      </c>
      <c r="DH33" s="32"/>
      <c r="DI33" s="32"/>
      <c r="DJ33" s="32"/>
      <c r="DK33" s="32"/>
      <c r="DL33" s="32"/>
      <c r="DM33" s="32">
        <f t="shared" si="7"/>
        <v>1140</v>
      </c>
      <c r="DN33" s="32">
        <f t="shared" si="12"/>
        <v>249.83563445101908</v>
      </c>
      <c r="DO33" s="91">
        <v>1.1599999999999999</v>
      </c>
      <c r="DP33" s="31"/>
      <c r="DT33" s="24"/>
      <c r="DU33" s="24"/>
      <c r="DV33" s="24"/>
      <c r="DW33" s="23"/>
    </row>
    <row r="34" spans="1:127" x14ac:dyDescent="0.35">
      <c r="A34" s="232">
        <v>43391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2</v>
      </c>
      <c r="G34" s="89">
        <v>73</v>
      </c>
      <c r="H34" s="44">
        <f t="shared" si="1"/>
        <v>51.408450704225352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8780172</v>
      </c>
      <c r="AF34" s="39"/>
      <c r="AG34" s="39"/>
      <c r="AH34" s="39"/>
      <c r="AI34" s="38">
        <f t="shared" si="8"/>
        <v>3818</v>
      </c>
      <c r="AJ34" s="38">
        <f t="shared" si="2"/>
        <v>3.8180000000000001</v>
      </c>
      <c r="AK34" s="38">
        <f t="shared" si="3"/>
        <v>91.632000000000005</v>
      </c>
      <c r="AL34" s="38"/>
      <c r="AM34" s="38"/>
      <c r="AN34" s="38"/>
      <c r="AO34" s="38">
        <f t="shared" si="4"/>
        <v>91.632000000000005</v>
      </c>
      <c r="AP34" s="37">
        <v>2.6</v>
      </c>
      <c r="AQ34" s="37">
        <f t="shared" si="9"/>
        <v>2.6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2217850</v>
      </c>
      <c r="DD34" s="32"/>
      <c r="DE34" s="32">
        <f t="shared" si="10"/>
        <v>1102</v>
      </c>
      <c r="DF34" s="32"/>
      <c r="DG34" s="32">
        <f t="shared" si="11"/>
        <v>1102</v>
      </c>
      <c r="DH34" s="32"/>
      <c r="DI34" s="32"/>
      <c r="DJ34" s="32"/>
      <c r="DK34" s="32"/>
      <c r="DL34" s="32"/>
      <c r="DM34" s="32">
        <f t="shared" si="7"/>
        <v>1102</v>
      </c>
      <c r="DN34" s="32">
        <f t="shared" si="12"/>
        <v>288.63279203771606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43391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3</v>
      </c>
      <c r="G35" s="89">
        <v>74</v>
      </c>
      <c r="H35" s="44">
        <f t="shared" si="1"/>
        <v>52.112676056338032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8784304</v>
      </c>
      <c r="AF35" s="39"/>
      <c r="AG35" s="39"/>
      <c r="AH35" s="39"/>
      <c r="AI35" s="38">
        <f t="shared" si="8"/>
        <v>4132</v>
      </c>
      <c r="AJ35" s="38">
        <f t="shared" si="2"/>
        <v>4.1319999999999997</v>
      </c>
      <c r="AK35" s="38">
        <f t="shared" si="3"/>
        <v>99.167999999999992</v>
      </c>
      <c r="AL35" s="38"/>
      <c r="AM35" s="38"/>
      <c r="AN35" s="38"/>
      <c r="AO35" s="38">
        <f t="shared" si="4"/>
        <v>99.167999999999992</v>
      </c>
      <c r="AP35" s="37">
        <v>3.5</v>
      </c>
      <c r="AQ35" s="37">
        <f t="shared" si="9"/>
        <v>3.5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2218936</v>
      </c>
      <c r="DD35" s="32"/>
      <c r="DE35" s="32">
        <f t="shared" si="10"/>
        <v>1086</v>
      </c>
      <c r="DF35" s="32"/>
      <c r="DG35" s="32">
        <f t="shared" si="11"/>
        <v>1086</v>
      </c>
      <c r="DH35" s="32"/>
      <c r="DI35" s="32"/>
      <c r="DJ35" s="32"/>
      <c r="DK35" s="32"/>
      <c r="DL35" s="32"/>
      <c r="DM35" s="32">
        <f t="shared" si="7"/>
        <v>1086</v>
      </c>
      <c r="DN35" s="32">
        <f t="shared" si="12"/>
        <v>262.82671829622461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4.708333333333333</v>
      </c>
      <c r="G36" s="28">
        <f t="shared" si="13"/>
        <v>75</v>
      </c>
      <c r="H36" s="28">
        <f t="shared" si="13"/>
        <v>52.816901408450697</v>
      </c>
      <c r="I36" s="28">
        <f t="shared" si="13"/>
        <v>71.875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107046</v>
      </c>
      <c r="AJ36" s="28">
        <f>SUM(AJ12:AJ35)</f>
        <v>107.04600000000001</v>
      </c>
      <c r="AK36" s="28">
        <f>AVERAGE(AK12:AK35)</f>
        <v>107.04599999999999</v>
      </c>
      <c r="AL36" s="28"/>
      <c r="AM36" s="28"/>
      <c r="AN36" s="28"/>
      <c r="AO36" s="28"/>
      <c r="AP36" s="28">
        <f>AVERAGE(AP12:AP35)</f>
        <v>5.4833333333333316</v>
      </c>
      <c r="AQ36" s="28">
        <f>AVERAGE(AQ12:AQ35)</f>
        <v>5.4833333333333316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27592</v>
      </c>
      <c r="DF36" s="28"/>
      <c r="DG36" s="28">
        <f>SUM(DG12:DG35)</f>
        <v>27592</v>
      </c>
      <c r="DH36" s="28"/>
      <c r="DI36" s="28"/>
      <c r="DJ36" s="28"/>
      <c r="DK36" s="28"/>
      <c r="DL36" s="28"/>
      <c r="DM36" s="28">
        <f t="shared" si="7"/>
        <v>27592</v>
      </c>
      <c r="DN36" s="28">
        <f t="shared" si="12"/>
        <v>257.75834687891188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462</v>
      </c>
      <c r="D39" s="250"/>
      <c r="E39" s="250"/>
      <c r="F39" s="251"/>
    </row>
    <row r="40" spans="1:127" x14ac:dyDescent="0.35">
      <c r="B40" s="22" t="s">
        <v>2</v>
      </c>
      <c r="C40" s="249" t="s">
        <v>173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458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447</v>
      </c>
      <c r="C47" s="11"/>
      <c r="D47" s="95"/>
      <c r="E47" s="95"/>
      <c r="F47" s="95"/>
      <c r="G47" s="95"/>
      <c r="H47" s="95"/>
      <c r="I47" s="95"/>
      <c r="J47" s="95"/>
      <c r="K47" s="114"/>
      <c r="L47" s="115"/>
      <c r="M47" s="115"/>
      <c r="N47" s="115"/>
      <c r="O47" s="115"/>
      <c r="P47" s="115"/>
      <c r="Q47" s="115"/>
      <c r="R47" s="115"/>
      <c r="S47" s="115"/>
      <c r="T47" s="115"/>
      <c r="U47" s="105"/>
      <c r="V47" s="105"/>
      <c r="W47" s="106"/>
      <c r="X47" s="4"/>
      <c r="Y47" s="4"/>
      <c r="Z47" s="4"/>
    </row>
    <row r="48" spans="1:127" x14ac:dyDescent="0.35">
      <c r="B48" s="102" t="s">
        <v>335</v>
      </c>
      <c r="C48" s="16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205"/>
      <c r="Y48" s="205"/>
      <c r="Z48" s="4"/>
    </row>
    <row r="49" spans="2:26" x14ac:dyDescent="0.35">
      <c r="B49" s="168" t="s">
        <v>459</v>
      </c>
      <c r="C49" s="11"/>
      <c r="D49" s="8"/>
      <c r="E49" s="8"/>
      <c r="F49" s="8"/>
      <c r="G49" s="8"/>
      <c r="H49" s="8"/>
      <c r="I49" s="8"/>
      <c r="J49" s="7"/>
      <c r="K49" s="7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/>
      <c r="X49" s="4"/>
      <c r="Y49" s="4"/>
      <c r="Z49" s="4"/>
    </row>
    <row r="50" spans="2:26" x14ac:dyDescent="0.35">
      <c r="B50" s="102" t="s">
        <v>460</v>
      </c>
      <c r="C50" s="11"/>
      <c r="D50" s="95"/>
      <c r="E50" s="95"/>
      <c r="F50" s="95"/>
      <c r="G50" s="95"/>
      <c r="H50" s="95"/>
      <c r="I50" s="95"/>
      <c r="J50" s="95"/>
      <c r="K50" s="114"/>
      <c r="L50" s="115"/>
      <c r="M50" s="115"/>
      <c r="N50" s="115"/>
      <c r="O50" s="115"/>
      <c r="P50" s="115"/>
      <c r="Q50" s="115"/>
      <c r="R50" s="115"/>
      <c r="S50" s="115"/>
      <c r="T50" s="115"/>
      <c r="U50" s="13"/>
      <c r="V50" s="13"/>
      <c r="W50" s="12"/>
      <c r="X50" s="4"/>
      <c r="Y50" s="4"/>
      <c r="Z50" s="4"/>
    </row>
    <row r="51" spans="2:26" x14ac:dyDescent="0.35">
      <c r="B51" s="171" t="s">
        <v>184</v>
      </c>
      <c r="C51" s="11"/>
      <c r="D51" s="15"/>
      <c r="E51" s="15"/>
      <c r="F51" s="15"/>
      <c r="G51" s="15"/>
      <c r="H51" s="15"/>
      <c r="I51" s="15"/>
      <c r="J51" s="14"/>
      <c r="K51" s="14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6"/>
      <c r="W51" s="5"/>
      <c r="X51" s="4"/>
      <c r="Y51" s="4"/>
      <c r="Z51" s="4"/>
    </row>
    <row r="52" spans="2:26" x14ac:dyDescent="0.35">
      <c r="B52" s="102" t="s">
        <v>461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66" t="s">
        <v>175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2:26" x14ac:dyDescent="0.35">
      <c r="B55" s="102" t="s">
        <v>464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6" x14ac:dyDescent="0.35">
      <c r="B56" s="102" t="s">
        <v>210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6" x14ac:dyDescent="0.35">
      <c r="B57" s="102" t="s">
        <v>211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6" x14ac:dyDescent="0.35">
      <c r="B58" s="102" t="s">
        <v>212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6" x14ac:dyDescent="0.35">
      <c r="B59" s="102" t="s">
        <v>213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6" x14ac:dyDescent="0.35">
      <c r="B60" s="102" t="s">
        <v>214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6" x14ac:dyDescent="0.35">
      <c r="B61" s="102" t="s">
        <v>215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6" x14ac:dyDescent="0.35">
      <c r="B62" s="170" t="s">
        <v>161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6" x14ac:dyDescent="0.35">
      <c r="B63" s="102" t="s">
        <v>451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6" x14ac:dyDescent="0.35">
      <c r="B64" s="102" t="s">
        <v>469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468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467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02" t="s">
        <v>466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65" t="s">
        <v>164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02" t="s">
        <v>440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223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71" t="s">
        <v>226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02" t="s">
        <v>224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66" t="s">
        <v>247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102" t="s">
        <v>455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70" t="s">
        <v>470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02" t="s">
        <v>472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70" t="s">
        <v>168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33" t="s">
        <v>296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02" t="s">
        <v>471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457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1100-000000000000}">
      <formula1>$DT$9:$DT$20</formula1>
    </dataValidation>
    <dataValidation type="list" allowBlank="1" showInputMessage="1" showErrorMessage="1" sqref="DT31:DU31" xr:uid="{00000000-0002-0000-11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2:DW82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43392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'18'!AE35</f>
        <v>8784304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'18'!DC35</f>
        <v>2218936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43392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4</v>
      </c>
      <c r="G12" s="89">
        <v>71</v>
      </c>
      <c r="H12" s="44">
        <f t="shared" ref="H12:H35" si="1">G12/1.42</f>
        <v>50</v>
      </c>
      <c r="I12" s="44">
        <v>74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8788096</v>
      </c>
      <c r="AF12" s="39"/>
      <c r="AG12" s="39"/>
      <c r="AH12" s="39"/>
      <c r="AI12" s="38">
        <f>IF(ISBLANK(AE12),"-",AE12-AE10)</f>
        <v>3792</v>
      </c>
      <c r="AJ12" s="38">
        <f t="shared" ref="AJ12:AJ35" si="2">AI12/1000</f>
        <v>3.7919999999999998</v>
      </c>
      <c r="AK12" s="38">
        <f t="shared" ref="AK12:AK35" si="3">AJ12*24</f>
        <v>91.007999999999996</v>
      </c>
      <c r="AL12" s="38"/>
      <c r="AM12" s="38"/>
      <c r="AN12" s="38"/>
      <c r="AO12" s="38">
        <f t="shared" ref="AO12:AO35" si="4">AK12</f>
        <v>91.007999999999996</v>
      </c>
      <c r="AP12" s="37">
        <v>5.0999999999999996</v>
      </c>
      <c r="AQ12" s="37">
        <f>AP12</f>
        <v>5.0999999999999996</v>
      </c>
      <c r="AR12" s="36"/>
      <c r="AS12" s="36"/>
      <c r="AT12" s="36"/>
      <c r="AU12" s="35" t="s">
        <v>153</v>
      </c>
      <c r="AV12" s="34">
        <v>1186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0.99663865546218489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2220056</v>
      </c>
      <c r="DD12" s="32"/>
      <c r="DE12" s="32">
        <f>IF(ISBLANK(DC12),"-",DC12-DC10)</f>
        <v>1120</v>
      </c>
      <c r="DF12" s="32"/>
      <c r="DG12" s="32">
        <f>DC12-DC10</f>
        <v>1120</v>
      </c>
      <c r="DH12" s="32"/>
      <c r="DI12" s="32"/>
      <c r="DJ12" s="32"/>
      <c r="DK12" s="32"/>
      <c r="DL12" s="32"/>
      <c r="DM12" s="32">
        <f t="shared" ref="DM12:DM36" si="7">DE12</f>
        <v>1120</v>
      </c>
      <c r="DN12" s="32">
        <f>DM12/AJ12</f>
        <v>295.35864978902953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43392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6</v>
      </c>
      <c r="G13" s="89">
        <v>74</v>
      </c>
      <c r="H13" s="44">
        <f t="shared" si="1"/>
        <v>52.112676056338032</v>
      </c>
      <c r="I13" s="44">
        <v>76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8792028</v>
      </c>
      <c r="AF13" s="39"/>
      <c r="AG13" s="39"/>
      <c r="AH13" s="39"/>
      <c r="AI13" s="38">
        <f t="shared" ref="AI13:AI35" si="8">IF(ISBLANK(AE13),"-",AE13-AE12)</f>
        <v>3932</v>
      </c>
      <c r="AJ13" s="38">
        <f t="shared" si="2"/>
        <v>3.9319999999999999</v>
      </c>
      <c r="AK13" s="38">
        <f t="shared" si="3"/>
        <v>94.367999999999995</v>
      </c>
      <c r="AL13" s="38"/>
      <c r="AM13" s="38"/>
      <c r="AN13" s="38"/>
      <c r="AO13" s="38">
        <f t="shared" si="4"/>
        <v>94.367999999999995</v>
      </c>
      <c r="AP13" s="37">
        <v>6.6</v>
      </c>
      <c r="AQ13" s="37">
        <f t="shared" ref="AQ13:AQ35" si="9">AP13</f>
        <v>6.6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2221178</v>
      </c>
      <c r="DD13" s="32"/>
      <c r="DE13" s="32">
        <f t="shared" ref="DE13:DE35" si="10">IF(ISBLANK(DC13),"-",DC13-DC12)</f>
        <v>1122</v>
      </c>
      <c r="DF13" s="32"/>
      <c r="DG13" s="32">
        <f t="shared" ref="DG13:DG35" si="11">DC13-DC12</f>
        <v>1122</v>
      </c>
      <c r="DH13" s="32"/>
      <c r="DI13" s="32"/>
      <c r="DJ13" s="32"/>
      <c r="DK13" s="32"/>
      <c r="DL13" s="32"/>
      <c r="DM13" s="32">
        <f t="shared" si="7"/>
        <v>1122</v>
      </c>
      <c r="DN13" s="32">
        <f t="shared" ref="DN13:DN36" si="12">DM13/AJ13</f>
        <v>285.35096642929807</v>
      </c>
      <c r="DO13" s="134">
        <v>1.1000000000000001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43392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7</v>
      </c>
      <c r="G14" s="89">
        <v>74</v>
      </c>
      <c r="H14" s="44">
        <f t="shared" si="1"/>
        <v>52.112676056338032</v>
      </c>
      <c r="I14" s="44">
        <v>76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8795856</v>
      </c>
      <c r="AF14" s="39"/>
      <c r="AG14" s="39"/>
      <c r="AH14" s="39"/>
      <c r="AI14" s="38">
        <f t="shared" si="8"/>
        <v>3828</v>
      </c>
      <c r="AJ14" s="38">
        <f t="shared" si="2"/>
        <v>3.8279999999999998</v>
      </c>
      <c r="AK14" s="38">
        <f t="shared" si="3"/>
        <v>91.872</v>
      </c>
      <c r="AL14" s="38"/>
      <c r="AM14" s="38"/>
      <c r="AN14" s="38"/>
      <c r="AO14" s="38">
        <f t="shared" si="4"/>
        <v>91.872</v>
      </c>
      <c r="AP14" s="37">
        <v>8.1</v>
      </c>
      <c r="AQ14" s="37">
        <f t="shared" si="9"/>
        <v>8.1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2222298</v>
      </c>
      <c r="DD14" s="32"/>
      <c r="DE14" s="32">
        <f t="shared" si="10"/>
        <v>1120</v>
      </c>
      <c r="DF14" s="32"/>
      <c r="DG14" s="32">
        <f t="shared" si="11"/>
        <v>1120</v>
      </c>
      <c r="DH14" s="32"/>
      <c r="DI14" s="32"/>
      <c r="DJ14" s="32"/>
      <c r="DK14" s="32"/>
      <c r="DL14" s="32"/>
      <c r="DM14" s="32">
        <f t="shared" si="7"/>
        <v>1120</v>
      </c>
      <c r="DN14" s="32">
        <f t="shared" si="12"/>
        <v>292.58098223615468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43392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9</v>
      </c>
      <c r="G15" s="89">
        <v>82</v>
      </c>
      <c r="H15" s="44">
        <f t="shared" si="1"/>
        <v>57.74647887323944</v>
      </c>
      <c r="I15" s="44">
        <v>78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8799952</v>
      </c>
      <c r="AF15" s="39"/>
      <c r="AG15" s="39"/>
      <c r="AH15" s="39"/>
      <c r="AI15" s="38">
        <f t="shared" si="8"/>
        <v>4096</v>
      </c>
      <c r="AJ15" s="38">
        <f t="shared" si="2"/>
        <v>4.0960000000000001</v>
      </c>
      <c r="AK15" s="38">
        <f t="shared" si="3"/>
        <v>98.304000000000002</v>
      </c>
      <c r="AL15" s="38"/>
      <c r="AM15" s="38"/>
      <c r="AN15" s="38"/>
      <c r="AO15" s="38">
        <f t="shared" si="4"/>
        <v>98.304000000000002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2223398</v>
      </c>
      <c r="DD15" s="32"/>
      <c r="DE15" s="32">
        <f t="shared" si="10"/>
        <v>1100</v>
      </c>
      <c r="DF15" s="32"/>
      <c r="DG15" s="32">
        <f t="shared" si="11"/>
        <v>1100</v>
      </c>
      <c r="DH15" s="32"/>
      <c r="DI15" s="32"/>
      <c r="DJ15" s="32"/>
      <c r="DK15" s="32"/>
      <c r="DL15" s="32"/>
      <c r="DM15" s="32">
        <f t="shared" si="7"/>
        <v>1100</v>
      </c>
      <c r="DN15" s="32">
        <f t="shared" si="12"/>
        <v>268.5546875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43392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79</v>
      </c>
      <c r="H16" s="44">
        <f t="shared" si="1"/>
        <v>55.633802816901408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8804116</v>
      </c>
      <c r="AF16" s="39"/>
      <c r="AG16" s="39"/>
      <c r="AH16" s="39"/>
      <c r="AI16" s="38">
        <f t="shared" si="8"/>
        <v>4164</v>
      </c>
      <c r="AJ16" s="38">
        <f t="shared" si="2"/>
        <v>4.1639999999999997</v>
      </c>
      <c r="AK16" s="38">
        <f t="shared" si="3"/>
        <v>99.935999999999993</v>
      </c>
      <c r="AL16" s="38"/>
      <c r="AM16" s="38"/>
      <c r="AN16" s="38"/>
      <c r="AO16" s="38">
        <f t="shared" si="4"/>
        <v>99.935999999999993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2224482</v>
      </c>
      <c r="DD16" s="32"/>
      <c r="DE16" s="32">
        <f t="shared" si="10"/>
        <v>1084</v>
      </c>
      <c r="DF16" s="32"/>
      <c r="DG16" s="32">
        <f t="shared" si="11"/>
        <v>1084</v>
      </c>
      <c r="DH16" s="32"/>
      <c r="DI16" s="32"/>
      <c r="DJ16" s="32"/>
      <c r="DK16" s="32"/>
      <c r="DL16" s="32"/>
      <c r="DM16" s="32">
        <f t="shared" si="7"/>
        <v>1084</v>
      </c>
      <c r="DN16" s="32">
        <f t="shared" si="12"/>
        <v>260.32660902977909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43392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75</v>
      </c>
      <c r="H17" s="44">
        <f t="shared" si="1"/>
        <v>52.816901408450704</v>
      </c>
      <c r="I17" s="44">
        <v>78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8808772</v>
      </c>
      <c r="AF17" s="39"/>
      <c r="AG17" s="39"/>
      <c r="AH17" s="39"/>
      <c r="AI17" s="38">
        <f t="shared" si="8"/>
        <v>4656</v>
      </c>
      <c r="AJ17" s="38">
        <f t="shared" si="2"/>
        <v>4.6559999999999997</v>
      </c>
      <c r="AK17" s="38">
        <f t="shared" si="3"/>
        <v>111.744</v>
      </c>
      <c r="AL17" s="38"/>
      <c r="AM17" s="38"/>
      <c r="AN17" s="38"/>
      <c r="AO17" s="38">
        <f t="shared" si="4"/>
        <v>111.744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2225594</v>
      </c>
      <c r="DD17" s="32"/>
      <c r="DE17" s="32">
        <f t="shared" si="10"/>
        <v>1112</v>
      </c>
      <c r="DF17" s="32"/>
      <c r="DG17" s="32">
        <f t="shared" si="11"/>
        <v>1112</v>
      </c>
      <c r="DH17" s="32"/>
      <c r="DI17" s="32"/>
      <c r="DJ17" s="32"/>
      <c r="DK17" s="32"/>
      <c r="DL17" s="32"/>
      <c r="DM17" s="32">
        <f t="shared" si="7"/>
        <v>1112</v>
      </c>
      <c r="DN17" s="32">
        <f t="shared" si="12"/>
        <v>238.83161512027493</v>
      </c>
      <c r="DO17" s="91">
        <v>1.18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43392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77</v>
      </c>
      <c r="H18" s="44">
        <f t="shared" si="1"/>
        <v>54.225352112676056</v>
      </c>
      <c r="I18" s="44">
        <v>78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8813501</v>
      </c>
      <c r="AF18" s="39"/>
      <c r="AG18" s="39"/>
      <c r="AH18" s="39"/>
      <c r="AI18" s="38">
        <f t="shared" si="8"/>
        <v>4729</v>
      </c>
      <c r="AJ18" s="38">
        <f t="shared" si="2"/>
        <v>4.7290000000000001</v>
      </c>
      <c r="AK18" s="38">
        <f t="shared" si="3"/>
        <v>113.49600000000001</v>
      </c>
      <c r="AL18" s="38"/>
      <c r="AM18" s="38"/>
      <c r="AN18" s="38"/>
      <c r="AO18" s="38">
        <f t="shared" si="4"/>
        <v>113.49600000000001</v>
      </c>
      <c r="AP18" s="37">
        <v>9.1</v>
      </c>
      <c r="AQ18" s="37">
        <f t="shared" si="9"/>
        <v>9.1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1036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0.87058823529411766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2226752</v>
      </c>
      <c r="DD18" s="32"/>
      <c r="DE18" s="32">
        <f t="shared" si="10"/>
        <v>1158</v>
      </c>
      <c r="DF18" s="32"/>
      <c r="DG18" s="32">
        <f t="shared" si="11"/>
        <v>1158</v>
      </c>
      <c r="DH18" s="32"/>
      <c r="DI18" s="32"/>
      <c r="DJ18" s="32"/>
      <c r="DK18" s="32"/>
      <c r="DL18" s="32"/>
      <c r="DM18" s="32">
        <f t="shared" si="7"/>
        <v>1158</v>
      </c>
      <c r="DN18" s="32">
        <f t="shared" si="12"/>
        <v>244.87206597589341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43392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75</v>
      </c>
      <c r="H19" s="44">
        <f t="shared" si="1"/>
        <v>52.816901408450704</v>
      </c>
      <c r="I19" s="44">
        <v>77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8818599</v>
      </c>
      <c r="AF19" s="39"/>
      <c r="AG19" s="39"/>
      <c r="AH19" s="39"/>
      <c r="AI19" s="38">
        <f t="shared" si="8"/>
        <v>5098</v>
      </c>
      <c r="AJ19" s="38">
        <f t="shared" si="2"/>
        <v>5.0979999999999999</v>
      </c>
      <c r="AK19" s="38">
        <f t="shared" si="3"/>
        <v>122.352</v>
      </c>
      <c r="AL19" s="38"/>
      <c r="AM19" s="38"/>
      <c r="AN19" s="38"/>
      <c r="AO19" s="38">
        <f t="shared" si="4"/>
        <v>122.352</v>
      </c>
      <c r="AP19" s="37">
        <v>8.4</v>
      </c>
      <c r="AQ19" s="37">
        <f t="shared" si="9"/>
        <v>8.4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1036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0.87058823529411766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2227960</v>
      </c>
      <c r="DD19" s="32"/>
      <c r="DE19" s="32">
        <f t="shared" si="10"/>
        <v>1208</v>
      </c>
      <c r="DF19" s="32"/>
      <c r="DG19" s="32">
        <f t="shared" si="11"/>
        <v>1208</v>
      </c>
      <c r="DH19" s="32"/>
      <c r="DI19" s="32"/>
      <c r="DJ19" s="32"/>
      <c r="DK19" s="32"/>
      <c r="DL19" s="32"/>
      <c r="DM19" s="32">
        <f t="shared" si="7"/>
        <v>1208</v>
      </c>
      <c r="DN19" s="32">
        <f t="shared" si="12"/>
        <v>236.95566888976069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43392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7</v>
      </c>
      <c r="G20" s="89">
        <v>75</v>
      </c>
      <c r="H20" s="44">
        <f t="shared" si="1"/>
        <v>52.816901408450704</v>
      </c>
      <c r="I20" s="44">
        <v>77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8823265</v>
      </c>
      <c r="AF20" s="39"/>
      <c r="AG20" s="39"/>
      <c r="AH20" s="39"/>
      <c r="AI20" s="38">
        <f t="shared" si="8"/>
        <v>4666</v>
      </c>
      <c r="AJ20" s="38">
        <f t="shared" si="2"/>
        <v>4.6660000000000004</v>
      </c>
      <c r="AK20" s="38">
        <f t="shared" si="3"/>
        <v>111.98400000000001</v>
      </c>
      <c r="AL20" s="38"/>
      <c r="AM20" s="38"/>
      <c r="AN20" s="38"/>
      <c r="AO20" s="38">
        <f t="shared" si="4"/>
        <v>111.98400000000001</v>
      </c>
      <c r="AP20" s="37">
        <v>7.7</v>
      </c>
      <c r="AQ20" s="37">
        <f t="shared" si="9"/>
        <v>7.7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1036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0.87058823529411766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2229177</v>
      </c>
      <c r="DD20" s="32"/>
      <c r="DE20" s="32">
        <f t="shared" si="10"/>
        <v>1217</v>
      </c>
      <c r="DF20" s="32"/>
      <c r="DG20" s="32">
        <f t="shared" si="11"/>
        <v>1217</v>
      </c>
      <c r="DH20" s="32"/>
      <c r="DI20" s="32"/>
      <c r="DJ20" s="32"/>
      <c r="DK20" s="32"/>
      <c r="DL20" s="32"/>
      <c r="DM20" s="32">
        <f t="shared" si="7"/>
        <v>1217</v>
      </c>
      <c r="DN20" s="32">
        <f t="shared" si="12"/>
        <v>260.82297471067295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43392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76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8827798</v>
      </c>
      <c r="AF21" s="39"/>
      <c r="AG21" s="39"/>
      <c r="AH21" s="39"/>
      <c r="AI21" s="38">
        <f t="shared" si="8"/>
        <v>4533</v>
      </c>
      <c r="AJ21" s="38">
        <f t="shared" si="2"/>
        <v>4.5330000000000004</v>
      </c>
      <c r="AK21" s="38">
        <f t="shared" si="3"/>
        <v>108.792</v>
      </c>
      <c r="AL21" s="38"/>
      <c r="AM21" s="38"/>
      <c r="AN21" s="38"/>
      <c r="AO21" s="38">
        <f t="shared" si="4"/>
        <v>108.792</v>
      </c>
      <c r="AP21" s="37">
        <v>7</v>
      </c>
      <c r="AQ21" s="37">
        <f t="shared" si="9"/>
        <v>7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1036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0.87058823529411766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2230386</v>
      </c>
      <c r="DD21" s="32"/>
      <c r="DE21" s="32">
        <f t="shared" si="10"/>
        <v>1209</v>
      </c>
      <c r="DF21" s="32"/>
      <c r="DG21" s="32">
        <f t="shared" si="11"/>
        <v>1209</v>
      </c>
      <c r="DH21" s="32"/>
      <c r="DI21" s="32"/>
      <c r="DJ21" s="32"/>
      <c r="DK21" s="32"/>
      <c r="DL21" s="32"/>
      <c r="DM21" s="32">
        <f t="shared" si="7"/>
        <v>1209</v>
      </c>
      <c r="DN21" s="32">
        <f t="shared" si="12"/>
        <v>266.71078755790865</v>
      </c>
      <c r="DO21" s="91">
        <v>1.1299999999999999</v>
      </c>
      <c r="DP21" s="31"/>
      <c r="DT21" s="24"/>
      <c r="DU21" s="24"/>
      <c r="DV21" s="24"/>
      <c r="DW21" s="23"/>
    </row>
    <row r="22" spans="1:127" x14ac:dyDescent="0.35">
      <c r="A22" s="232">
        <v>43392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6</v>
      </c>
      <c r="G22" s="89">
        <v>76</v>
      </c>
      <c r="H22" s="44">
        <f t="shared" si="1"/>
        <v>53.521126760563384</v>
      </c>
      <c r="I22" s="44">
        <v>76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8832212</v>
      </c>
      <c r="AF22" s="39"/>
      <c r="AG22" s="39"/>
      <c r="AH22" s="39"/>
      <c r="AI22" s="38">
        <f t="shared" si="8"/>
        <v>4414</v>
      </c>
      <c r="AJ22" s="38">
        <f t="shared" si="2"/>
        <v>4.4139999999999997</v>
      </c>
      <c r="AK22" s="38">
        <f t="shared" si="3"/>
        <v>105.93599999999999</v>
      </c>
      <c r="AL22" s="38"/>
      <c r="AM22" s="38"/>
      <c r="AN22" s="38"/>
      <c r="AO22" s="38">
        <f t="shared" si="4"/>
        <v>105.93599999999999</v>
      </c>
      <c r="AP22" s="37">
        <v>6.4</v>
      </c>
      <c r="AQ22" s="37">
        <f t="shared" si="9"/>
        <v>6.4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1036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0.87058823529411766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2231495</v>
      </c>
      <c r="DD22" s="32"/>
      <c r="DE22" s="32">
        <f t="shared" si="10"/>
        <v>1109</v>
      </c>
      <c r="DF22" s="32"/>
      <c r="DG22" s="32">
        <f t="shared" si="11"/>
        <v>1109</v>
      </c>
      <c r="DH22" s="32"/>
      <c r="DI22" s="32"/>
      <c r="DJ22" s="32"/>
      <c r="DK22" s="32"/>
      <c r="DL22" s="32"/>
      <c r="DM22" s="32">
        <f t="shared" si="7"/>
        <v>1109</v>
      </c>
      <c r="DN22" s="32">
        <f t="shared" si="12"/>
        <v>251.24603534209336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43392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75</v>
      </c>
      <c r="H23" s="44">
        <f t="shared" si="1"/>
        <v>52.816901408450704</v>
      </c>
      <c r="I23" s="44">
        <v>75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8836702</v>
      </c>
      <c r="AF23" s="39"/>
      <c r="AG23" s="39"/>
      <c r="AH23" s="39"/>
      <c r="AI23" s="38">
        <f t="shared" si="8"/>
        <v>4490</v>
      </c>
      <c r="AJ23" s="38">
        <f t="shared" si="2"/>
        <v>4.49</v>
      </c>
      <c r="AK23" s="38">
        <f t="shared" si="3"/>
        <v>107.76</v>
      </c>
      <c r="AL23" s="38"/>
      <c r="AM23" s="38"/>
      <c r="AN23" s="38"/>
      <c r="AO23" s="38">
        <f t="shared" si="4"/>
        <v>107.76</v>
      </c>
      <c r="AP23" s="37">
        <v>5.8</v>
      </c>
      <c r="AQ23" s="37">
        <f t="shared" si="9"/>
        <v>5.8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1026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0.86218487394957988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2232772</v>
      </c>
      <c r="DD23" s="32"/>
      <c r="DE23" s="32">
        <f t="shared" si="10"/>
        <v>1277</v>
      </c>
      <c r="DF23" s="32"/>
      <c r="DG23" s="32">
        <f t="shared" si="11"/>
        <v>1277</v>
      </c>
      <c r="DH23" s="32"/>
      <c r="DI23" s="32"/>
      <c r="DJ23" s="32"/>
      <c r="DK23" s="32"/>
      <c r="DL23" s="32"/>
      <c r="DM23" s="32">
        <f t="shared" si="7"/>
        <v>1277</v>
      </c>
      <c r="DN23" s="32">
        <f t="shared" si="12"/>
        <v>284.40979955456567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43392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5</v>
      </c>
      <c r="G24" s="89">
        <v>75</v>
      </c>
      <c r="H24" s="44">
        <f t="shared" si="1"/>
        <v>52.816901408450704</v>
      </c>
      <c r="I24" s="44">
        <v>75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8840994</v>
      </c>
      <c r="AF24" s="39"/>
      <c r="AG24" s="39"/>
      <c r="AH24" s="39"/>
      <c r="AI24" s="38">
        <f t="shared" si="8"/>
        <v>4292</v>
      </c>
      <c r="AJ24" s="38">
        <f t="shared" si="2"/>
        <v>4.2919999999999998</v>
      </c>
      <c r="AK24" s="38">
        <f t="shared" si="3"/>
        <v>103.008</v>
      </c>
      <c r="AL24" s="38"/>
      <c r="AM24" s="38"/>
      <c r="AN24" s="38"/>
      <c r="AO24" s="38">
        <f t="shared" si="4"/>
        <v>103.008</v>
      </c>
      <c r="AP24" s="37">
        <v>5.3</v>
      </c>
      <c r="AQ24" s="37">
        <f t="shared" si="9"/>
        <v>5.3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2233935</v>
      </c>
      <c r="DD24" s="32"/>
      <c r="DE24" s="32">
        <f t="shared" si="10"/>
        <v>1163</v>
      </c>
      <c r="DF24" s="32"/>
      <c r="DG24" s="32">
        <f t="shared" si="11"/>
        <v>1163</v>
      </c>
      <c r="DH24" s="32"/>
      <c r="DI24" s="32"/>
      <c r="DJ24" s="32"/>
      <c r="DK24" s="32"/>
      <c r="DL24" s="32"/>
      <c r="DM24" s="32">
        <f t="shared" si="7"/>
        <v>1163</v>
      </c>
      <c r="DN24" s="32">
        <f t="shared" si="12"/>
        <v>270.96924510717616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43392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0</v>
      </c>
      <c r="G25" s="89">
        <v>76</v>
      </c>
      <c r="H25" s="44">
        <f t="shared" si="1"/>
        <v>53.521126760563384</v>
      </c>
      <c r="I25" s="44">
        <v>74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8845444</v>
      </c>
      <c r="AF25" s="39"/>
      <c r="AG25" s="39"/>
      <c r="AH25" s="39"/>
      <c r="AI25" s="38">
        <f t="shared" si="8"/>
        <v>4450</v>
      </c>
      <c r="AJ25" s="38">
        <f t="shared" si="2"/>
        <v>4.45</v>
      </c>
      <c r="AK25" s="38">
        <f t="shared" si="3"/>
        <v>106.80000000000001</v>
      </c>
      <c r="AL25" s="38"/>
      <c r="AM25" s="38"/>
      <c r="AN25" s="38"/>
      <c r="AO25" s="38">
        <f t="shared" si="4"/>
        <v>106.80000000000001</v>
      </c>
      <c r="AP25" s="37">
        <v>4.9000000000000004</v>
      </c>
      <c r="AQ25" s="37">
        <f t="shared" si="9"/>
        <v>4.9000000000000004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1006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0.8453781512605042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2235087</v>
      </c>
      <c r="DD25" s="32"/>
      <c r="DE25" s="32">
        <f t="shared" si="10"/>
        <v>1152</v>
      </c>
      <c r="DF25" s="32"/>
      <c r="DG25" s="32">
        <f t="shared" si="11"/>
        <v>1152</v>
      </c>
      <c r="DH25" s="32"/>
      <c r="DI25" s="32"/>
      <c r="DJ25" s="32"/>
      <c r="DK25" s="32"/>
      <c r="DL25" s="32"/>
      <c r="DM25" s="32">
        <f t="shared" si="7"/>
        <v>1152</v>
      </c>
      <c r="DN25" s="32">
        <f t="shared" si="12"/>
        <v>258.87640449438203</v>
      </c>
      <c r="DO25" s="91">
        <v>1.02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43392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-2</v>
      </c>
      <c r="G26" s="89">
        <v>76</v>
      </c>
      <c r="H26" s="44">
        <f t="shared" si="1"/>
        <v>53.521126760563384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8849865</v>
      </c>
      <c r="AF26" s="39"/>
      <c r="AG26" s="39"/>
      <c r="AH26" s="39"/>
      <c r="AI26" s="38">
        <f t="shared" si="8"/>
        <v>4421</v>
      </c>
      <c r="AJ26" s="38">
        <f t="shared" si="2"/>
        <v>4.4210000000000003</v>
      </c>
      <c r="AK26" s="38">
        <f t="shared" si="3"/>
        <v>106.10400000000001</v>
      </c>
      <c r="AL26" s="38"/>
      <c r="AM26" s="38"/>
      <c r="AN26" s="38"/>
      <c r="AO26" s="38">
        <f t="shared" si="4"/>
        <v>106.10400000000001</v>
      </c>
      <c r="AP26" s="37">
        <v>4.5</v>
      </c>
      <c r="AQ26" s="37">
        <f t="shared" si="9"/>
        <v>4.5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1006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0.8453781512605042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2236240</v>
      </c>
      <c r="DD26" s="32"/>
      <c r="DE26" s="32">
        <f t="shared" si="10"/>
        <v>1153</v>
      </c>
      <c r="DF26" s="32"/>
      <c r="DG26" s="32">
        <f t="shared" si="11"/>
        <v>1153</v>
      </c>
      <c r="DH26" s="32"/>
      <c r="DI26" s="32"/>
      <c r="DJ26" s="32"/>
      <c r="DK26" s="32"/>
      <c r="DL26" s="32"/>
      <c r="DM26" s="32">
        <f t="shared" si="7"/>
        <v>1153</v>
      </c>
      <c r="DN26" s="32">
        <f t="shared" si="12"/>
        <v>260.80072381814068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43392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-2</v>
      </c>
      <c r="G27" s="89">
        <v>76</v>
      </c>
      <c r="H27" s="44">
        <f t="shared" si="1"/>
        <v>53.521126760563384</v>
      </c>
      <c r="I27" s="44">
        <v>74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8854478</v>
      </c>
      <c r="AF27" s="39"/>
      <c r="AG27" s="39"/>
      <c r="AH27" s="39"/>
      <c r="AI27" s="38">
        <f t="shared" si="8"/>
        <v>4613</v>
      </c>
      <c r="AJ27" s="38">
        <f t="shared" si="2"/>
        <v>4.6130000000000004</v>
      </c>
      <c r="AK27" s="38">
        <f t="shared" si="3"/>
        <v>110.71200000000002</v>
      </c>
      <c r="AL27" s="38"/>
      <c r="AM27" s="38"/>
      <c r="AN27" s="38"/>
      <c r="AO27" s="38">
        <f t="shared" si="4"/>
        <v>110.71200000000002</v>
      </c>
      <c r="AP27" s="37">
        <v>4.2</v>
      </c>
      <c r="AQ27" s="37">
        <f t="shared" si="9"/>
        <v>4.2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1005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0.84453781512605042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2237398</v>
      </c>
      <c r="DD27" s="32"/>
      <c r="DE27" s="32">
        <f t="shared" si="10"/>
        <v>1158</v>
      </c>
      <c r="DF27" s="32"/>
      <c r="DG27" s="32">
        <f t="shared" si="11"/>
        <v>1158</v>
      </c>
      <c r="DH27" s="32"/>
      <c r="DI27" s="32"/>
      <c r="DJ27" s="32"/>
      <c r="DK27" s="32"/>
      <c r="DL27" s="32"/>
      <c r="DM27" s="32">
        <f t="shared" si="7"/>
        <v>1158</v>
      </c>
      <c r="DN27" s="32">
        <f t="shared" si="12"/>
        <v>251.02969867765009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43392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-5</v>
      </c>
      <c r="G28" s="89">
        <v>75</v>
      </c>
      <c r="H28" s="44">
        <f t="shared" si="1"/>
        <v>52.816901408450704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8858875</v>
      </c>
      <c r="AF28" s="39"/>
      <c r="AG28" s="39"/>
      <c r="AH28" s="39"/>
      <c r="AI28" s="38">
        <f t="shared" si="8"/>
        <v>4397</v>
      </c>
      <c r="AJ28" s="38">
        <f t="shared" si="2"/>
        <v>4.3970000000000002</v>
      </c>
      <c r="AK28" s="38">
        <f t="shared" si="3"/>
        <v>105.52800000000001</v>
      </c>
      <c r="AL28" s="38"/>
      <c r="AM28" s="38"/>
      <c r="AN28" s="38"/>
      <c r="AO28" s="38">
        <f t="shared" si="4"/>
        <v>105.52800000000001</v>
      </c>
      <c r="AP28" s="37">
        <v>3.7</v>
      </c>
      <c r="AQ28" s="37">
        <f t="shared" si="9"/>
        <v>3.7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1006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0.8453781512605042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2238555</v>
      </c>
      <c r="DD28" s="32"/>
      <c r="DE28" s="32">
        <f t="shared" si="10"/>
        <v>1157</v>
      </c>
      <c r="DF28" s="32"/>
      <c r="DG28" s="32">
        <f t="shared" si="11"/>
        <v>1157</v>
      </c>
      <c r="DH28" s="32"/>
      <c r="DI28" s="32"/>
      <c r="DJ28" s="32"/>
      <c r="DK28" s="32"/>
      <c r="DL28" s="32"/>
      <c r="DM28" s="32">
        <f t="shared" si="7"/>
        <v>1157</v>
      </c>
      <c r="DN28" s="32">
        <f t="shared" si="12"/>
        <v>263.13395496929724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43392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-5</v>
      </c>
      <c r="G29" s="89">
        <v>74</v>
      </c>
      <c r="H29" s="44">
        <f t="shared" si="1"/>
        <v>52.112676056338032</v>
      </c>
      <c r="I29" s="44">
        <v>72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8863465</v>
      </c>
      <c r="AF29" s="39"/>
      <c r="AG29" s="39"/>
      <c r="AH29" s="39"/>
      <c r="AI29" s="38">
        <f t="shared" si="8"/>
        <v>4590</v>
      </c>
      <c r="AJ29" s="38">
        <f t="shared" si="2"/>
        <v>4.59</v>
      </c>
      <c r="AK29" s="38">
        <f t="shared" si="3"/>
        <v>110.16</v>
      </c>
      <c r="AL29" s="38"/>
      <c r="AM29" s="38"/>
      <c r="AN29" s="38"/>
      <c r="AO29" s="38">
        <f t="shared" si="4"/>
        <v>110.16</v>
      </c>
      <c r="AP29" s="37">
        <v>3.4</v>
      </c>
      <c r="AQ29" s="37">
        <f t="shared" si="9"/>
        <v>3.4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1006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0.8453781512605042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2239740</v>
      </c>
      <c r="DD29" s="32"/>
      <c r="DE29" s="32">
        <f t="shared" si="10"/>
        <v>1185</v>
      </c>
      <c r="DF29" s="32"/>
      <c r="DG29" s="32">
        <f t="shared" si="11"/>
        <v>1185</v>
      </c>
      <c r="DH29" s="32"/>
      <c r="DI29" s="32"/>
      <c r="DJ29" s="32"/>
      <c r="DK29" s="32"/>
      <c r="DL29" s="32"/>
      <c r="DM29" s="32">
        <f t="shared" si="7"/>
        <v>1185</v>
      </c>
      <c r="DN29" s="32">
        <f t="shared" si="12"/>
        <v>258.16993464052291</v>
      </c>
      <c r="DO29" s="91">
        <v>0.87</v>
      </c>
      <c r="DP29" s="31"/>
      <c r="DT29" s="24"/>
      <c r="DU29" s="24"/>
      <c r="DV29" s="24"/>
      <c r="DW29" s="23"/>
    </row>
    <row r="30" spans="1:127" x14ac:dyDescent="0.35">
      <c r="A30" s="232">
        <v>43392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-5</v>
      </c>
      <c r="G30" s="89">
        <v>74</v>
      </c>
      <c r="H30" s="44">
        <f t="shared" si="1"/>
        <v>52.112676056338032</v>
      </c>
      <c r="I30" s="44">
        <v>72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8868060</v>
      </c>
      <c r="AF30" s="39"/>
      <c r="AG30" s="39"/>
      <c r="AH30" s="39"/>
      <c r="AI30" s="38">
        <f t="shared" si="8"/>
        <v>4595</v>
      </c>
      <c r="AJ30" s="38">
        <f t="shared" si="2"/>
        <v>4.5949999999999998</v>
      </c>
      <c r="AK30" s="38">
        <f t="shared" si="3"/>
        <v>110.28</v>
      </c>
      <c r="AL30" s="38"/>
      <c r="AM30" s="38"/>
      <c r="AN30" s="38"/>
      <c r="AO30" s="38">
        <f t="shared" si="4"/>
        <v>110.28</v>
      </c>
      <c r="AP30" s="37">
        <v>3.1</v>
      </c>
      <c r="AQ30" s="37">
        <f t="shared" si="9"/>
        <v>3.1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1006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0.8453781512605042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2240905</v>
      </c>
      <c r="DD30" s="32"/>
      <c r="DE30" s="32">
        <f t="shared" si="10"/>
        <v>1165</v>
      </c>
      <c r="DF30" s="32"/>
      <c r="DG30" s="32">
        <f t="shared" si="11"/>
        <v>1165</v>
      </c>
      <c r="DH30" s="32"/>
      <c r="DI30" s="32"/>
      <c r="DJ30" s="32"/>
      <c r="DK30" s="32"/>
      <c r="DL30" s="32"/>
      <c r="DM30" s="32">
        <f t="shared" si="7"/>
        <v>1165</v>
      </c>
      <c r="DN30" s="32">
        <f t="shared" si="12"/>
        <v>253.53645266594125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43392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-5</v>
      </c>
      <c r="G31" s="89">
        <v>73</v>
      </c>
      <c r="H31" s="44">
        <f t="shared" si="1"/>
        <v>51.408450704225352</v>
      </c>
      <c r="I31" s="44">
        <v>71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8872348</v>
      </c>
      <c r="AF31" s="39"/>
      <c r="AG31" s="39"/>
      <c r="AH31" s="39"/>
      <c r="AI31" s="38">
        <f t="shared" si="8"/>
        <v>4288</v>
      </c>
      <c r="AJ31" s="38">
        <f t="shared" si="2"/>
        <v>4.2880000000000003</v>
      </c>
      <c r="AK31" s="38">
        <f t="shared" si="3"/>
        <v>102.91200000000001</v>
      </c>
      <c r="AL31" s="38"/>
      <c r="AM31" s="38"/>
      <c r="AN31" s="38"/>
      <c r="AO31" s="38">
        <f t="shared" si="4"/>
        <v>102.91200000000001</v>
      </c>
      <c r="AP31" s="37">
        <v>2.8</v>
      </c>
      <c r="AQ31" s="37">
        <f t="shared" si="9"/>
        <v>2.8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1006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0.8453781512605042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2242062</v>
      </c>
      <c r="DD31" s="32"/>
      <c r="DE31" s="32">
        <f t="shared" si="10"/>
        <v>1157</v>
      </c>
      <c r="DF31" s="32"/>
      <c r="DG31" s="32">
        <f t="shared" si="11"/>
        <v>1157</v>
      </c>
      <c r="DH31" s="32"/>
      <c r="DI31" s="32"/>
      <c r="DJ31" s="32"/>
      <c r="DK31" s="32"/>
      <c r="DL31" s="32"/>
      <c r="DM31" s="32">
        <f t="shared" si="7"/>
        <v>1157</v>
      </c>
      <c r="DN31" s="32">
        <f t="shared" si="12"/>
        <v>269.82276119402985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43392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-5</v>
      </c>
      <c r="G32" s="89">
        <v>75</v>
      </c>
      <c r="H32" s="44">
        <f t="shared" si="1"/>
        <v>52.816901408450704</v>
      </c>
      <c r="I32" s="44">
        <v>73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8876726</v>
      </c>
      <c r="AF32" s="39"/>
      <c r="AG32" s="39"/>
      <c r="AH32" s="39"/>
      <c r="AI32" s="38">
        <f t="shared" si="8"/>
        <v>4378</v>
      </c>
      <c r="AJ32" s="38">
        <f t="shared" si="2"/>
        <v>4.3780000000000001</v>
      </c>
      <c r="AK32" s="38">
        <f t="shared" si="3"/>
        <v>105.072</v>
      </c>
      <c r="AL32" s="38"/>
      <c r="AM32" s="38"/>
      <c r="AN32" s="38"/>
      <c r="AO32" s="38">
        <f t="shared" si="4"/>
        <v>105.072</v>
      </c>
      <c r="AP32" s="37">
        <v>2.4</v>
      </c>
      <c r="AQ32" s="37">
        <f t="shared" si="9"/>
        <v>2.4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1005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0.84453781512605042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2243191</v>
      </c>
      <c r="DD32" s="32"/>
      <c r="DE32" s="32">
        <f t="shared" si="10"/>
        <v>1129</v>
      </c>
      <c r="DF32" s="32"/>
      <c r="DG32" s="32">
        <f t="shared" si="11"/>
        <v>1129</v>
      </c>
      <c r="DH32" s="32"/>
      <c r="DI32" s="32"/>
      <c r="DJ32" s="32"/>
      <c r="DK32" s="32"/>
      <c r="DL32" s="32"/>
      <c r="DM32" s="32">
        <f t="shared" si="7"/>
        <v>1129</v>
      </c>
      <c r="DN32" s="32">
        <f t="shared" si="12"/>
        <v>257.88031064412974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43392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-4</v>
      </c>
      <c r="G33" s="89">
        <v>76</v>
      </c>
      <c r="H33" s="44">
        <f t="shared" si="1"/>
        <v>53.521126760563384</v>
      </c>
      <c r="I33" s="44">
        <v>74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8881416</v>
      </c>
      <c r="AF33" s="39"/>
      <c r="AG33" s="39"/>
      <c r="AH33" s="39"/>
      <c r="AI33" s="38">
        <f t="shared" si="8"/>
        <v>4690</v>
      </c>
      <c r="AJ33" s="38">
        <f t="shared" si="2"/>
        <v>4.6900000000000004</v>
      </c>
      <c r="AK33" s="38">
        <f t="shared" si="3"/>
        <v>112.56</v>
      </c>
      <c r="AL33" s="38"/>
      <c r="AM33" s="38"/>
      <c r="AN33" s="38"/>
      <c r="AO33" s="38">
        <f t="shared" si="4"/>
        <v>112.56</v>
      </c>
      <c r="AP33" s="37">
        <v>2.2999999999999998</v>
      </c>
      <c r="AQ33" s="37">
        <f t="shared" si="9"/>
        <v>2.2999999999999998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1005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0.84453781512605042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2244326</v>
      </c>
      <c r="DD33" s="32"/>
      <c r="DE33" s="32">
        <f t="shared" si="10"/>
        <v>1135</v>
      </c>
      <c r="DF33" s="32"/>
      <c r="DG33" s="32">
        <f t="shared" si="11"/>
        <v>1135</v>
      </c>
      <c r="DH33" s="32"/>
      <c r="DI33" s="32"/>
      <c r="DJ33" s="32"/>
      <c r="DK33" s="32"/>
      <c r="DL33" s="32"/>
      <c r="DM33" s="32">
        <f t="shared" si="7"/>
        <v>1135</v>
      </c>
      <c r="DN33" s="32">
        <f t="shared" si="12"/>
        <v>242.00426439232407</v>
      </c>
      <c r="DO33" s="91">
        <v>1.03</v>
      </c>
      <c r="DP33" s="31"/>
      <c r="DT33" s="24"/>
      <c r="DU33" s="24"/>
      <c r="DV33" s="24"/>
      <c r="DW33" s="23"/>
    </row>
    <row r="34" spans="1:127" x14ac:dyDescent="0.35">
      <c r="A34" s="232">
        <v>43392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-2</v>
      </c>
      <c r="G34" s="89">
        <v>72</v>
      </c>
      <c r="H34" s="44">
        <f t="shared" si="1"/>
        <v>50.70422535211268</v>
      </c>
      <c r="I34" s="44">
        <v>70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8885581</v>
      </c>
      <c r="AF34" s="39"/>
      <c r="AG34" s="39"/>
      <c r="AH34" s="39"/>
      <c r="AI34" s="38">
        <f t="shared" si="8"/>
        <v>4165</v>
      </c>
      <c r="AJ34" s="38">
        <f t="shared" si="2"/>
        <v>4.165</v>
      </c>
      <c r="AK34" s="38">
        <f t="shared" si="3"/>
        <v>99.960000000000008</v>
      </c>
      <c r="AL34" s="38"/>
      <c r="AM34" s="38"/>
      <c r="AN34" s="38"/>
      <c r="AO34" s="38">
        <f t="shared" si="4"/>
        <v>99.960000000000008</v>
      </c>
      <c r="AP34" s="37">
        <v>2.7</v>
      </c>
      <c r="AQ34" s="37">
        <f t="shared" si="9"/>
        <v>2.7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2245427</v>
      </c>
      <c r="DD34" s="32"/>
      <c r="DE34" s="32">
        <f t="shared" si="10"/>
        <v>1101</v>
      </c>
      <c r="DF34" s="32"/>
      <c r="DG34" s="32">
        <f t="shared" si="11"/>
        <v>1101</v>
      </c>
      <c r="DH34" s="32"/>
      <c r="DI34" s="32"/>
      <c r="DJ34" s="32"/>
      <c r="DK34" s="32"/>
      <c r="DL34" s="32"/>
      <c r="DM34" s="32">
        <f t="shared" si="7"/>
        <v>1101</v>
      </c>
      <c r="DN34" s="32">
        <f t="shared" si="12"/>
        <v>264.34573829531814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43392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1</v>
      </c>
      <c r="G35" s="89">
        <v>70</v>
      </c>
      <c r="H35" s="44">
        <f t="shared" si="1"/>
        <v>49.295774647887328</v>
      </c>
      <c r="I35" s="44">
        <v>73</v>
      </c>
      <c r="J35" s="43"/>
      <c r="K35" s="43"/>
      <c r="L35" s="43"/>
      <c r="M35" s="41"/>
      <c r="N35" s="42"/>
      <c r="O35" s="42"/>
      <c r="P35" s="41"/>
      <c r="Q35" s="41">
        <v>68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8889971</v>
      </c>
      <c r="AF35" s="39"/>
      <c r="AG35" s="39"/>
      <c r="AH35" s="39"/>
      <c r="AI35" s="38">
        <f t="shared" si="8"/>
        <v>4390</v>
      </c>
      <c r="AJ35" s="38">
        <f t="shared" si="2"/>
        <v>4.3899999999999997</v>
      </c>
      <c r="AK35" s="38">
        <f t="shared" si="3"/>
        <v>105.35999999999999</v>
      </c>
      <c r="AL35" s="38"/>
      <c r="AM35" s="38"/>
      <c r="AN35" s="38"/>
      <c r="AO35" s="38">
        <f t="shared" si="4"/>
        <v>105.35999999999999</v>
      </c>
      <c r="AP35" s="37">
        <v>3.6</v>
      </c>
      <c r="AQ35" s="37">
        <f t="shared" si="9"/>
        <v>3.6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2246523</v>
      </c>
      <c r="DD35" s="32"/>
      <c r="DE35" s="32">
        <f t="shared" si="10"/>
        <v>1096</v>
      </c>
      <c r="DF35" s="32"/>
      <c r="DG35" s="32">
        <f t="shared" si="11"/>
        <v>1096</v>
      </c>
      <c r="DH35" s="32"/>
      <c r="DI35" s="32"/>
      <c r="DJ35" s="32"/>
      <c r="DK35" s="32"/>
      <c r="DL35" s="32"/>
      <c r="DM35" s="32">
        <f t="shared" si="7"/>
        <v>1096</v>
      </c>
      <c r="DN35" s="32">
        <f t="shared" si="12"/>
        <v>249.6583143507973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2.2083333333333335</v>
      </c>
      <c r="G36" s="28">
        <f t="shared" si="13"/>
        <v>75</v>
      </c>
      <c r="H36" s="28">
        <f t="shared" si="13"/>
        <v>52.816901408450697</v>
      </c>
      <c r="I36" s="28">
        <f t="shared" si="13"/>
        <v>74.833333333333329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105667</v>
      </c>
      <c r="AJ36" s="28">
        <f>SUM(AJ12:AJ35)</f>
        <v>105.66700000000002</v>
      </c>
      <c r="AK36" s="28">
        <f>AVERAGE(AK12:AK35)</f>
        <v>105.66700000000002</v>
      </c>
      <c r="AL36" s="28"/>
      <c r="AM36" s="28"/>
      <c r="AN36" s="28"/>
      <c r="AO36" s="28"/>
      <c r="AP36" s="28">
        <f>AVERAGE(AP12:AP35)</f>
        <v>5.6499999999999995</v>
      </c>
      <c r="AQ36" s="28">
        <f>AVERAGE(AQ12:AQ35)</f>
        <v>5.6499999999999995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27587</v>
      </c>
      <c r="DF36" s="28"/>
      <c r="DG36" s="28">
        <f>SUM(DG12:DG35)</f>
        <v>27587</v>
      </c>
      <c r="DH36" s="28"/>
      <c r="DI36" s="28"/>
      <c r="DJ36" s="28"/>
      <c r="DK36" s="28"/>
      <c r="DL36" s="28"/>
      <c r="DM36" s="28">
        <f t="shared" si="7"/>
        <v>27587</v>
      </c>
      <c r="DN36" s="28">
        <f t="shared" si="12"/>
        <v>261.07488619909714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179</v>
      </c>
      <c r="D39" s="250"/>
      <c r="E39" s="250"/>
      <c r="F39" s="251"/>
    </row>
    <row r="40" spans="1:127" x14ac:dyDescent="0.35">
      <c r="B40" s="22" t="s">
        <v>2</v>
      </c>
      <c r="C40" s="206" t="s">
        <v>482</v>
      </c>
      <c r="D40" s="207"/>
      <c r="E40" s="207"/>
      <c r="F40" s="208"/>
      <c r="G40" s="209"/>
    </row>
    <row r="41" spans="1:127" x14ac:dyDescent="0.35">
      <c r="B41" s="22" t="s">
        <v>1</v>
      </c>
      <c r="C41" s="249" t="s">
        <v>487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9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4"/>
    </row>
    <row r="46" spans="1:127" x14ac:dyDescent="0.35">
      <c r="B46" s="102" t="s">
        <v>473</v>
      </c>
      <c r="C46" s="9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4"/>
    </row>
    <row r="47" spans="1:127" x14ac:dyDescent="0.35">
      <c r="B47" s="102" t="s">
        <v>474</v>
      </c>
      <c r="C47" s="9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4"/>
    </row>
    <row r="48" spans="1:127" x14ac:dyDescent="0.35">
      <c r="B48" s="102" t="s">
        <v>475</v>
      </c>
      <c r="C48" s="9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4"/>
    </row>
    <row r="49" spans="2:26" x14ac:dyDescent="0.35">
      <c r="B49" s="168" t="s">
        <v>186</v>
      </c>
      <c r="C49" s="9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4"/>
    </row>
    <row r="50" spans="2:26" x14ac:dyDescent="0.35">
      <c r="B50" s="102" t="s">
        <v>476</v>
      </c>
      <c r="C50" s="9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4"/>
    </row>
    <row r="51" spans="2:26" x14ac:dyDescent="0.35">
      <c r="B51" s="171" t="s">
        <v>184</v>
      </c>
      <c r="C51" s="9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4"/>
    </row>
    <row r="52" spans="2:26" x14ac:dyDescent="0.35">
      <c r="B52" s="102" t="s">
        <v>477</v>
      </c>
      <c r="C52" s="9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4"/>
    </row>
    <row r="53" spans="2:26" x14ac:dyDescent="0.35">
      <c r="B53" s="170" t="s">
        <v>157</v>
      </c>
      <c r="C53" s="9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4"/>
    </row>
    <row r="54" spans="2:26" x14ac:dyDescent="0.35">
      <c r="B54" s="102" t="s">
        <v>375</v>
      </c>
      <c r="C54" s="121"/>
      <c r="D54" s="104"/>
      <c r="E54" s="104"/>
      <c r="F54" s="104"/>
      <c r="G54" s="104"/>
      <c r="H54" s="104"/>
      <c r="I54" s="104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104"/>
      <c r="X54" s="104"/>
      <c r="Y54" s="104"/>
    </row>
    <row r="55" spans="2:26" x14ac:dyDescent="0.35">
      <c r="B55" s="166" t="s">
        <v>479</v>
      </c>
      <c r="C55" s="121"/>
      <c r="D55" s="104"/>
      <c r="E55" s="104"/>
      <c r="F55" s="104"/>
      <c r="G55" s="104"/>
      <c r="H55" s="104"/>
      <c r="I55" s="104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104"/>
      <c r="X55" s="104"/>
      <c r="Y55" s="104"/>
    </row>
    <row r="56" spans="2:26" x14ac:dyDescent="0.35">
      <c r="B56" s="102" t="s">
        <v>233</v>
      </c>
      <c r="C56" s="121"/>
      <c r="D56" s="104"/>
      <c r="E56" s="104"/>
      <c r="F56" s="104"/>
      <c r="G56" s="104"/>
      <c r="H56" s="104"/>
      <c r="I56" s="104"/>
      <c r="J56" s="202"/>
      <c r="K56" s="202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104"/>
      <c r="X56" s="104"/>
      <c r="Y56" s="104"/>
    </row>
    <row r="57" spans="2:26" x14ac:dyDescent="0.35">
      <c r="B57" s="102" t="s">
        <v>234</v>
      </c>
      <c r="C57" s="121"/>
      <c r="D57" s="104"/>
      <c r="E57" s="104"/>
      <c r="F57" s="104"/>
      <c r="G57" s="104"/>
      <c r="H57" s="104"/>
      <c r="I57" s="104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104"/>
      <c r="X57" s="104"/>
      <c r="Y57" s="104"/>
    </row>
    <row r="58" spans="2:26" x14ac:dyDescent="0.35">
      <c r="B58" s="102" t="s">
        <v>235</v>
      </c>
      <c r="C58" s="121"/>
      <c r="D58" s="104"/>
      <c r="E58" s="104"/>
      <c r="F58" s="104"/>
      <c r="G58" s="104"/>
      <c r="H58" s="104"/>
      <c r="I58" s="104"/>
      <c r="J58" s="202"/>
      <c r="K58" s="202"/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104"/>
      <c r="X58" s="104"/>
      <c r="Y58" s="104"/>
    </row>
    <row r="59" spans="2:26" x14ac:dyDescent="0.35">
      <c r="B59" t="s">
        <v>485</v>
      </c>
      <c r="C59" s="121"/>
      <c r="D59" s="104"/>
      <c r="E59" s="104"/>
      <c r="F59" s="104"/>
      <c r="G59" s="104"/>
      <c r="H59" s="104"/>
      <c r="I59" s="104"/>
      <c r="J59" s="202"/>
      <c r="K59" s="202"/>
      <c r="L59" s="202"/>
      <c r="M59" s="202"/>
      <c r="N59" s="202"/>
      <c r="O59" s="202"/>
      <c r="P59" s="202"/>
      <c r="Q59" s="202"/>
      <c r="R59" s="202"/>
      <c r="S59" s="202"/>
      <c r="T59" s="202"/>
      <c r="U59" s="202"/>
      <c r="V59" s="202"/>
      <c r="W59" s="104"/>
      <c r="X59" s="104"/>
      <c r="Y59" s="104"/>
    </row>
    <row r="60" spans="2:26" x14ac:dyDescent="0.35">
      <c r="B60" s="102" t="s">
        <v>236</v>
      </c>
      <c r="C60" s="121"/>
      <c r="D60" s="104"/>
      <c r="E60" s="104"/>
      <c r="F60" s="104"/>
      <c r="G60" s="104"/>
      <c r="H60" s="104"/>
      <c r="I60" s="104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104"/>
      <c r="X60" s="104"/>
      <c r="Y60" s="104"/>
    </row>
    <row r="61" spans="2:26" x14ac:dyDescent="0.35">
      <c r="B61" s="102" t="s">
        <v>480</v>
      </c>
      <c r="C61" s="121"/>
      <c r="D61" s="104"/>
      <c r="E61" s="104"/>
      <c r="F61" s="104"/>
      <c r="G61" s="104"/>
      <c r="H61" s="104"/>
      <c r="I61" s="104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104"/>
      <c r="X61" s="104"/>
      <c r="Y61" s="104"/>
    </row>
    <row r="62" spans="2:26" x14ac:dyDescent="0.35">
      <c r="B62" s="102" t="s">
        <v>238</v>
      </c>
      <c r="C62" s="121"/>
      <c r="D62" s="104"/>
      <c r="E62" s="104"/>
      <c r="F62" s="104"/>
      <c r="G62" s="104"/>
      <c r="H62" s="104"/>
      <c r="I62" s="104"/>
      <c r="J62" s="202"/>
      <c r="K62" s="202"/>
      <c r="L62" s="202"/>
      <c r="M62" s="202"/>
      <c r="N62" s="202"/>
      <c r="O62" s="202"/>
      <c r="P62" s="202"/>
      <c r="Q62" s="202"/>
      <c r="R62" s="202"/>
      <c r="S62" s="202"/>
      <c r="T62" s="202"/>
      <c r="U62" s="202"/>
      <c r="V62" s="202"/>
      <c r="W62" s="104"/>
      <c r="X62" s="104"/>
      <c r="Y62" s="104"/>
    </row>
    <row r="63" spans="2:26" x14ac:dyDescent="0.35">
      <c r="B63" s="170" t="s">
        <v>161</v>
      </c>
      <c r="C63" s="121"/>
      <c r="D63" s="104"/>
      <c r="E63" s="104"/>
      <c r="F63" s="104"/>
      <c r="G63" s="104"/>
      <c r="H63" s="104"/>
      <c r="I63" s="104"/>
      <c r="J63" s="202"/>
      <c r="K63" s="202"/>
      <c r="L63" s="202"/>
      <c r="M63" s="202"/>
      <c r="N63" s="202"/>
      <c r="O63" s="202"/>
      <c r="P63" s="202"/>
      <c r="Q63" s="202"/>
      <c r="R63" s="202"/>
      <c r="S63" s="202"/>
      <c r="T63" s="202"/>
      <c r="U63" s="202"/>
      <c r="V63" s="202"/>
      <c r="W63" s="104"/>
      <c r="X63" s="104"/>
      <c r="Y63" s="104"/>
    </row>
    <row r="64" spans="2:26" x14ac:dyDescent="0.35">
      <c r="B64" s="102" t="s">
        <v>451</v>
      </c>
      <c r="C64" s="121"/>
      <c r="D64" s="104"/>
      <c r="E64" s="104"/>
      <c r="F64" s="104"/>
      <c r="G64" s="104"/>
      <c r="H64" s="104"/>
      <c r="I64" s="104"/>
      <c r="J64" s="202"/>
      <c r="K64" s="202"/>
      <c r="L64" s="202"/>
      <c r="M64" s="202"/>
      <c r="N64" s="202"/>
      <c r="O64" s="202"/>
      <c r="P64" s="202"/>
      <c r="Q64" s="202"/>
      <c r="R64" s="202"/>
      <c r="S64" s="202"/>
      <c r="T64" s="202"/>
      <c r="U64" s="202"/>
      <c r="V64" s="202"/>
      <c r="W64" s="104"/>
      <c r="X64" s="104"/>
      <c r="Y64" s="104"/>
    </row>
    <row r="65" spans="2:25" x14ac:dyDescent="0.35">
      <c r="B65" s="102" t="s">
        <v>469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483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02" t="s">
        <v>352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02" t="s">
        <v>466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65" t="s">
        <v>164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440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02" t="s">
        <v>441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70" t="s">
        <v>226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02" t="s">
        <v>224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166" t="s">
        <v>247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02" t="s">
        <v>484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70" t="s">
        <v>488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02" t="s">
        <v>472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70" t="s">
        <v>168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33" t="s">
        <v>169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489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02" t="s">
        <v>203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102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</sheetData>
  <protectedRanges>
    <protectedRange sqref="AD10:AD11" name="Range1_11_1_1_1_2_2_1_2"/>
    <protectedRange sqref="AE10:AE11" name="Range1_11_1_1_1_2_2_1_2_1_1"/>
  </protectedRanges>
  <mergeCells count="46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1200-000000000000}">
      <formula1>$BA$25:$BA$29</formula1>
    </dataValidation>
    <dataValidation type="list" allowBlank="1" showInputMessage="1" showErrorMessage="1" sqref="U12:U35" xr:uid="{00000000-0002-0000-12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DW104"/>
  <sheetViews>
    <sheetView topLeftCell="CK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43393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'19'!AE35</f>
        <v>8889971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'19'!DC35</f>
        <v>2246523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43393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71</v>
      </c>
      <c r="H12" s="44">
        <f t="shared" ref="H12:H35" si="1">G12/1.42</f>
        <v>50</v>
      </c>
      <c r="I12" s="44">
        <v>69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8893513</v>
      </c>
      <c r="AF12" s="39"/>
      <c r="AG12" s="39"/>
      <c r="AH12" s="39"/>
      <c r="AI12" s="38">
        <f>IF(ISBLANK(AE12),"-",AE12-AE10)</f>
        <v>3542</v>
      </c>
      <c r="AJ12" s="38">
        <f t="shared" ref="AJ12:AJ35" si="2">AI12/1000</f>
        <v>3.5419999999999998</v>
      </c>
      <c r="AK12" s="38">
        <f t="shared" ref="AK12:AK35" si="3">AJ12*24</f>
        <v>85.007999999999996</v>
      </c>
      <c r="AL12" s="38"/>
      <c r="AM12" s="38"/>
      <c r="AN12" s="38"/>
      <c r="AO12" s="38">
        <f t="shared" ref="AO12:AO35" si="4">AK12</f>
        <v>85.007999999999996</v>
      </c>
      <c r="AP12" s="37">
        <v>5.0999999999999996</v>
      </c>
      <c r="AQ12" s="37">
        <f>AP12</f>
        <v>5.0999999999999996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2247635</v>
      </c>
      <c r="DD12" s="32"/>
      <c r="DE12" s="32">
        <f>IF(ISBLANK(DC12),"-",DC12-DC10)</f>
        <v>1112</v>
      </c>
      <c r="DF12" s="32"/>
      <c r="DG12" s="32">
        <f>DC12-DC10</f>
        <v>1112</v>
      </c>
      <c r="DH12" s="32"/>
      <c r="DI12" s="32"/>
      <c r="DJ12" s="32"/>
      <c r="DK12" s="32"/>
      <c r="DL12" s="32"/>
      <c r="DM12" s="32">
        <f t="shared" ref="DM12:DM36" si="7">DE12</f>
        <v>1112</v>
      </c>
      <c r="DN12" s="32">
        <f>DM12/AJ12</f>
        <v>313.9469226425748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43393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4</v>
      </c>
      <c r="G13" s="89">
        <v>73</v>
      </c>
      <c r="H13" s="44">
        <f t="shared" si="1"/>
        <v>51.408450704225352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 t="s">
        <v>152</v>
      </c>
      <c r="Y13" s="39" t="s">
        <v>152</v>
      </c>
      <c r="Z13" s="39"/>
      <c r="AA13" s="39"/>
      <c r="AB13" s="39"/>
      <c r="AC13" s="39"/>
      <c r="AD13" s="39"/>
      <c r="AE13" s="39">
        <v>8897541</v>
      </c>
      <c r="AF13" s="39"/>
      <c r="AG13" s="39"/>
      <c r="AH13" s="39"/>
      <c r="AI13" s="38">
        <f t="shared" ref="AI13:AI35" si="8">IF(ISBLANK(AE13),"-",AE13-AE12)</f>
        <v>4028</v>
      </c>
      <c r="AJ13" s="38">
        <f t="shared" si="2"/>
        <v>4.0279999999999996</v>
      </c>
      <c r="AK13" s="38">
        <f t="shared" si="3"/>
        <v>96.671999999999997</v>
      </c>
      <c r="AL13" s="38"/>
      <c r="AM13" s="38"/>
      <c r="AN13" s="38"/>
      <c r="AO13" s="38">
        <f t="shared" si="4"/>
        <v>96.671999999999997</v>
      </c>
      <c r="AP13" s="37">
        <v>6.7</v>
      </c>
      <c r="AQ13" s="37">
        <f t="shared" ref="AQ13:AQ35" si="9">AP13</f>
        <v>6.7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2248736</v>
      </c>
      <c r="DD13" s="32"/>
      <c r="DE13" s="32">
        <f t="shared" ref="DE13:DE35" si="10">IF(ISBLANK(DC13),"-",DC13-DC12)</f>
        <v>1101</v>
      </c>
      <c r="DF13" s="32"/>
      <c r="DG13" s="32">
        <f t="shared" ref="DG13:DG35" si="11">DC13-DC12</f>
        <v>1101</v>
      </c>
      <c r="DH13" s="32"/>
      <c r="DI13" s="32"/>
      <c r="DJ13" s="32"/>
      <c r="DK13" s="32"/>
      <c r="DL13" s="32"/>
      <c r="DM13" s="32">
        <f t="shared" si="7"/>
        <v>1101</v>
      </c>
      <c r="DN13" s="32">
        <f t="shared" ref="DN13:DN36" si="12">DM13/AJ13</f>
        <v>273.33664349553129</v>
      </c>
      <c r="DO13" s="91">
        <v>0.98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43393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6</v>
      </c>
      <c r="G14" s="89">
        <v>72</v>
      </c>
      <c r="H14" s="44">
        <f t="shared" si="1"/>
        <v>50.70422535211268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 t="s">
        <v>152</v>
      </c>
      <c r="Y14" s="39" t="s">
        <v>152</v>
      </c>
      <c r="Z14" s="39"/>
      <c r="AA14" s="39"/>
      <c r="AB14" s="39"/>
      <c r="AC14" s="39"/>
      <c r="AD14" s="39"/>
      <c r="AE14" s="39">
        <v>8901645</v>
      </c>
      <c r="AF14" s="39"/>
      <c r="AG14" s="39"/>
      <c r="AH14" s="39"/>
      <c r="AI14" s="38">
        <f t="shared" si="8"/>
        <v>4104</v>
      </c>
      <c r="AJ14" s="38">
        <f t="shared" si="2"/>
        <v>4.1040000000000001</v>
      </c>
      <c r="AK14" s="38">
        <f t="shared" si="3"/>
        <v>98.496000000000009</v>
      </c>
      <c r="AL14" s="38"/>
      <c r="AM14" s="38"/>
      <c r="AN14" s="38"/>
      <c r="AO14" s="38">
        <f t="shared" si="4"/>
        <v>98.496000000000009</v>
      </c>
      <c r="AP14" s="37">
        <v>8.1</v>
      </c>
      <c r="AQ14" s="37">
        <f t="shared" si="9"/>
        <v>8.1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2249850</v>
      </c>
      <c r="DD14" s="32"/>
      <c r="DE14" s="32">
        <f t="shared" si="10"/>
        <v>1114</v>
      </c>
      <c r="DF14" s="32"/>
      <c r="DG14" s="32">
        <f t="shared" si="11"/>
        <v>1114</v>
      </c>
      <c r="DH14" s="32"/>
      <c r="DI14" s="32"/>
      <c r="DJ14" s="32"/>
      <c r="DK14" s="32"/>
      <c r="DL14" s="32"/>
      <c r="DM14" s="32">
        <f t="shared" si="7"/>
        <v>1114</v>
      </c>
      <c r="DN14" s="32">
        <f t="shared" si="12"/>
        <v>271.44249512670564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43393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7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 t="s">
        <v>152</v>
      </c>
      <c r="Y15" s="39" t="s">
        <v>152</v>
      </c>
      <c r="Z15" s="39"/>
      <c r="AA15" s="39"/>
      <c r="AB15" s="39"/>
      <c r="AC15" s="39"/>
      <c r="AD15" s="39"/>
      <c r="AE15" s="39">
        <v>8905629</v>
      </c>
      <c r="AF15" s="39"/>
      <c r="AG15" s="39"/>
      <c r="AH15" s="39"/>
      <c r="AI15" s="38">
        <f t="shared" si="8"/>
        <v>3984</v>
      </c>
      <c r="AJ15" s="38">
        <f t="shared" si="2"/>
        <v>3.984</v>
      </c>
      <c r="AK15" s="38">
        <f t="shared" si="3"/>
        <v>95.616</v>
      </c>
      <c r="AL15" s="38"/>
      <c r="AM15" s="38"/>
      <c r="AN15" s="38"/>
      <c r="AO15" s="38">
        <f t="shared" si="4"/>
        <v>95.616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1186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0.99663865546218489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2250944</v>
      </c>
      <c r="DD15" s="32"/>
      <c r="DE15" s="32">
        <f t="shared" si="10"/>
        <v>1094</v>
      </c>
      <c r="DF15" s="32"/>
      <c r="DG15" s="32">
        <f t="shared" si="11"/>
        <v>1094</v>
      </c>
      <c r="DH15" s="32"/>
      <c r="DI15" s="32"/>
      <c r="DJ15" s="32"/>
      <c r="DK15" s="32"/>
      <c r="DL15" s="32"/>
      <c r="DM15" s="32">
        <f t="shared" si="7"/>
        <v>1094</v>
      </c>
      <c r="DN15" s="32">
        <f t="shared" si="12"/>
        <v>274.59839357429718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43393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82</v>
      </c>
      <c r="H16" s="44">
        <f t="shared" si="1"/>
        <v>57.74647887323944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 t="s">
        <v>152</v>
      </c>
      <c r="Y16" s="39" t="s">
        <v>152</v>
      </c>
      <c r="Z16" s="39"/>
      <c r="AA16" s="39"/>
      <c r="AB16" s="39"/>
      <c r="AC16" s="39"/>
      <c r="AD16" s="39"/>
      <c r="AE16" s="39">
        <v>8909742</v>
      </c>
      <c r="AF16" s="39"/>
      <c r="AG16" s="39"/>
      <c r="AH16" s="39"/>
      <c r="AI16" s="38">
        <f t="shared" si="8"/>
        <v>4113</v>
      </c>
      <c r="AJ16" s="38">
        <f t="shared" si="2"/>
        <v>4.1130000000000004</v>
      </c>
      <c r="AK16" s="38">
        <f t="shared" si="3"/>
        <v>98.712000000000018</v>
      </c>
      <c r="AL16" s="38"/>
      <c r="AM16" s="38"/>
      <c r="AN16" s="38"/>
      <c r="AO16" s="38">
        <f t="shared" si="4"/>
        <v>98.712000000000018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2251992</v>
      </c>
      <c r="DD16" s="32"/>
      <c r="DE16" s="32">
        <f t="shared" si="10"/>
        <v>1048</v>
      </c>
      <c r="DF16" s="32"/>
      <c r="DG16" s="32">
        <f t="shared" si="11"/>
        <v>1048</v>
      </c>
      <c r="DH16" s="32"/>
      <c r="DI16" s="32"/>
      <c r="DJ16" s="32"/>
      <c r="DK16" s="32"/>
      <c r="DL16" s="32"/>
      <c r="DM16" s="32">
        <f t="shared" si="7"/>
        <v>1048</v>
      </c>
      <c r="DN16" s="32">
        <f t="shared" si="12"/>
        <v>254.80184779965958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43393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79</v>
      </c>
      <c r="H17" s="44">
        <f t="shared" si="1"/>
        <v>55.633802816901408</v>
      </c>
      <c r="I17" s="44">
        <v>77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 t="s">
        <v>152</v>
      </c>
      <c r="Y17" s="39" t="s">
        <v>152</v>
      </c>
      <c r="Z17" s="39"/>
      <c r="AA17" s="39"/>
      <c r="AB17" s="39"/>
      <c r="AC17" s="39"/>
      <c r="AD17" s="39"/>
      <c r="AE17" s="39">
        <v>8914448</v>
      </c>
      <c r="AF17" s="39"/>
      <c r="AG17" s="39"/>
      <c r="AH17" s="39"/>
      <c r="AI17" s="38">
        <f t="shared" si="8"/>
        <v>4706</v>
      </c>
      <c r="AJ17" s="38">
        <f t="shared" si="2"/>
        <v>4.7060000000000004</v>
      </c>
      <c r="AK17" s="38">
        <f t="shared" si="3"/>
        <v>112.94400000000002</v>
      </c>
      <c r="AL17" s="38"/>
      <c r="AM17" s="38"/>
      <c r="AN17" s="38"/>
      <c r="AO17" s="38">
        <f t="shared" si="4"/>
        <v>112.94400000000002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2253112</v>
      </c>
      <c r="DD17" s="32"/>
      <c r="DE17" s="32">
        <f t="shared" si="10"/>
        <v>1120</v>
      </c>
      <c r="DF17" s="32"/>
      <c r="DG17" s="32">
        <f t="shared" si="11"/>
        <v>1120</v>
      </c>
      <c r="DH17" s="32"/>
      <c r="DI17" s="32"/>
      <c r="DJ17" s="32"/>
      <c r="DK17" s="32"/>
      <c r="DL17" s="32"/>
      <c r="DM17" s="32">
        <f t="shared" si="7"/>
        <v>1120</v>
      </c>
      <c r="DN17" s="32">
        <f t="shared" si="12"/>
        <v>237.99405014874625</v>
      </c>
      <c r="DO17" s="91">
        <v>1.05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43393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75</v>
      </c>
      <c r="H18" s="44">
        <f t="shared" si="1"/>
        <v>52.816901408450704</v>
      </c>
      <c r="I18" s="44">
        <v>73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 t="s">
        <v>152</v>
      </c>
      <c r="Y18" s="39" t="s">
        <v>152</v>
      </c>
      <c r="Z18" s="39"/>
      <c r="AA18" s="39"/>
      <c r="AB18" s="39"/>
      <c r="AC18" s="39"/>
      <c r="AD18" s="39"/>
      <c r="AE18" s="39">
        <v>8919202</v>
      </c>
      <c r="AF18" s="39"/>
      <c r="AG18" s="39"/>
      <c r="AH18" s="39"/>
      <c r="AI18" s="38">
        <f t="shared" si="8"/>
        <v>4754</v>
      </c>
      <c r="AJ18" s="38">
        <f t="shared" si="2"/>
        <v>4.7539999999999996</v>
      </c>
      <c r="AK18" s="38">
        <f t="shared" si="3"/>
        <v>114.09599999999999</v>
      </c>
      <c r="AL18" s="38"/>
      <c r="AM18" s="38"/>
      <c r="AN18" s="38"/>
      <c r="AO18" s="38">
        <f t="shared" si="4"/>
        <v>114.09599999999999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2254170</v>
      </c>
      <c r="DD18" s="32"/>
      <c r="DE18" s="32">
        <f t="shared" si="10"/>
        <v>1058</v>
      </c>
      <c r="DF18" s="32"/>
      <c r="DG18" s="32">
        <f t="shared" si="11"/>
        <v>1058</v>
      </c>
      <c r="DH18" s="32"/>
      <c r="DI18" s="32"/>
      <c r="DJ18" s="32"/>
      <c r="DK18" s="32"/>
      <c r="DL18" s="32"/>
      <c r="DM18" s="32">
        <f t="shared" si="7"/>
        <v>1058</v>
      </c>
      <c r="DN18" s="32">
        <f t="shared" si="12"/>
        <v>222.549432057215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43393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76</v>
      </c>
      <c r="H19" s="44">
        <f t="shared" si="1"/>
        <v>53.521126760563384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 t="s">
        <v>152</v>
      </c>
      <c r="Y19" s="39" t="s">
        <v>152</v>
      </c>
      <c r="Z19" s="39"/>
      <c r="AA19" s="39"/>
      <c r="AB19" s="39"/>
      <c r="AC19" s="39"/>
      <c r="AD19" s="39"/>
      <c r="AE19" s="39">
        <v>8924321</v>
      </c>
      <c r="AF19" s="39"/>
      <c r="AG19" s="39"/>
      <c r="AH19" s="39"/>
      <c r="AI19" s="38">
        <f t="shared" si="8"/>
        <v>5119</v>
      </c>
      <c r="AJ19" s="38">
        <f t="shared" si="2"/>
        <v>5.1189999999999998</v>
      </c>
      <c r="AK19" s="38">
        <f t="shared" si="3"/>
        <v>122.85599999999999</v>
      </c>
      <c r="AL19" s="38"/>
      <c r="AM19" s="38"/>
      <c r="AN19" s="38"/>
      <c r="AO19" s="38">
        <f t="shared" si="4"/>
        <v>122.85599999999999</v>
      </c>
      <c r="AP19" s="37">
        <v>9.6</v>
      </c>
      <c r="AQ19" s="37">
        <f t="shared" si="9"/>
        <v>9.6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1037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0.87142857142857144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2255401</v>
      </c>
      <c r="DD19" s="32"/>
      <c r="DE19" s="32">
        <f t="shared" si="10"/>
        <v>1231</v>
      </c>
      <c r="DF19" s="32"/>
      <c r="DG19" s="32">
        <f t="shared" si="11"/>
        <v>1231</v>
      </c>
      <c r="DH19" s="32"/>
      <c r="DI19" s="32"/>
      <c r="DJ19" s="32"/>
      <c r="DK19" s="32"/>
      <c r="DL19" s="32"/>
      <c r="DM19" s="32">
        <f t="shared" si="7"/>
        <v>1231</v>
      </c>
      <c r="DN19" s="32">
        <f t="shared" si="12"/>
        <v>240.47665559679626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43393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 t="s">
        <v>152</v>
      </c>
      <c r="Y20" s="39" t="s">
        <v>152</v>
      </c>
      <c r="Z20" s="39"/>
      <c r="AA20" s="39"/>
      <c r="AB20" s="39"/>
      <c r="AC20" s="39"/>
      <c r="AD20" s="39"/>
      <c r="AE20" s="39">
        <v>8928952</v>
      </c>
      <c r="AF20" s="39"/>
      <c r="AG20" s="39"/>
      <c r="AH20" s="39"/>
      <c r="AI20" s="38">
        <f t="shared" si="8"/>
        <v>4631</v>
      </c>
      <c r="AJ20" s="38">
        <f t="shared" si="2"/>
        <v>4.6310000000000002</v>
      </c>
      <c r="AK20" s="38">
        <f t="shared" si="3"/>
        <v>111.14400000000001</v>
      </c>
      <c r="AL20" s="38"/>
      <c r="AM20" s="38"/>
      <c r="AN20" s="38"/>
      <c r="AO20" s="38">
        <f t="shared" si="4"/>
        <v>111.14400000000001</v>
      </c>
      <c r="AP20" s="37">
        <v>8.4</v>
      </c>
      <c r="AQ20" s="37">
        <f t="shared" si="9"/>
        <v>8.4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1037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0.87142857142857144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2256580</v>
      </c>
      <c r="DD20" s="32"/>
      <c r="DE20" s="32">
        <f t="shared" si="10"/>
        <v>1179</v>
      </c>
      <c r="DF20" s="32"/>
      <c r="DG20" s="32">
        <f t="shared" si="11"/>
        <v>1179</v>
      </c>
      <c r="DH20" s="32"/>
      <c r="DI20" s="32"/>
      <c r="DJ20" s="32"/>
      <c r="DK20" s="32"/>
      <c r="DL20" s="32"/>
      <c r="DM20" s="32">
        <f t="shared" si="7"/>
        <v>1179</v>
      </c>
      <c r="DN20" s="32">
        <f t="shared" si="12"/>
        <v>254.58864176203843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43393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 t="s">
        <v>152</v>
      </c>
      <c r="Y21" s="39" t="s">
        <v>152</v>
      </c>
      <c r="Z21" s="39"/>
      <c r="AA21" s="39"/>
      <c r="AB21" s="39"/>
      <c r="AC21" s="39"/>
      <c r="AD21" s="39"/>
      <c r="AE21" s="39">
        <v>8933550</v>
      </c>
      <c r="AF21" s="39"/>
      <c r="AG21" s="39"/>
      <c r="AH21" s="39"/>
      <c r="AI21" s="38">
        <f t="shared" si="8"/>
        <v>4598</v>
      </c>
      <c r="AJ21" s="38">
        <f t="shared" si="2"/>
        <v>4.5979999999999999</v>
      </c>
      <c r="AK21" s="38">
        <f t="shared" si="3"/>
        <v>110.352</v>
      </c>
      <c r="AL21" s="38"/>
      <c r="AM21" s="38"/>
      <c r="AN21" s="38"/>
      <c r="AO21" s="38">
        <f t="shared" si="4"/>
        <v>110.352</v>
      </c>
      <c r="AP21" s="37">
        <v>7.7</v>
      </c>
      <c r="AQ21" s="37">
        <f t="shared" si="9"/>
        <v>7.7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1037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0.87142857142857144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2257801</v>
      </c>
      <c r="DD21" s="32"/>
      <c r="DE21" s="32">
        <f t="shared" si="10"/>
        <v>1221</v>
      </c>
      <c r="DF21" s="32"/>
      <c r="DG21" s="32">
        <f t="shared" si="11"/>
        <v>1221</v>
      </c>
      <c r="DH21" s="32"/>
      <c r="DI21" s="32"/>
      <c r="DJ21" s="32"/>
      <c r="DK21" s="32"/>
      <c r="DL21" s="32"/>
      <c r="DM21" s="32">
        <f t="shared" si="7"/>
        <v>1221</v>
      </c>
      <c r="DN21" s="32">
        <f t="shared" si="12"/>
        <v>265.55023923444975</v>
      </c>
      <c r="DO21" s="91">
        <v>1.1000000000000001</v>
      </c>
      <c r="DP21" s="31"/>
      <c r="DT21" s="24"/>
      <c r="DU21" s="24"/>
      <c r="DV21" s="24"/>
      <c r="DW21" s="23"/>
    </row>
    <row r="22" spans="1:127" x14ac:dyDescent="0.35">
      <c r="A22" s="232">
        <v>43393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 t="s">
        <v>152</v>
      </c>
      <c r="Y22" s="39" t="s">
        <v>152</v>
      </c>
      <c r="Z22" s="39"/>
      <c r="AA22" s="39"/>
      <c r="AB22" s="39"/>
      <c r="AC22" s="39"/>
      <c r="AD22" s="39"/>
      <c r="AE22" s="39">
        <v>8938120</v>
      </c>
      <c r="AF22" s="39"/>
      <c r="AG22" s="39"/>
      <c r="AH22" s="39"/>
      <c r="AI22" s="38">
        <f t="shared" si="8"/>
        <v>4570</v>
      </c>
      <c r="AJ22" s="38">
        <f t="shared" si="2"/>
        <v>4.57</v>
      </c>
      <c r="AK22" s="38">
        <f t="shared" si="3"/>
        <v>109.68</v>
      </c>
      <c r="AL22" s="38"/>
      <c r="AM22" s="38"/>
      <c r="AN22" s="38"/>
      <c r="AO22" s="38">
        <f t="shared" si="4"/>
        <v>109.68</v>
      </c>
      <c r="AP22" s="37">
        <v>7</v>
      </c>
      <c r="AQ22" s="37">
        <f t="shared" si="9"/>
        <v>7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1037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0.87142857142857144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2259032</v>
      </c>
      <c r="DD22" s="32"/>
      <c r="DE22" s="32">
        <f t="shared" si="10"/>
        <v>1231</v>
      </c>
      <c r="DF22" s="32"/>
      <c r="DG22" s="32">
        <f t="shared" si="11"/>
        <v>1231</v>
      </c>
      <c r="DH22" s="32"/>
      <c r="DI22" s="32"/>
      <c r="DJ22" s="32"/>
      <c r="DK22" s="32"/>
      <c r="DL22" s="32"/>
      <c r="DM22" s="32">
        <f t="shared" si="7"/>
        <v>1231</v>
      </c>
      <c r="DN22" s="32">
        <f t="shared" si="12"/>
        <v>269.36542669584242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43393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73</v>
      </c>
      <c r="H23" s="44">
        <f t="shared" si="1"/>
        <v>51.408450704225352</v>
      </c>
      <c r="I23" s="44">
        <v>71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 t="s">
        <v>152</v>
      </c>
      <c r="Y23" s="39" t="s">
        <v>152</v>
      </c>
      <c r="Z23" s="39"/>
      <c r="AA23" s="39"/>
      <c r="AB23" s="39"/>
      <c r="AC23" s="39"/>
      <c r="AD23" s="39"/>
      <c r="AE23" s="39">
        <v>8942305</v>
      </c>
      <c r="AF23" s="39"/>
      <c r="AG23" s="39"/>
      <c r="AH23" s="39"/>
      <c r="AI23" s="38">
        <f t="shared" si="8"/>
        <v>4185</v>
      </c>
      <c r="AJ23" s="38">
        <f t="shared" si="2"/>
        <v>4.1849999999999996</v>
      </c>
      <c r="AK23" s="38">
        <f t="shared" si="3"/>
        <v>100.44</v>
      </c>
      <c r="AL23" s="38"/>
      <c r="AM23" s="38"/>
      <c r="AN23" s="38"/>
      <c r="AO23" s="38">
        <f t="shared" si="4"/>
        <v>100.44</v>
      </c>
      <c r="AP23" s="37">
        <v>6.3</v>
      </c>
      <c r="AQ23" s="37">
        <f t="shared" si="9"/>
        <v>6.3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1037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0.87142857142857144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2260184</v>
      </c>
      <c r="DD23" s="32"/>
      <c r="DE23" s="32">
        <f t="shared" si="10"/>
        <v>1152</v>
      </c>
      <c r="DF23" s="32"/>
      <c r="DG23" s="32">
        <f t="shared" si="11"/>
        <v>1152</v>
      </c>
      <c r="DH23" s="32"/>
      <c r="DI23" s="32"/>
      <c r="DJ23" s="32"/>
      <c r="DK23" s="32"/>
      <c r="DL23" s="32"/>
      <c r="DM23" s="32">
        <f t="shared" si="7"/>
        <v>1152</v>
      </c>
      <c r="DN23" s="32">
        <f t="shared" si="12"/>
        <v>275.26881720430111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43393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 t="s">
        <v>152</v>
      </c>
      <c r="Y24" s="39" t="s">
        <v>152</v>
      </c>
      <c r="Z24" s="39"/>
      <c r="AA24" s="39"/>
      <c r="AB24" s="39"/>
      <c r="AC24" s="39"/>
      <c r="AD24" s="39"/>
      <c r="AE24" s="39">
        <v>8946434</v>
      </c>
      <c r="AF24" s="39"/>
      <c r="AG24" s="39"/>
      <c r="AH24" s="39"/>
      <c r="AI24" s="38">
        <f t="shared" si="8"/>
        <v>4129</v>
      </c>
      <c r="AJ24" s="38">
        <f t="shared" si="2"/>
        <v>4.1289999999999996</v>
      </c>
      <c r="AK24" s="38">
        <f t="shared" si="3"/>
        <v>99.095999999999989</v>
      </c>
      <c r="AL24" s="38"/>
      <c r="AM24" s="38"/>
      <c r="AN24" s="38"/>
      <c r="AO24" s="38">
        <f t="shared" si="4"/>
        <v>99.095999999999989</v>
      </c>
      <c r="AP24" s="37">
        <v>5.6</v>
      </c>
      <c r="AQ24" s="37">
        <f t="shared" si="9"/>
        <v>5.6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1037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0.87142857142857144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2261377</v>
      </c>
      <c r="DD24" s="32"/>
      <c r="DE24" s="32">
        <f t="shared" si="10"/>
        <v>1193</v>
      </c>
      <c r="DF24" s="32"/>
      <c r="DG24" s="32">
        <f t="shared" si="11"/>
        <v>1193</v>
      </c>
      <c r="DH24" s="32"/>
      <c r="DI24" s="32"/>
      <c r="DJ24" s="32"/>
      <c r="DK24" s="32"/>
      <c r="DL24" s="32"/>
      <c r="DM24" s="32">
        <f t="shared" si="7"/>
        <v>1193</v>
      </c>
      <c r="DN24" s="32">
        <f t="shared" si="12"/>
        <v>288.93194478081864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43393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74</v>
      </c>
      <c r="H25" s="44">
        <f t="shared" si="1"/>
        <v>52.112676056338032</v>
      </c>
      <c r="I25" s="44">
        <v>72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 t="s">
        <v>152</v>
      </c>
      <c r="Y25" s="39" t="s">
        <v>152</v>
      </c>
      <c r="Z25" s="39"/>
      <c r="AA25" s="39"/>
      <c r="AB25" s="39"/>
      <c r="AC25" s="39"/>
      <c r="AD25" s="39"/>
      <c r="AE25" s="39">
        <v>8951314</v>
      </c>
      <c r="AF25" s="39"/>
      <c r="AG25" s="39"/>
      <c r="AH25" s="39"/>
      <c r="AI25" s="38">
        <f t="shared" si="8"/>
        <v>4880</v>
      </c>
      <c r="AJ25" s="38">
        <f t="shared" si="2"/>
        <v>4.88</v>
      </c>
      <c r="AK25" s="38">
        <f t="shared" si="3"/>
        <v>117.12</v>
      </c>
      <c r="AL25" s="38"/>
      <c r="AM25" s="38"/>
      <c r="AN25" s="38"/>
      <c r="AO25" s="38">
        <f t="shared" si="4"/>
        <v>117.12</v>
      </c>
      <c r="AP25" s="37">
        <v>5.2</v>
      </c>
      <c r="AQ25" s="37">
        <f t="shared" si="9"/>
        <v>5.2</v>
      </c>
      <c r="AR25" s="36"/>
      <c r="AS25" s="36"/>
      <c r="AT25" s="36"/>
      <c r="AU25" s="35" t="s">
        <v>158</v>
      </c>
      <c r="AV25" s="34">
        <v>1186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1036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0.99663865546218489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0.87058823529411766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2262650</v>
      </c>
      <c r="DD25" s="32"/>
      <c r="DE25" s="32">
        <f t="shared" si="10"/>
        <v>1273</v>
      </c>
      <c r="DF25" s="32"/>
      <c r="DG25" s="32">
        <f t="shared" si="11"/>
        <v>1273</v>
      </c>
      <c r="DH25" s="32"/>
      <c r="DI25" s="32"/>
      <c r="DJ25" s="32"/>
      <c r="DK25" s="32"/>
      <c r="DL25" s="32"/>
      <c r="DM25" s="32">
        <f t="shared" si="7"/>
        <v>1273</v>
      </c>
      <c r="DN25" s="32">
        <f t="shared" si="12"/>
        <v>260.86065573770492</v>
      </c>
      <c r="DO25" s="91">
        <v>1.05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43393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74</v>
      </c>
      <c r="H26" s="44">
        <f t="shared" si="1"/>
        <v>52.112676056338032</v>
      </c>
      <c r="I26" s="44">
        <v>72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 t="s">
        <v>152</v>
      </c>
      <c r="Y26" s="39" t="s">
        <v>152</v>
      </c>
      <c r="Z26" s="39"/>
      <c r="AA26" s="39"/>
      <c r="AB26" s="39"/>
      <c r="AC26" s="39"/>
      <c r="AD26" s="39"/>
      <c r="AE26" s="39">
        <v>8955360</v>
      </c>
      <c r="AF26" s="39"/>
      <c r="AG26" s="39"/>
      <c r="AH26" s="39"/>
      <c r="AI26" s="38">
        <f t="shared" si="8"/>
        <v>4046</v>
      </c>
      <c r="AJ26" s="38">
        <f t="shared" si="2"/>
        <v>4.0460000000000003</v>
      </c>
      <c r="AK26" s="38">
        <f t="shared" si="3"/>
        <v>97.104000000000013</v>
      </c>
      <c r="AL26" s="38"/>
      <c r="AM26" s="38"/>
      <c r="AN26" s="38"/>
      <c r="AO26" s="38">
        <f t="shared" si="4"/>
        <v>97.104000000000013</v>
      </c>
      <c r="AP26" s="37">
        <v>4.5</v>
      </c>
      <c r="AQ26" s="37">
        <f t="shared" si="9"/>
        <v>4.5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0.85378151260504198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2263741</v>
      </c>
      <c r="DD26" s="32"/>
      <c r="DE26" s="32">
        <f t="shared" si="10"/>
        <v>1091</v>
      </c>
      <c r="DF26" s="32"/>
      <c r="DG26" s="32">
        <f t="shared" si="11"/>
        <v>1091</v>
      </c>
      <c r="DH26" s="32"/>
      <c r="DI26" s="32"/>
      <c r="DJ26" s="32"/>
      <c r="DK26" s="32"/>
      <c r="DL26" s="32"/>
      <c r="DM26" s="32">
        <f t="shared" si="7"/>
        <v>1091</v>
      </c>
      <c r="DN26" s="32">
        <f t="shared" si="12"/>
        <v>269.6490360850222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43393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1</v>
      </c>
      <c r="G27" s="89">
        <v>73</v>
      </c>
      <c r="H27" s="44">
        <f t="shared" si="1"/>
        <v>51.408450704225352</v>
      </c>
      <c r="I27" s="44">
        <v>71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 t="s">
        <v>152</v>
      </c>
      <c r="Y27" s="39" t="s">
        <v>152</v>
      </c>
      <c r="Z27" s="39"/>
      <c r="AA27" s="39"/>
      <c r="AB27" s="39"/>
      <c r="AC27" s="39"/>
      <c r="AD27" s="39"/>
      <c r="AE27" s="39">
        <v>8959560</v>
      </c>
      <c r="AF27" s="39"/>
      <c r="AG27" s="39"/>
      <c r="AH27" s="39"/>
      <c r="AI27" s="38">
        <f t="shared" si="8"/>
        <v>4200</v>
      </c>
      <c r="AJ27" s="38">
        <f t="shared" si="2"/>
        <v>4.2</v>
      </c>
      <c r="AK27" s="38">
        <f t="shared" si="3"/>
        <v>100.80000000000001</v>
      </c>
      <c r="AL27" s="38"/>
      <c r="AM27" s="38"/>
      <c r="AN27" s="38"/>
      <c r="AO27" s="38">
        <f t="shared" si="4"/>
        <v>100.80000000000001</v>
      </c>
      <c r="AP27" s="37">
        <v>3.9</v>
      </c>
      <c r="AQ27" s="37">
        <f t="shared" si="9"/>
        <v>3.9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1016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0.85378151260504198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2264888</v>
      </c>
      <c r="DD27" s="32"/>
      <c r="DE27" s="32">
        <f t="shared" si="10"/>
        <v>1147</v>
      </c>
      <c r="DF27" s="32"/>
      <c r="DG27" s="32">
        <f t="shared" si="11"/>
        <v>1147</v>
      </c>
      <c r="DH27" s="32"/>
      <c r="DI27" s="32"/>
      <c r="DJ27" s="32"/>
      <c r="DK27" s="32"/>
      <c r="DL27" s="32"/>
      <c r="DM27" s="32">
        <f t="shared" si="7"/>
        <v>1147</v>
      </c>
      <c r="DN27" s="32">
        <f t="shared" si="12"/>
        <v>273.09523809523807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43393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0</v>
      </c>
      <c r="G28" s="89">
        <v>73</v>
      </c>
      <c r="H28" s="44">
        <f t="shared" si="1"/>
        <v>51.408450704225352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 t="s">
        <v>152</v>
      </c>
      <c r="Y28" s="39" t="s">
        <v>152</v>
      </c>
      <c r="Z28" s="39"/>
      <c r="AA28" s="39"/>
      <c r="AB28" s="39"/>
      <c r="AC28" s="39"/>
      <c r="AD28" s="39"/>
      <c r="AE28" s="39">
        <v>8963883</v>
      </c>
      <c r="AF28" s="39"/>
      <c r="AG28" s="39"/>
      <c r="AH28" s="39"/>
      <c r="AI28" s="38">
        <f t="shared" si="8"/>
        <v>4323</v>
      </c>
      <c r="AJ28" s="38">
        <f t="shared" si="2"/>
        <v>4.3230000000000004</v>
      </c>
      <c r="AK28" s="38">
        <f t="shared" si="3"/>
        <v>103.75200000000001</v>
      </c>
      <c r="AL28" s="38"/>
      <c r="AM28" s="38"/>
      <c r="AN28" s="38"/>
      <c r="AO28" s="38">
        <f t="shared" si="4"/>
        <v>103.75200000000001</v>
      </c>
      <c r="AP28" s="37">
        <v>3.4</v>
      </c>
      <c r="AQ28" s="37">
        <f t="shared" si="9"/>
        <v>3.4</v>
      </c>
      <c r="AR28" s="36"/>
      <c r="AS28" s="36"/>
      <c r="AT28" s="36"/>
      <c r="AU28" s="35" t="s">
        <v>158</v>
      </c>
      <c r="AV28" s="34">
        <v>1186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1006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0.99663865546218489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0.8453781512605042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2266035</v>
      </c>
      <c r="DD28" s="32"/>
      <c r="DE28" s="32">
        <f t="shared" si="10"/>
        <v>1147</v>
      </c>
      <c r="DF28" s="32"/>
      <c r="DG28" s="32">
        <f t="shared" si="11"/>
        <v>1147</v>
      </c>
      <c r="DH28" s="32"/>
      <c r="DI28" s="32"/>
      <c r="DJ28" s="32"/>
      <c r="DK28" s="32"/>
      <c r="DL28" s="32"/>
      <c r="DM28" s="32">
        <f t="shared" si="7"/>
        <v>1147</v>
      </c>
      <c r="DN28" s="32">
        <f t="shared" si="12"/>
        <v>265.32500578302103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43393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73</v>
      </c>
      <c r="H29" s="44">
        <f t="shared" si="1"/>
        <v>51.408450704225352</v>
      </c>
      <c r="I29" s="44">
        <v>72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 t="s">
        <v>152</v>
      </c>
      <c r="Y29" s="39" t="s">
        <v>152</v>
      </c>
      <c r="Z29" s="39"/>
      <c r="AA29" s="39"/>
      <c r="AB29" s="39"/>
      <c r="AC29" s="39"/>
      <c r="AD29" s="39"/>
      <c r="AE29" s="39">
        <v>8968305</v>
      </c>
      <c r="AF29" s="39"/>
      <c r="AG29" s="39"/>
      <c r="AH29" s="39"/>
      <c r="AI29" s="38">
        <f t="shared" si="8"/>
        <v>4422</v>
      </c>
      <c r="AJ29" s="38">
        <f t="shared" si="2"/>
        <v>4.4219999999999997</v>
      </c>
      <c r="AK29" s="38">
        <f t="shared" si="3"/>
        <v>106.12799999999999</v>
      </c>
      <c r="AL29" s="38"/>
      <c r="AM29" s="38"/>
      <c r="AN29" s="38"/>
      <c r="AO29" s="38">
        <f t="shared" si="4"/>
        <v>106.12799999999999</v>
      </c>
      <c r="AP29" s="37">
        <v>3</v>
      </c>
      <c r="AQ29" s="37">
        <f t="shared" si="9"/>
        <v>3</v>
      </c>
      <c r="AR29" s="36"/>
      <c r="AS29" s="36"/>
      <c r="AT29" s="36"/>
      <c r="AU29" s="35" t="s">
        <v>158</v>
      </c>
      <c r="AV29" s="34">
        <v>1186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1006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0.99663865546218489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0.8453781512605042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2267233</v>
      </c>
      <c r="DD29" s="32"/>
      <c r="DE29" s="32">
        <f t="shared" si="10"/>
        <v>1198</v>
      </c>
      <c r="DF29" s="32"/>
      <c r="DG29" s="32">
        <f t="shared" si="11"/>
        <v>1198</v>
      </c>
      <c r="DH29" s="32"/>
      <c r="DI29" s="32"/>
      <c r="DJ29" s="32"/>
      <c r="DK29" s="32"/>
      <c r="DL29" s="32"/>
      <c r="DM29" s="32">
        <f t="shared" si="7"/>
        <v>1198</v>
      </c>
      <c r="DN29" s="32">
        <f t="shared" si="12"/>
        <v>270.91813658977838</v>
      </c>
      <c r="DO29" s="91">
        <v>0.99</v>
      </c>
      <c r="DP29" s="31"/>
      <c r="DT29" s="24"/>
      <c r="DU29" s="24"/>
      <c r="DV29" s="24"/>
      <c r="DW29" s="23"/>
    </row>
    <row r="30" spans="1:127" x14ac:dyDescent="0.35">
      <c r="A30" s="232">
        <v>43393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74</v>
      </c>
      <c r="H30" s="44">
        <f t="shared" si="1"/>
        <v>52.112676056338032</v>
      </c>
      <c r="I30" s="44">
        <v>72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 t="s">
        <v>152</v>
      </c>
      <c r="Y30" s="39" t="s">
        <v>152</v>
      </c>
      <c r="Z30" s="39"/>
      <c r="AA30" s="39"/>
      <c r="AB30" s="39"/>
      <c r="AC30" s="39"/>
      <c r="AD30" s="39"/>
      <c r="AE30" s="39">
        <v>8972558</v>
      </c>
      <c r="AF30" s="39"/>
      <c r="AG30" s="39"/>
      <c r="AH30" s="39"/>
      <c r="AI30" s="38">
        <f t="shared" si="8"/>
        <v>4253</v>
      </c>
      <c r="AJ30" s="38">
        <f t="shared" si="2"/>
        <v>4.2530000000000001</v>
      </c>
      <c r="AK30" s="38">
        <f t="shared" si="3"/>
        <v>102.072</v>
      </c>
      <c r="AL30" s="38"/>
      <c r="AM30" s="38"/>
      <c r="AN30" s="38"/>
      <c r="AO30" s="38">
        <f t="shared" si="4"/>
        <v>102.072</v>
      </c>
      <c r="AP30" s="37">
        <v>2.7</v>
      </c>
      <c r="AQ30" s="37">
        <f t="shared" si="9"/>
        <v>2.7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1006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0.8453781512605042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2268366</v>
      </c>
      <c r="DD30" s="32"/>
      <c r="DE30" s="32">
        <f t="shared" si="10"/>
        <v>1133</v>
      </c>
      <c r="DF30" s="32"/>
      <c r="DG30" s="32">
        <f t="shared" si="11"/>
        <v>1133</v>
      </c>
      <c r="DH30" s="32"/>
      <c r="DI30" s="32"/>
      <c r="DJ30" s="32"/>
      <c r="DK30" s="32"/>
      <c r="DL30" s="32"/>
      <c r="DM30" s="32">
        <f t="shared" si="7"/>
        <v>1133</v>
      </c>
      <c r="DN30" s="32">
        <f t="shared" si="12"/>
        <v>266.40018810251587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43393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-2</v>
      </c>
      <c r="G31" s="89">
        <v>74</v>
      </c>
      <c r="H31" s="44">
        <f t="shared" si="1"/>
        <v>52.112676056338032</v>
      </c>
      <c r="I31" s="44">
        <v>72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 t="s">
        <v>152</v>
      </c>
      <c r="Y31" s="39" t="s">
        <v>152</v>
      </c>
      <c r="Z31" s="39"/>
      <c r="AA31" s="39"/>
      <c r="AB31" s="39"/>
      <c r="AC31" s="39"/>
      <c r="AD31" s="39"/>
      <c r="AE31" s="39">
        <v>8976835</v>
      </c>
      <c r="AF31" s="39"/>
      <c r="AG31" s="39"/>
      <c r="AH31" s="39"/>
      <c r="AI31" s="38">
        <f t="shared" si="8"/>
        <v>4277</v>
      </c>
      <c r="AJ31" s="38">
        <f t="shared" si="2"/>
        <v>4.2770000000000001</v>
      </c>
      <c r="AK31" s="38">
        <f t="shared" si="3"/>
        <v>102.648</v>
      </c>
      <c r="AL31" s="38"/>
      <c r="AM31" s="38"/>
      <c r="AN31" s="38"/>
      <c r="AO31" s="38">
        <f t="shared" si="4"/>
        <v>102.648</v>
      </c>
      <c r="AP31" s="37">
        <v>2.4</v>
      </c>
      <c r="AQ31" s="37">
        <f t="shared" si="9"/>
        <v>2.4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1005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0.84453781512605042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2269508</v>
      </c>
      <c r="DD31" s="32"/>
      <c r="DE31" s="32">
        <f t="shared" si="10"/>
        <v>1142</v>
      </c>
      <c r="DF31" s="32"/>
      <c r="DG31" s="32">
        <f t="shared" si="11"/>
        <v>1142</v>
      </c>
      <c r="DH31" s="32"/>
      <c r="DI31" s="32"/>
      <c r="DJ31" s="32"/>
      <c r="DK31" s="32"/>
      <c r="DL31" s="32"/>
      <c r="DM31" s="32">
        <f t="shared" si="7"/>
        <v>1142</v>
      </c>
      <c r="DN31" s="32">
        <f t="shared" si="12"/>
        <v>267.00958615852232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43393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-3</v>
      </c>
      <c r="G32" s="89">
        <v>74</v>
      </c>
      <c r="H32" s="44">
        <f t="shared" si="1"/>
        <v>52.112676056338032</v>
      </c>
      <c r="I32" s="44">
        <v>71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 t="s">
        <v>152</v>
      </c>
      <c r="Y32" s="39" t="s">
        <v>152</v>
      </c>
      <c r="Z32" s="39"/>
      <c r="AA32" s="39"/>
      <c r="AB32" s="39"/>
      <c r="AC32" s="39"/>
      <c r="AD32" s="39"/>
      <c r="AE32" s="39">
        <v>8981293</v>
      </c>
      <c r="AF32" s="39"/>
      <c r="AG32" s="39"/>
      <c r="AH32" s="39"/>
      <c r="AI32" s="38">
        <f t="shared" si="8"/>
        <v>4458</v>
      </c>
      <c r="AJ32" s="38">
        <f t="shared" si="2"/>
        <v>4.4580000000000002</v>
      </c>
      <c r="AK32" s="38">
        <f t="shared" si="3"/>
        <v>106.992</v>
      </c>
      <c r="AL32" s="38"/>
      <c r="AM32" s="38"/>
      <c r="AN32" s="38"/>
      <c r="AO32" s="38">
        <f t="shared" si="4"/>
        <v>106.992</v>
      </c>
      <c r="AP32" s="37">
        <v>2.2000000000000002</v>
      </c>
      <c r="AQ32" s="37">
        <f t="shared" si="9"/>
        <v>2.2000000000000002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1005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0.84453781512605042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2270651</v>
      </c>
      <c r="DD32" s="32"/>
      <c r="DE32" s="32">
        <f t="shared" si="10"/>
        <v>1143</v>
      </c>
      <c r="DF32" s="32"/>
      <c r="DG32" s="32">
        <f t="shared" si="11"/>
        <v>1143</v>
      </c>
      <c r="DH32" s="32"/>
      <c r="DI32" s="32"/>
      <c r="DJ32" s="32"/>
      <c r="DK32" s="32"/>
      <c r="DL32" s="32"/>
      <c r="DM32" s="32">
        <f t="shared" si="7"/>
        <v>1143</v>
      </c>
      <c r="DN32" s="32">
        <f t="shared" si="12"/>
        <v>256.39300134589502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43393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74</v>
      </c>
      <c r="H33" s="44">
        <f t="shared" si="1"/>
        <v>52.112676056338032</v>
      </c>
      <c r="I33" s="44">
        <v>68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 t="s">
        <v>152</v>
      </c>
      <c r="Y33" s="39" t="s">
        <v>152</v>
      </c>
      <c r="Z33" s="39"/>
      <c r="AA33" s="39"/>
      <c r="AB33" s="39"/>
      <c r="AC33" s="39"/>
      <c r="AD33" s="39"/>
      <c r="AE33" s="39">
        <v>8986044</v>
      </c>
      <c r="AF33" s="39"/>
      <c r="AG33" s="39"/>
      <c r="AH33" s="39"/>
      <c r="AI33" s="38">
        <f t="shared" si="8"/>
        <v>4751</v>
      </c>
      <c r="AJ33" s="38">
        <f t="shared" si="2"/>
        <v>4.7510000000000003</v>
      </c>
      <c r="AK33" s="38">
        <f t="shared" si="3"/>
        <v>114.024</v>
      </c>
      <c r="AL33" s="38"/>
      <c r="AM33" s="38"/>
      <c r="AN33" s="38"/>
      <c r="AO33" s="38">
        <f t="shared" si="4"/>
        <v>114.024</v>
      </c>
      <c r="AP33" s="37">
        <v>2</v>
      </c>
      <c r="AQ33" s="37">
        <f t="shared" si="9"/>
        <v>2</v>
      </c>
      <c r="AR33" s="36"/>
      <c r="AS33" s="36"/>
      <c r="AT33" s="36"/>
      <c r="AU33" s="35" t="s">
        <v>158</v>
      </c>
      <c r="AV33" s="34">
        <v>1188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1004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0.99831932773109244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0.84369747899159664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2271812</v>
      </c>
      <c r="DD33" s="32"/>
      <c r="DE33" s="32">
        <f t="shared" si="10"/>
        <v>1161</v>
      </c>
      <c r="DF33" s="32"/>
      <c r="DG33" s="32">
        <f t="shared" si="11"/>
        <v>1161</v>
      </c>
      <c r="DH33" s="32"/>
      <c r="DI33" s="32"/>
      <c r="DJ33" s="32"/>
      <c r="DK33" s="32"/>
      <c r="DL33" s="32"/>
      <c r="DM33" s="32">
        <f t="shared" si="7"/>
        <v>1161</v>
      </c>
      <c r="DN33" s="32">
        <f t="shared" si="12"/>
        <v>244.36960639865291</v>
      </c>
      <c r="DO33" s="91">
        <v>1.1399999999999999</v>
      </c>
      <c r="DP33" s="31"/>
      <c r="DT33" s="24"/>
      <c r="DU33" s="24"/>
      <c r="DV33" s="24"/>
      <c r="DW33" s="23"/>
    </row>
    <row r="34" spans="1:127" x14ac:dyDescent="0.35">
      <c r="A34" s="232">
        <v>43393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1</v>
      </c>
      <c r="G34" s="89">
        <v>70</v>
      </c>
      <c r="H34" s="44">
        <f t="shared" si="1"/>
        <v>49.295774647887328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 t="s">
        <v>152</v>
      </c>
      <c r="Y34" s="39" t="s">
        <v>152</v>
      </c>
      <c r="Z34" s="39"/>
      <c r="AA34" s="39"/>
      <c r="AB34" s="39"/>
      <c r="AC34" s="39"/>
      <c r="AD34" s="39"/>
      <c r="AE34" s="39">
        <v>8989976</v>
      </c>
      <c r="AF34" s="39"/>
      <c r="AG34" s="39"/>
      <c r="AH34" s="39"/>
      <c r="AI34" s="38">
        <f t="shared" si="8"/>
        <v>3932</v>
      </c>
      <c r="AJ34" s="38">
        <f t="shared" si="2"/>
        <v>3.9319999999999999</v>
      </c>
      <c r="AK34" s="38">
        <f t="shared" si="3"/>
        <v>94.367999999999995</v>
      </c>
      <c r="AL34" s="38"/>
      <c r="AM34" s="38"/>
      <c r="AN34" s="38"/>
      <c r="AO34" s="38">
        <f t="shared" si="4"/>
        <v>94.367999999999995</v>
      </c>
      <c r="AP34" s="37">
        <v>2.8</v>
      </c>
      <c r="AQ34" s="37">
        <f t="shared" si="9"/>
        <v>2.8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2272930</v>
      </c>
      <c r="DD34" s="32"/>
      <c r="DE34" s="32">
        <f t="shared" si="10"/>
        <v>1118</v>
      </c>
      <c r="DF34" s="32"/>
      <c r="DG34" s="32">
        <f t="shared" si="11"/>
        <v>1118</v>
      </c>
      <c r="DH34" s="32"/>
      <c r="DI34" s="32"/>
      <c r="DJ34" s="32"/>
      <c r="DK34" s="32"/>
      <c r="DL34" s="32"/>
      <c r="DM34" s="32">
        <f t="shared" si="7"/>
        <v>1118</v>
      </c>
      <c r="DN34" s="32">
        <f t="shared" si="12"/>
        <v>284.33367243133267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43393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3</v>
      </c>
      <c r="G35" s="89">
        <v>73</v>
      </c>
      <c r="H35" s="44">
        <f t="shared" si="1"/>
        <v>51.408450704225352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 t="s">
        <v>152</v>
      </c>
      <c r="Y35" s="39" t="s">
        <v>152</v>
      </c>
      <c r="Z35" s="39"/>
      <c r="AA35" s="39"/>
      <c r="AB35" s="39"/>
      <c r="AC35" s="39"/>
      <c r="AD35" s="39"/>
      <c r="AE35" s="39">
        <v>8994204</v>
      </c>
      <c r="AF35" s="39"/>
      <c r="AG35" s="39"/>
      <c r="AH35" s="39"/>
      <c r="AI35" s="38">
        <f t="shared" si="8"/>
        <v>4228</v>
      </c>
      <c r="AJ35" s="38">
        <f t="shared" si="2"/>
        <v>4.2279999999999998</v>
      </c>
      <c r="AK35" s="38">
        <f t="shared" si="3"/>
        <v>101.47199999999999</v>
      </c>
      <c r="AL35" s="38"/>
      <c r="AM35" s="38"/>
      <c r="AN35" s="38"/>
      <c r="AO35" s="38">
        <f t="shared" si="4"/>
        <v>101.47199999999999</v>
      </c>
      <c r="AP35" s="37">
        <v>3.8</v>
      </c>
      <c r="AQ35" s="37">
        <f t="shared" si="9"/>
        <v>3.8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2274010</v>
      </c>
      <c r="DD35" s="32"/>
      <c r="DE35" s="32">
        <f t="shared" si="10"/>
        <v>1080</v>
      </c>
      <c r="DF35" s="32"/>
      <c r="DG35" s="32">
        <f t="shared" si="11"/>
        <v>1080</v>
      </c>
      <c r="DH35" s="32"/>
      <c r="DI35" s="32"/>
      <c r="DJ35" s="32"/>
      <c r="DK35" s="32"/>
      <c r="DL35" s="32"/>
      <c r="DM35" s="32">
        <f t="shared" si="7"/>
        <v>1080</v>
      </c>
      <c r="DN35" s="32">
        <f t="shared" si="12"/>
        <v>255.43992431409652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3.3333333333333335</v>
      </c>
      <c r="G36" s="28">
        <f t="shared" si="13"/>
        <v>74.541666666666671</v>
      </c>
      <c r="H36" s="28">
        <f t="shared" si="13"/>
        <v>52.494131455399064</v>
      </c>
      <c r="I36" s="28">
        <f t="shared" si="13"/>
        <v>72.333333333333329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104233</v>
      </c>
      <c r="AJ36" s="28">
        <f>SUM(AJ12:AJ35)</f>
        <v>104.233</v>
      </c>
      <c r="AK36" s="28">
        <f>AVERAGE(AK12:AK35)</f>
        <v>104.23300000000002</v>
      </c>
      <c r="AL36" s="28"/>
      <c r="AM36" s="28"/>
      <c r="AN36" s="28"/>
      <c r="AO36" s="28"/>
      <c r="AP36" s="28">
        <f>AVERAGE(AP12:AP35)</f>
        <v>5.7666666666666684</v>
      </c>
      <c r="AQ36" s="28">
        <f>AVERAGE(AQ12:AQ35)</f>
        <v>5.7666666666666684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27487</v>
      </c>
      <c r="DF36" s="28"/>
      <c r="DG36" s="28">
        <f>SUM(DG12:DG35)</f>
        <v>27487</v>
      </c>
      <c r="DH36" s="28"/>
      <c r="DI36" s="28"/>
      <c r="DJ36" s="28"/>
      <c r="DK36" s="28"/>
      <c r="DL36" s="28"/>
      <c r="DM36" s="28">
        <f t="shared" si="7"/>
        <v>27487</v>
      </c>
      <c r="DN36" s="28">
        <f t="shared" si="12"/>
        <v>263.70727120969366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496</v>
      </c>
      <c r="D39" s="250"/>
      <c r="E39" s="250"/>
      <c r="F39" s="251"/>
    </row>
    <row r="40" spans="1:127" x14ac:dyDescent="0.35">
      <c r="B40" s="22" t="s">
        <v>2</v>
      </c>
      <c r="C40" s="249" t="s">
        <v>498</v>
      </c>
      <c r="D40" s="250"/>
      <c r="E40" s="250"/>
      <c r="F40" s="251"/>
    </row>
    <row r="41" spans="1:127" x14ac:dyDescent="0.35">
      <c r="B41" s="22" t="s">
        <v>1</v>
      </c>
      <c r="C41" s="249" t="s">
        <v>387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473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491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490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8" t="s">
        <v>492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494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1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495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02" t="s">
        <v>260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4"/>
      <c r="Y54" s="4"/>
    </row>
    <row r="55" spans="2:26" x14ac:dyDescent="0.35">
      <c r="B55" s="102" t="s">
        <v>360</v>
      </c>
      <c r="C55" s="9"/>
      <c r="D55" s="8"/>
      <c r="E55" s="8"/>
      <c r="F55" s="8"/>
      <c r="G55" s="8"/>
      <c r="H55" s="8"/>
      <c r="I55" s="8"/>
      <c r="J55" s="7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4"/>
      <c r="Y55" s="4"/>
    </row>
    <row r="56" spans="2:26" x14ac:dyDescent="0.35">
      <c r="B56" s="166" t="s">
        <v>497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264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235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236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237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287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Y61" s="4"/>
    </row>
    <row r="62" spans="2:26" x14ac:dyDescent="0.35">
      <c r="B62" s="170" t="s">
        <v>161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Y62" s="4"/>
    </row>
    <row r="63" spans="2:26" x14ac:dyDescent="0.35">
      <c r="B63" s="102" t="s">
        <v>318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Y63" s="4"/>
    </row>
    <row r="64" spans="2:26" x14ac:dyDescent="0.35">
      <c r="B64" s="102" t="s">
        <v>330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Y64" s="4"/>
    </row>
    <row r="65" spans="2:25" x14ac:dyDescent="0.35">
      <c r="B65" s="102" t="s">
        <v>499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Y65" s="4"/>
    </row>
    <row r="66" spans="2:25" x14ac:dyDescent="0.35">
      <c r="B66" s="102" t="s">
        <v>292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Y66" s="4"/>
    </row>
    <row r="67" spans="2:25" x14ac:dyDescent="0.35">
      <c r="B67" s="102" t="s">
        <v>293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Y67" s="4"/>
    </row>
    <row r="68" spans="2:25" x14ac:dyDescent="0.35">
      <c r="B68" s="165" t="s">
        <v>164</v>
      </c>
      <c r="C68" s="9"/>
      <c r="D68" s="8"/>
      <c r="E68" s="8"/>
      <c r="F68" s="8"/>
      <c r="G68" s="8"/>
      <c r="H68" s="8"/>
      <c r="I68" s="8"/>
      <c r="Q68" s="6"/>
      <c r="R68" s="6"/>
      <c r="T68" s="6"/>
      <c r="U68" s="6"/>
      <c r="W68" s="5"/>
      <c r="Y68" s="4"/>
    </row>
    <row r="69" spans="2:25" x14ac:dyDescent="0.35">
      <c r="B69" s="102" t="s">
        <v>222</v>
      </c>
      <c r="C69" s="9"/>
      <c r="D69" s="8"/>
      <c r="E69" s="8"/>
      <c r="F69" s="8"/>
      <c r="G69" s="8"/>
      <c r="H69" s="8"/>
      <c r="I69" s="8"/>
      <c r="Q69" s="6"/>
      <c r="R69" s="6"/>
      <c r="T69" s="6"/>
      <c r="U69" s="6"/>
      <c r="W69" s="5"/>
      <c r="Y69" s="4"/>
    </row>
    <row r="70" spans="2:25" x14ac:dyDescent="0.35">
      <c r="B70" s="102" t="s">
        <v>441</v>
      </c>
      <c r="C70" s="9"/>
      <c r="D70" s="8"/>
      <c r="E70" s="8"/>
      <c r="F70" s="8"/>
      <c r="G70" s="8"/>
      <c r="H70" s="8"/>
      <c r="I70" s="8"/>
      <c r="Q70" s="6"/>
      <c r="R70" s="6"/>
      <c r="T70" s="6"/>
      <c r="U70" s="6"/>
      <c r="W70" s="5"/>
      <c r="Y70" s="4"/>
    </row>
    <row r="71" spans="2:25" x14ac:dyDescent="0.35">
      <c r="B71" s="170" t="s">
        <v>226</v>
      </c>
      <c r="C71" s="9"/>
      <c r="D71" s="8"/>
      <c r="E71" s="8"/>
      <c r="F71" s="8"/>
      <c r="G71" s="8"/>
      <c r="H71" s="8"/>
      <c r="I71" s="8"/>
      <c r="Q71" s="6"/>
      <c r="R71" s="6"/>
      <c r="T71" s="6"/>
      <c r="U71" s="6"/>
      <c r="W71" s="5"/>
      <c r="Y71" s="4"/>
    </row>
    <row r="72" spans="2:25" x14ac:dyDescent="0.35">
      <c r="B72" s="102" t="s">
        <v>500</v>
      </c>
      <c r="C72" s="9"/>
      <c r="D72" s="8"/>
      <c r="E72" s="8"/>
      <c r="F72" s="8"/>
      <c r="G72" s="8"/>
      <c r="H72" s="8"/>
      <c r="I72" s="8"/>
      <c r="Q72" s="6"/>
      <c r="R72" s="6"/>
      <c r="T72" s="6"/>
      <c r="U72" s="6"/>
      <c r="W72" s="5"/>
      <c r="Y72" s="4"/>
    </row>
    <row r="73" spans="2:25" x14ac:dyDescent="0.35">
      <c r="B73" s="166" t="s">
        <v>247</v>
      </c>
      <c r="C73" s="9"/>
      <c r="D73" s="8"/>
      <c r="E73" s="8"/>
      <c r="F73" s="8"/>
      <c r="G73" s="8"/>
      <c r="H73" s="8"/>
      <c r="I73" s="8"/>
      <c r="Q73" s="6"/>
      <c r="R73" s="6"/>
      <c r="T73" s="6"/>
      <c r="U73" s="6"/>
      <c r="W73" s="5"/>
      <c r="Y73" s="4"/>
    </row>
    <row r="74" spans="2:25" x14ac:dyDescent="0.35">
      <c r="B74" s="102" t="s">
        <v>501</v>
      </c>
      <c r="C74" s="9"/>
      <c r="D74" s="8"/>
      <c r="E74" s="8"/>
      <c r="F74" s="8"/>
      <c r="G74" s="8"/>
      <c r="H74" s="8"/>
      <c r="I74" s="8"/>
      <c r="Q74" s="6"/>
      <c r="R74" s="6"/>
      <c r="T74" s="6"/>
      <c r="U74" s="6"/>
      <c r="W74" s="5"/>
      <c r="Y74" s="4"/>
    </row>
    <row r="75" spans="2:25" x14ac:dyDescent="0.35">
      <c r="B75" s="170" t="s">
        <v>273</v>
      </c>
      <c r="C75" s="9"/>
      <c r="D75" s="8"/>
      <c r="E75" s="8"/>
      <c r="F75" s="8"/>
      <c r="G75" s="8"/>
      <c r="H75" s="8"/>
      <c r="I75" s="8"/>
      <c r="Q75" s="6"/>
      <c r="R75" s="6"/>
      <c r="T75" s="6"/>
      <c r="U75" s="6"/>
      <c r="W75" s="5"/>
      <c r="Y75" s="4"/>
    </row>
    <row r="76" spans="2:25" x14ac:dyDescent="0.35">
      <c r="B76" s="102" t="s">
        <v>502</v>
      </c>
      <c r="C76" s="9"/>
      <c r="D76" s="8"/>
      <c r="E76" s="8"/>
      <c r="F76" s="8"/>
      <c r="G76" s="8"/>
      <c r="H76" s="8"/>
      <c r="I76" s="8"/>
      <c r="Q76" s="6"/>
      <c r="R76" s="6"/>
      <c r="T76" s="6"/>
      <c r="U76" s="6"/>
      <c r="W76" s="5"/>
      <c r="Y76" s="4"/>
    </row>
    <row r="77" spans="2:25" x14ac:dyDescent="0.35">
      <c r="B77" s="170" t="s">
        <v>168</v>
      </c>
      <c r="C77" s="9"/>
      <c r="D77" s="8"/>
      <c r="E77" s="8"/>
      <c r="F77" s="8"/>
      <c r="G77" s="8"/>
      <c r="H77" s="8"/>
      <c r="I77" s="8"/>
      <c r="Q77" s="6"/>
      <c r="R77" s="6"/>
      <c r="T77" s="6"/>
      <c r="U77" s="6"/>
      <c r="W77" s="5"/>
      <c r="Y77" s="4"/>
    </row>
    <row r="78" spans="2:25" x14ac:dyDescent="0.35">
      <c r="B78" s="133" t="s">
        <v>296</v>
      </c>
      <c r="C78" s="9"/>
      <c r="D78" s="8"/>
      <c r="E78" s="8"/>
      <c r="F78" s="8"/>
      <c r="G78" s="8"/>
      <c r="H78" s="8"/>
      <c r="I78" s="8"/>
      <c r="Q78" s="6"/>
      <c r="R78" s="6"/>
      <c r="T78" s="6"/>
      <c r="U78" s="6"/>
      <c r="W78" s="5"/>
      <c r="Y78" s="4"/>
    </row>
    <row r="79" spans="2:25" x14ac:dyDescent="0.35">
      <c r="B79" s="102" t="s">
        <v>503</v>
      </c>
      <c r="C79" s="9"/>
      <c r="D79" s="8"/>
      <c r="E79" s="8"/>
      <c r="F79" s="8"/>
      <c r="G79" s="8"/>
      <c r="H79" s="8"/>
      <c r="I79" s="8"/>
      <c r="Q79" s="6"/>
      <c r="R79" s="6"/>
      <c r="T79" s="6"/>
      <c r="U79" s="6"/>
      <c r="W79" s="5"/>
      <c r="Y79" s="4"/>
    </row>
    <row r="80" spans="2:25" x14ac:dyDescent="0.35">
      <c r="B80" s="102" t="s">
        <v>504</v>
      </c>
      <c r="C80" s="9"/>
      <c r="D80" s="8"/>
      <c r="E80" s="8"/>
      <c r="F80" s="8"/>
      <c r="G80" s="8"/>
      <c r="H80" s="8"/>
      <c r="I80" s="8"/>
      <c r="Q80" s="6"/>
      <c r="R80" s="6"/>
      <c r="T80" s="6"/>
      <c r="U80" s="6"/>
      <c r="W80" s="5"/>
      <c r="Y80" s="4"/>
    </row>
    <row r="81" spans="2:25" x14ac:dyDescent="0.35">
      <c r="B81" s="10"/>
      <c r="C81" s="9"/>
      <c r="D81" s="8"/>
      <c r="E81" s="8"/>
      <c r="F81" s="8"/>
      <c r="G81" s="8"/>
      <c r="H81" s="8"/>
      <c r="I81" s="8"/>
      <c r="Q81" s="6"/>
      <c r="R81" s="6"/>
      <c r="T81" s="6"/>
      <c r="U81" s="6"/>
      <c r="W81" s="5"/>
      <c r="Y81" s="4"/>
    </row>
    <row r="82" spans="2:25" x14ac:dyDescent="0.35">
      <c r="B82" s="10"/>
      <c r="C82" s="9"/>
      <c r="D82" s="8"/>
      <c r="E82" s="8"/>
      <c r="F82" s="8"/>
      <c r="G82" s="8"/>
      <c r="H82" s="8"/>
      <c r="I82" s="8"/>
      <c r="Q82" s="6"/>
      <c r="R82" s="6"/>
      <c r="T82" s="6"/>
      <c r="U82" s="6"/>
      <c r="W82" s="5"/>
      <c r="Y82" s="4"/>
    </row>
    <row r="83" spans="2:25" x14ac:dyDescent="0.35">
      <c r="B83" s="10"/>
      <c r="C83" s="9"/>
      <c r="D83" s="8"/>
      <c r="E83" s="8"/>
      <c r="F83" s="8"/>
      <c r="G83" s="8"/>
      <c r="H83" s="8"/>
      <c r="I83" s="8"/>
      <c r="Q83" s="6"/>
      <c r="R83" s="6"/>
      <c r="T83" s="6"/>
      <c r="U83" s="6"/>
      <c r="W83" s="5"/>
      <c r="Y83" s="4"/>
    </row>
    <row r="84" spans="2:25" x14ac:dyDescent="0.35">
      <c r="B84" s="10"/>
      <c r="C84" s="9"/>
      <c r="D84" s="8"/>
      <c r="E84" s="8"/>
      <c r="F84" s="8"/>
      <c r="G84" s="8"/>
      <c r="H84" s="8"/>
      <c r="I84" s="8"/>
      <c r="Q84" s="6"/>
      <c r="R84" s="6"/>
      <c r="T84" s="6"/>
      <c r="U84" s="6"/>
      <c r="W84" s="5"/>
      <c r="Y84" s="4"/>
    </row>
    <row r="85" spans="2:25" x14ac:dyDescent="0.35">
      <c r="B85" s="10"/>
      <c r="C85" s="9"/>
      <c r="D85" s="8"/>
      <c r="E85" s="8"/>
      <c r="F85" s="8"/>
      <c r="G85" s="8"/>
      <c r="H85" s="8"/>
      <c r="I85" s="8"/>
      <c r="Q85" s="6"/>
      <c r="R85" s="6"/>
      <c r="T85" s="6"/>
      <c r="U85" s="6"/>
      <c r="W85" s="5"/>
      <c r="Y85" s="4"/>
    </row>
    <row r="86" spans="2:25" x14ac:dyDescent="0.35">
      <c r="B86" s="10"/>
      <c r="C86" s="9"/>
      <c r="D86" s="8"/>
      <c r="E86" s="8"/>
      <c r="F86" s="8"/>
      <c r="G86" s="8"/>
      <c r="H86" s="8"/>
      <c r="I86" s="8"/>
      <c r="Q86" s="6"/>
      <c r="R86" s="6"/>
      <c r="T86" s="6"/>
      <c r="U86" s="6"/>
      <c r="W86" s="5"/>
      <c r="Y86" s="4"/>
    </row>
    <row r="87" spans="2:25" x14ac:dyDescent="0.35">
      <c r="B87" s="10"/>
      <c r="C87" s="9"/>
      <c r="D87" s="8"/>
      <c r="E87" s="8"/>
      <c r="F87" s="8"/>
      <c r="G87" s="8"/>
      <c r="H87" s="8"/>
      <c r="I87" s="8"/>
      <c r="Q87" s="6"/>
      <c r="R87" s="6"/>
      <c r="T87" s="6"/>
      <c r="U87" s="6"/>
      <c r="W87" s="5"/>
      <c r="Y87" s="4"/>
    </row>
    <row r="88" spans="2:25" x14ac:dyDescent="0.35">
      <c r="B88" s="10"/>
      <c r="C88" s="9"/>
      <c r="D88" s="8"/>
      <c r="E88" s="8"/>
      <c r="F88" s="8"/>
      <c r="G88" s="8"/>
      <c r="H88" s="8"/>
      <c r="I88" s="8"/>
      <c r="Q88" s="6"/>
      <c r="R88" s="6"/>
      <c r="T88" s="6"/>
      <c r="U88" s="6"/>
      <c r="W88" s="5"/>
      <c r="Y88" s="4"/>
    </row>
    <row r="89" spans="2:25" x14ac:dyDescent="0.35">
      <c r="B89" s="10"/>
      <c r="C89" s="9"/>
      <c r="D89" s="8"/>
      <c r="E89" s="8"/>
      <c r="F89" s="8"/>
      <c r="G89" s="8"/>
      <c r="H89" s="8"/>
      <c r="I89" s="8"/>
      <c r="Q89" s="6"/>
      <c r="R89" s="6"/>
      <c r="T89" s="6"/>
      <c r="U89" s="6"/>
      <c r="W89" s="5"/>
      <c r="Y89" s="4"/>
    </row>
    <row r="90" spans="2:25" x14ac:dyDescent="0.35">
      <c r="B90" s="10"/>
      <c r="C90" s="9"/>
      <c r="D90" s="8"/>
      <c r="E90" s="8"/>
      <c r="F90" s="8"/>
      <c r="G90" s="8"/>
      <c r="H90" s="8"/>
      <c r="I90" s="8"/>
      <c r="Q90" s="6"/>
      <c r="R90" s="6"/>
      <c r="T90" s="6"/>
      <c r="U90" s="6"/>
      <c r="W90" s="5"/>
      <c r="Y90" s="4"/>
    </row>
    <row r="91" spans="2:25" x14ac:dyDescent="0.35">
      <c r="B91" s="10"/>
      <c r="C91" s="9"/>
      <c r="D91" s="8"/>
      <c r="E91" s="8"/>
      <c r="F91" s="8"/>
      <c r="G91" s="8"/>
      <c r="H91" s="8"/>
      <c r="I91" s="8"/>
      <c r="Q91" s="6"/>
      <c r="R91" s="6"/>
      <c r="T91" s="6"/>
      <c r="U91" s="6"/>
      <c r="W91" s="5"/>
      <c r="Y91" s="4"/>
    </row>
    <row r="92" spans="2:25" x14ac:dyDescent="0.35">
      <c r="B92" s="10"/>
      <c r="C92" s="9"/>
      <c r="D92" s="8"/>
      <c r="E92" s="8"/>
      <c r="F92" s="8"/>
      <c r="G92" s="8"/>
      <c r="H92" s="8"/>
      <c r="I92" s="8"/>
      <c r="Q92" s="6"/>
      <c r="R92" s="6"/>
      <c r="T92" s="6"/>
      <c r="U92" s="6"/>
      <c r="W92" s="5"/>
      <c r="Y92" s="4"/>
    </row>
    <row r="93" spans="2:25" x14ac:dyDescent="0.35">
      <c r="B93" s="10"/>
      <c r="C93" s="9"/>
      <c r="D93" s="8"/>
      <c r="E93" s="8"/>
      <c r="F93" s="8"/>
      <c r="G93" s="8"/>
      <c r="H93" s="8"/>
      <c r="I93" s="8"/>
      <c r="Q93" s="6"/>
      <c r="R93" s="6"/>
      <c r="T93" s="6"/>
      <c r="U93" s="6"/>
      <c r="W93" s="5"/>
      <c r="Y93" s="4"/>
    </row>
    <row r="94" spans="2:25" x14ac:dyDescent="0.35">
      <c r="B94" s="10"/>
      <c r="C94" s="9"/>
      <c r="D94" s="8"/>
      <c r="E94" s="8"/>
      <c r="F94" s="8"/>
      <c r="G94" s="8"/>
      <c r="H94" s="8"/>
      <c r="I94" s="8"/>
      <c r="Q94" s="6"/>
      <c r="R94" s="6"/>
      <c r="T94" s="6"/>
      <c r="U94" s="6"/>
      <c r="W94" s="5"/>
      <c r="Y94" s="4"/>
    </row>
    <row r="95" spans="2:25" x14ac:dyDescent="0.35">
      <c r="B95" s="10"/>
      <c r="C95" s="9"/>
      <c r="D95" s="8"/>
      <c r="E95" s="8"/>
      <c r="F95" s="8"/>
      <c r="G95" s="8"/>
      <c r="H95" s="8"/>
      <c r="I95" s="8"/>
      <c r="Q95" s="6"/>
      <c r="R95" s="6"/>
      <c r="T95" s="6"/>
      <c r="U95" s="6"/>
      <c r="W95" s="5"/>
      <c r="Y95" s="4"/>
    </row>
    <row r="96" spans="2:25" x14ac:dyDescent="0.35">
      <c r="B96" s="10"/>
      <c r="C96" s="9"/>
      <c r="D96" s="8"/>
      <c r="E96" s="8"/>
      <c r="F96" s="8"/>
      <c r="G96" s="8"/>
      <c r="H96" s="8"/>
      <c r="I96" s="8"/>
      <c r="Q96" s="6"/>
      <c r="R96" s="6"/>
      <c r="T96" s="6"/>
      <c r="U96" s="6"/>
      <c r="W96" s="5"/>
      <c r="Y96" s="4"/>
    </row>
    <row r="97" spans="2:25" x14ac:dyDescent="0.35">
      <c r="B97" s="10"/>
      <c r="C97" s="9"/>
      <c r="D97" s="8"/>
      <c r="E97" s="8"/>
      <c r="F97" s="8"/>
      <c r="G97" s="8"/>
      <c r="H97" s="8"/>
      <c r="I97" s="8"/>
      <c r="Q97" s="6"/>
      <c r="R97" s="6"/>
      <c r="T97" s="6"/>
      <c r="U97" s="6"/>
      <c r="W97" s="5"/>
      <c r="Y97" s="4"/>
    </row>
    <row r="98" spans="2:25" x14ac:dyDescent="0.35">
      <c r="B98" s="10"/>
      <c r="C98" s="9"/>
      <c r="D98" s="8"/>
      <c r="E98" s="8"/>
      <c r="F98" s="8"/>
      <c r="G98" s="8"/>
      <c r="H98" s="8"/>
      <c r="I98" s="8"/>
      <c r="Q98" s="6"/>
      <c r="R98" s="6"/>
      <c r="T98" s="6"/>
      <c r="U98" s="6"/>
      <c r="W98" s="5"/>
      <c r="Y98" s="4"/>
    </row>
    <row r="99" spans="2:25" x14ac:dyDescent="0.35">
      <c r="B99" s="10"/>
      <c r="C99" s="9"/>
      <c r="D99" s="8"/>
      <c r="E99" s="8"/>
      <c r="F99" s="8"/>
      <c r="G99" s="8"/>
      <c r="H99" s="8"/>
      <c r="I99" s="8"/>
      <c r="Q99" s="6"/>
      <c r="R99" s="6"/>
      <c r="T99" s="6"/>
      <c r="U99" s="6"/>
      <c r="W99" s="5"/>
      <c r="Y99" s="4"/>
    </row>
    <row r="100" spans="2:25" x14ac:dyDescent="0.35">
      <c r="B100" s="10"/>
      <c r="C100" s="9"/>
      <c r="D100" s="8"/>
      <c r="E100" s="8"/>
      <c r="F100" s="8"/>
      <c r="G100" s="8"/>
      <c r="H100" s="8"/>
      <c r="I100" s="8"/>
      <c r="Q100" s="6"/>
      <c r="R100" s="6"/>
      <c r="T100" s="6"/>
      <c r="U100" s="6"/>
      <c r="W100" s="5"/>
      <c r="Y100" s="4"/>
    </row>
    <row r="101" spans="2:25" x14ac:dyDescent="0.35">
      <c r="B101" s="10"/>
      <c r="C101" s="9"/>
      <c r="D101" s="8"/>
      <c r="E101" s="8"/>
      <c r="F101" s="8"/>
      <c r="G101" s="8"/>
      <c r="H101" s="8"/>
      <c r="I101" s="8"/>
      <c r="Q101" s="6"/>
      <c r="R101" s="6"/>
      <c r="T101" s="6"/>
      <c r="U101" s="6"/>
      <c r="W101" s="5"/>
      <c r="Y101" s="4"/>
    </row>
    <row r="102" spans="2:25" x14ac:dyDescent="0.35">
      <c r="B102" s="10"/>
      <c r="C102" s="9"/>
      <c r="D102" s="8"/>
      <c r="E102" s="8"/>
      <c r="F102" s="8"/>
      <c r="G102" s="8"/>
      <c r="H102" s="8"/>
      <c r="I102" s="8"/>
      <c r="Q102" s="6"/>
      <c r="R102" s="6"/>
      <c r="T102" s="6"/>
      <c r="U102" s="6"/>
      <c r="W102" s="5"/>
      <c r="Y102" s="4"/>
    </row>
    <row r="103" spans="2:25" x14ac:dyDescent="0.35">
      <c r="B103" s="10"/>
      <c r="C103" s="9"/>
      <c r="D103" s="8"/>
      <c r="E103" s="8"/>
      <c r="F103" s="8"/>
      <c r="G103" s="8"/>
      <c r="H103" s="8"/>
      <c r="I103" s="8"/>
      <c r="Q103" s="6"/>
      <c r="R103" s="6"/>
      <c r="T103" s="6"/>
      <c r="U103" s="6"/>
      <c r="W103" s="5"/>
      <c r="Y103" s="4"/>
    </row>
    <row r="104" spans="2:25" x14ac:dyDescent="0.35">
      <c r="B104" s="10"/>
      <c r="C104" s="9"/>
      <c r="D104" s="8"/>
      <c r="E104" s="8"/>
      <c r="F104" s="8"/>
      <c r="G104" s="8"/>
      <c r="H104" s="8"/>
      <c r="I104" s="8"/>
      <c r="Q104" s="6"/>
      <c r="R104" s="6"/>
      <c r="T104" s="6"/>
      <c r="U104" s="6"/>
      <c r="W104" s="5"/>
      <c r="Y104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1300-000000000000}">
      <formula1>$DT$9:$DT$20</formula1>
    </dataValidation>
    <dataValidation type="list" allowBlank="1" showInputMessage="1" showErrorMessage="1" sqref="DT31:DU31" xr:uid="{00000000-0002-0000-13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2:DW81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43394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'20'!AE35</f>
        <v>8994204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'20'!DC35</f>
        <v>2274010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43394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4</v>
      </c>
      <c r="G12" s="89">
        <v>70</v>
      </c>
      <c r="H12" s="44">
        <f t="shared" ref="H12:H35" si="1">G12/1.42</f>
        <v>49.295774647887328</v>
      </c>
      <c r="I12" s="44">
        <v>72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8998022</v>
      </c>
      <c r="AF12" s="39"/>
      <c r="AG12" s="39"/>
      <c r="AH12" s="39"/>
      <c r="AI12" s="38">
        <f>IF(ISBLANK(AE12),"-",AE12-AE10)</f>
        <v>3818</v>
      </c>
      <c r="AJ12" s="38">
        <f t="shared" ref="AJ12:AJ35" si="2">AI12/1000</f>
        <v>3.8180000000000001</v>
      </c>
      <c r="AK12" s="38">
        <f t="shared" ref="AK12:AK35" si="3">AJ12*24</f>
        <v>91.632000000000005</v>
      </c>
      <c r="AL12" s="38"/>
      <c r="AM12" s="38"/>
      <c r="AN12" s="38"/>
      <c r="AO12" s="38">
        <f t="shared" ref="AO12:AO35" si="4">AK12</f>
        <v>91.632000000000005</v>
      </c>
      <c r="AP12" s="37">
        <v>5.3</v>
      </c>
      <c r="AQ12" s="37">
        <f>AP12</f>
        <v>5.3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2275164</v>
      </c>
      <c r="DD12" s="32"/>
      <c r="DE12" s="32">
        <f>IF(ISBLANK(DC12),"-",DC12-DC10)</f>
        <v>1154</v>
      </c>
      <c r="DF12" s="32"/>
      <c r="DG12" s="32">
        <f>DC12-DC10</f>
        <v>1154</v>
      </c>
      <c r="DH12" s="32"/>
      <c r="DI12" s="32"/>
      <c r="DJ12" s="32"/>
      <c r="DK12" s="32"/>
      <c r="DL12" s="32"/>
      <c r="DM12" s="32">
        <f t="shared" ref="DM12:DM36" si="7">DE12</f>
        <v>1154</v>
      </c>
      <c r="DN12" s="32">
        <f>DM12/AJ12</f>
        <v>302.25248821372446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43394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6</v>
      </c>
      <c r="G13" s="89">
        <v>72</v>
      </c>
      <c r="H13" s="44">
        <f t="shared" si="1"/>
        <v>50.70422535211268</v>
      </c>
      <c r="I13" s="44">
        <v>74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9002106</v>
      </c>
      <c r="AF13" s="39"/>
      <c r="AG13" s="39"/>
      <c r="AH13" s="39"/>
      <c r="AI13" s="38">
        <f t="shared" ref="AI13:AI35" si="8">IF(ISBLANK(AE13),"-",AE13-AE12)</f>
        <v>4084</v>
      </c>
      <c r="AJ13" s="38">
        <f t="shared" si="2"/>
        <v>4.0839999999999996</v>
      </c>
      <c r="AK13" s="38">
        <f t="shared" si="3"/>
        <v>98.015999999999991</v>
      </c>
      <c r="AL13" s="38"/>
      <c r="AM13" s="38"/>
      <c r="AN13" s="38"/>
      <c r="AO13" s="38">
        <f t="shared" si="4"/>
        <v>98.015999999999991</v>
      </c>
      <c r="AP13" s="37">
        <v>6.9</v>
      </c>
      <c r="AQ13" s="37">
        <f t="shared" ref="AQ13:AQ35" si="9">AP13</f>
        <v>6.9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2276268</v>
      </c>
      <c r="DD13" s="32"/>
      <c r="DE13" s="32">
        <f t="shared" ref="DE13:DE35" si="10">IF(ISBLANK(DC13),"-",DC13-DC12)</f>
        <v>1104</v>
      </c>
      <c r="DF13" s="32"/>
      <c r="DG13" s="32">
        <f t="shared" ref="DG13:DG35" si="11">DC13-DC12</f>
        <v>1104</v>
      </c>
      <c r="DH13" s="32"/>
      <c r="DI13" s="32"/>
      <c r="DJ13" s="32"/>
      <c r="DK13" s="32"/>
      <c r="DL13" s="32"/>
      <c r="DM13" s="32">
        <f t="shared" si="7"/>
        <v>1104</v>
      </c>
      <c r="DN13" s="32">
        <f t="shared" ref="DN13:DN36" si="12">DM13/AJ13</f>
        <v>270.3232125367287</v>
      </c>
      <c r="DO13" s="91">
        <v>1.1599999999999999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43394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7</v>
      </c>
      <c r="G14" s="89">
        <v>73</v>
      </c>
      <c r="H14" s="44">
        <f t="shared" si="1"/>
        <v>51.408450704225352</v>
      </c>
      <c r="I14" s="44">
        <v>74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9006444</v>
      </c>
      <c r="AF14" s="39"/>
      <c r="AG14" s="39"/>
      <c r="AH14" s="39"/>
      <c r="AI14" s="38">
        <f t="shared" si="8"/>
        <v>4338</v>
      </c>
      <c r="AJ14" s="38">
        <f t="shared" si="2"/>
        <v>4.3380000000000001</v>
      </c>
      <c r="AK14" s="38">
        <f t="shared" si="3"/>
        <v>104.11199999999999</v>
      </c>
      <c r="AL14" s="38"/>
      <c r="AM14" s="38"/>
      <c r="AN14" s="38"/>
      <c r="AO14" s="38">
        <f t="shared" si="4"/>
        <v>104.11199999999999</v>
      </c>
      <c r="AP14" s="37">
        <v>8.3000000000000007</v>
      </c>
      <c r="AQ14" s="37">
        <f t="shared" si="9"/>
        <v>8.3000000000000007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2277368</v>
      </c>
      <c r="DD14" s="32"/>
      <c r="DE14" s="32">
        <f t="shared" si="10"/>
        <v>1100</v>
      </c>
      <c r="DF14" s="32"/>
      <c r="DG14" s="32">
        <f t="shared" si="11"/>
        <v>1100</v>
      </c>
      <c r="DH14" s="32"/>
      <c r="DI14" s="32"/>
      <c r="DJ14" s="32"/>
      <c r="DK14" s="32"/>
      <c r="DL14" s="32"/>
      <c r="DM14" s="32">
        <f t="shared" si="7"/>
        <v>1100</v>
      </c>
      <c r="DN14" s="32">
        <f t="shared" si="12"/>
        <v>253.57307514983864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43394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9</v>
      </c>
      <c r="G15" s="89">
        <v>83</v>
      </c>
      <c r="H15" s="44">
        <f t="shared" si="1"/>
        <v>58.450704225352112</v>
      </c>
      <c r="I15" s="44">
        <v>78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9010102</v>
      </c>
      <c r="AF15" s="39"/>
      <c r="AG15" s="39"/>
      <c r="AH15" s="39"/>
      <c r="AI15" s="38">
        <f t="shared" si="8"/>
        <v>3658</v>
      </c>
      <c r="AJ15" s="38">
        <f t="shared" si="2"/>
        <v>3.6579999999999999</v>
      </c>
      <c r="AK15" s="38">
        <f t="shared" si="3"/>
        <v>87.792000000000002</v>
      </c>
      <c r="AL15" s="38"/>
      <c r="AM15" s="38"/>
      <c r="AN15" s="38"/>
      <c r="AO15" s="38">
        <f t="shared" si="4"/>
        <v>87.792000000000002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1188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0.99831932773109244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2278448</v>
      </c>
      <c r="DD15" s="32"/>
      <c r="DE15" s="32">
        <f t="shared" si="10"/>
        <v>1080</v>
      </c>
      <c r="DF15" s="32"/>
      <c r="DG15" s="32">
        <f t="shared" si="11"/>
        <v>1080</v>
      </c>
      <c r="DH15" s="32"/>
      <c r="DI15" s="32"/>
      <c r="DJ15" s="32"/>
      <c r="DK15" s="32"/>
      <c r="DL15" s="32"/>
      <c r="DM15" s="32">
        <f t="shared" si="7"/>
        <v>1080</v>
      </c>
      <c r="DN15" s="32">
        <f t="shared" si="12"/>
        <v>295.24330235101149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43394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83</v>
      </c>
      <c r="H16" s="44">
        <f t="shared" si="1"/>
        <v>58.450704225352112</v>
      </c>
      <c r="I16" s="44">
        <v>78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9014194</v>
      </c>
      <c r="AF16" s="39"/>
      <c r="AG16" s="39"/>
      <c r="AH16" s="39"/>
      <c r="AI16" s="38">
        <f t="shared" si="8"/>
        <v>4092</v>
      </c>
      <c r="AJ16" s="38">
        <f t="shared" si="2"/>
        <v>4.0919999999999996</v>
      </c>
      <c r="AK16" s="38">
        <f t="shared" si="3"/>
        <v>98.207999999999998</v>
      </c>
      <c r="AL16" s="38"/>
      <c r="AM16" s="38"/>
      <c r="AN16" s="38"/>
      <c r="AO16" s="38">
        <f t="shared" si="4"/>
        <v>98.207999999999998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2279496</v>
      </c>
      <c r="DD16" s="32"/>
      <c r="DE16" s="32">
        <f t="shared" si="10"/>
        <v>1048</v>
      </c>
      <c r="DF16" s="32"/>
      <c r="DG16" s="32">
        <f t="shared" si="11"/>
        <v>1048</v>
      </c>
      <c r="DH16" s="32"/>
      <c r="DI16" s="32"/>
      <c r="DJ16" s="32"/>
      <c r="DK16" s="32"/>
      <c r="DL16" s="32"/>
      <c r="DM16" s="32">
        <f t="shared" si="7"/>
        <v>1048</v>
      </c>
      <c r="DN16" s="32">
        <f t="shared" si="12"/>
        <v>256.10948191593354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43394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9</v>
      </c>
      <c r="G17" s="89">
        <v>83</v>
      </c>
      <c r="H17" s="44">
        <f t="shared" si="1"/>
        <v>58.450704225352112</v>
      </c>
      <c r="I17" s="44">
        <v>78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9018723</v>
      </c>
      <c r="AF17" s="39"/>
      <c r="AG17" s="39"/>
      <c r="AH17" s="39"/>
      <c r="AI17" s="38">
        <f t="shared" si="8"/>
        <v>4529</v>
      </c>
      <c r="AJ17" s="38">
        <f t="shared" si="2"/>
        <v>4.5289999999999999</v>
      </c>
      <c r="AK17" s="38">
        <f t="shared" si="3"/>
        <v>108.696</v>
      </c>
      <c r="AL17" s="38"/>
      <c r="AM17" s="38"/>
      <c r="AN17" s="38"/>
      <c r="AO17" s="38">
        <f t="shared" si="4"/>
        <v>108.696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2280547</v>
      </c>
      <c r="DD17" s="32"/>
      <c r="DE17" s="32">
        <f t="shared" si="10"/>
        <v>1051</v>
      </c>
      <c r="DF17" s="32"/>
      <c r="DG17" s="32">
        <f t="shared" si="11"/>
        <v>1051</v>
      </c>
      <c r="DH17" s="32"/>
      <c r="DI17" s="32"/>
      <c r="DJ17" s="32"/>
      <c r="DK17" s="32"/>
      <c r="DL17" s="32"/>
      <c r="DM17" s="32">
        <f t="shared" si="7"/>
        <v>1051</v>
      </c>
      <c r="DN17" s="32">
        <f t="shared" si="12"/>
        <v>232.06005740781629</v>
      </c>
      <c r="DO17" s="91">
        <v>1.19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43394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9</v>
      </c>
      <c r="G18" s="89">
        <v>83</v>
      </c>
      <c r="H18" s="44">
        <f t="shared" si="1"/>
        <v>58.450704225352112</v>
      </c>
      <c r="I18" s="44">
        <v>80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9022951</v>
      </c>
      <c r="AF18" s="39"/>
      <c r="AG18" s="39"/>
      <c r="AH18" s="39"/>
      <c r="AI18" s="38">
        <f t="shared" si="8"/>
        <v>4228</v>
      </c>
      <c r="AJ18" s="38">
        <f t="shared" si="2"/>
        <v>4.2279999999999998</v>
      </c>
      <c r="AK18" s="38">
        <f t="shared" si="3"/>
        <v>101.47199999999999</v>
      </c>
      <c r="AL18" s="38"/>
      <c r="AM18" s="38"/>
      <c r="AN18" s="38"/>
      <c r="AO18" s="38">
        <f t="shared" si="4"/>
        <v>101.47199999999999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2281632</v>
      </c>
      <c r="DD18" s="32"/>
      <c r="DE18" s="32">
        <f t="shared" si="10"/>
        <v>1085</v>
      </c>
      <c r="DF18" s="32"/>
      <c r="DG18" s="32">
        <f t="shared" si="11"/>
        <v>1085</v>
      </c>
      <c r="DH18" s="32"/>
      <c r="DI18" s="32"/>
      <c r="DJ18" s="32"/>
      <c r="DK18" s="32"/>
      <c r="DL18" s="32"/>
      <c r="DM18" s="32">
        <f t="shared" si="7"/>
        <v>1085</v>
      </c>
      <c r="DN18" s="32">
        <f t="shared" si="12"/>
        <v>256.62251655629143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43394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8</v>
      </c>
      <c r="G19" s="89">
        <v>78</v>
      </c>
      <c r="H19" s="44">
        <f t="shared" si="1"/>
        <v>54.929577464788736</v>
      </c>
      <c r="I19" s="44">
        <v>76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9028056</v>
      </c>
      <c r="AF19" s="39"/>
      <c r="AG19" s="39"/>
      <c r="AH19" s="39"/>
      <c r="AI19" s="38">
        <f t="shared" si="8"/>
        <v>5105</v>
      </c>
      <c r="AJ19" s="38">
        <f t="shared" si="2"/>
        <v>5.1050000000000004</v>
      </c>
      <c r="AK19" s="38">
        <f t="shared" si="3"/>
        <v>122.52000000000001</v>
      </c>
      <c r="AL19" s="38"/>
      <c r="AM19" s="38"/>
      <c r="AN19" s="38"/>
      <c r="AO19" s="38">
        <f t="shared" si="4"/>
        <v>122.52000000000001</v>
      </c>
      <c r="AP19" s="37">
        <v>9.5</v>
      </c>
      <c r="AQ19" s="37">
        <f t="shared" si="9"/>
        <v>9.5</v>
      </c>
      <c r="AR19" s="36"/>
      <c r="AS19" s="36"/>
      <c r="AT19" s="36"/>
      <c r="AU19" s="35" t="s">
        <v>153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2282692</v>
      </c>
      <c r="DD19" s="32"/>
      <c r="DE19" s="32">
        <f t="shared" si="10"/>
        <v>1060</v>
      </c>
      <c r="DF19" s="32"/>
      <c r="DG19" s="32">
        <f t="shared" si="11"/>
        <v>1060</v>
      </c>
      <c r="DH19" s="32"/>
      <c r="DI19" s="32"/>
      <c r="DJ19" s="32"/>
      <c r="DK19" s="32"/>
      <c r="DL19" s="32"/>
      <c r="DM19" s="32">
        <f t="shared" si="7"/>
        <v>1060</v>
      </c>
      <c r="DN19" s="32">
        <f t="shared" si="12"/>
        <v>207.63956904995101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43394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8</v>
      </c>
      <c r="G20" s="89">
        <v>76</v>
      </c>
      <c r="H20" s="44">
        <f t="shared" si="1"/>
        <v>53.521126760563384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9032854</v>
      </c>
      <c r="AF20" s="39"/>
      <c r="AG20" s="39"/>
      <c r="AH20" s="39"/>
      <c r="AI20" s="38">
        <f t="shared" si="8"/>
        <v>4798</v>
      </c>
      <c r="AJ20" s="38">
        <f t="shared" si="2"/>
        <v>4.798</v>
      </c>
      <c r="AK20" s="38">
        <f t="shared" si="3"/>
        <v>115.152</v>
      </c>
      <c r="AL20" s="38"/>
      <c r="AM20" s="38"/>
      <c r="AN20" s="38"/>
      <c r="AO20" s="38">
        <f t="shared" si="4"/>
        <v>115.152</v>
      </c>
      <c r="AP20" s="37">
        <v>9.1999999999999993</v>
      </c>
      <c r="AQ20" s="37">
        <f t="shared" si="9"/>
        <v>9.1999999999999993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0.86302521008403366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2283859</v>
      </c>
      <c r="DD20" s="32"/>
      <c r="DE20" s="32">
        <f t="shared" si="10"/>
        <v>1167</v>
      </c>
      <c r="DF20" s="32"/>
      <c r="DG20" s="32">
        <f t="shared" si="11"/>
        <v>1167</v>
      </c>
      <c r="DH20" s="32"/>
      <c r="DI20" s="32"/>
      <c r="DJ20" s="32"/>
      <c r="DK20" s="32"/>
      <c r="DL20" s="32"/>
      <c r="DM20" s="32">
        <f t="shared" si="7"/>
        <v>1167</v>
      </c>
      <c r="DN20" s="32">
        <f t="shared" si="12"/>
        <v>243.22634431012921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43394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7</v>
      </c>
      <c r="G21" s="89">
        <v>76</v>
      </c>
      <c r="H21" s="44">
        <f t="shared" si="1"/>
        <v>53.521126760563384</v>
      </c>
      <c r="I21" s="44">
        <v>74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9037991</v>
      </c>
      <c r="AF21" s="39"/>
      <c r="AG21" s="39"/>
      <c r="AH21" s="39"/>
      <c r="AI21" s="38">
        <f t="shared" si="8"/>
        <v>5137</v>
      </c>
      <c r="AJ21" s="38">
        <f t="shared" si="2"/>
        <v>5.1369999999999996</v>
      </c>
      <c r="AK21" s="38">
        <f t="shared" si="3"/>
        <v>123.28799999999998</v>
      </c>
      <c r="AL21" s="38"/>
      <c r="AM21" s="38"/>
      <c r="AN21" s="38"/>
      <c r="AO21" s="38">
        <f t="shared" si="4"/>
        <v>123.28799999999998</v>
      </c>
      <c r="AP21" s="37">
        <v>8.6</v>
      </c>
      <c r="AQ21" s="37">
        <f t="shared" si="9"/>
        <v>8.6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1026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0.86218487394957988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2285035</v>
      </c>
      <c r="DD21" s="32"/>
      <c r="DE21" s="32">
        <f t="shared" si="10"/>
        <v>1176</v>
      </c>
      <c r="DF21" s="32"/>
      <c r="DG21" s="32">
        <f t="shared" si="11"/>
        <v>1176</v>
      </c>
      <c r="DH21" s="32"/>
      <c r="DI21" s="32"/>
      <c r="DJ21" s="32"/>
      <c r="DK21" s="32"/>
      <c r="DL21" s="32"/>
      <c r="DM21" s="32">
        <f t="shared" si="7"/>
        <v>1176</v>
      </c>
      <c r="DN21" s="32">
        <f t="shared" si="12"/>
        <v>228.92738952696129</v>
      </c>
      <c r="DO21" s="91">
        <v>1.1499999999999999</v>
      </c>
      <c r="DP21" s="31"/>
      <c r="DT21" s="24"/>
      <c r="DU21" s="24"/>
      <c r="DV21" s="24"/>
      <c r="DW21" s="23"/>
    </row>
    <row r="22" spans="1:127" x14ac:dyDescent="0.35">
      <c r="A22" s="232">
        <v>43394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7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9043259</v>
      </c>
      <c r="AF22" s="39"/>
      <c r="AG22" s="39"/>
      <c r="AH22" s="39"/>
      <c r="AI22" s="38">
        <f t="shared" si="8"/>
        <v>5268</v>
      </c>
      <c r="AJ22" s="38">
        <f t="shared" si="2"/>
        <v>5.2679999999999998</v>
      </c>
      <c r="AK22" s="38">
        <f t="shared" si="3"/>
        <v>126.43199999999999</v>
      </c>
      <c r="AL22" s="38"/>
      <c r="AM22" s="38"/>
      <c r="AN22" s="38"/>
      <c r="AO22" s="38">
        <f t="shared" si="4"/>
        <v>126.43199999999999</v>
      </c>
      <c r="AP22" s="37">
        <v>7.9</v>
      </c>
      <c r="AQ22" s="37">
        <f t="shared" si="9"/>
        <v>7.9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2286256</v>
      </c>
      <c r="DD22" s="32"/>
      <c r="DE22" s="32">
        <f t="shared" si="10"/>
        <v>1221</v>
      </c>
      <c r="DF22" s="32"/>
      <c r="DG22" s="32">
        <f t="shared" si="11"/>
        <v>1221</v>
      </c>
      <c r="DH22" s="32"/>
      <c r="DI22" s="32"/>
      <c r="DJ22" s="32"/>
      <c r="DK22" s="32"/>
      <c r="DL22" s="32"/>
      <c r="DM22" s="32">
        <f t="shared" si="7"/>
        <v>1221</v>
      </c>
      <c r="DN22" s="32">
        <f t="shared" si="12"/>
        <v>231.77676537585421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43394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6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9048436</v>
      </c>
      <c r="AF23" s="39"/>
      <c r="AG23" s="39"/>
      <c r="AH23" s="39"/>
      <c r="AI23" s="38">
        <f t="shared" si="8"/>
        <v>5177</v>
      </c>
      <c r="AJ23" s="38">
        <f t="shared" si="2"/>
        <v>5.1769999999999996</v>
      </c>
      <c r="AK23" s="38">
        <f t="shared" si="3"/>
        <v>124.24799999999999</v>
      </c>
      <c r="AL23" s="38"/>
      <c r="AM23" s="38"/>
      <c r="AN23" s="38"/>
      <c r="AO23" s="38">
        <f t="shared" si="4"/>
        <v>124.24799999999999</v>
      </c>
      <c r="AP23" s="37">
        <v>7.3</v>
      </c>
      <c r="AQ23" s="37">
        <f t="shared" si="9"/>
        <v>7.3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0.86302521008403366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2287504</v>
      </c>
      <c r="DD23" s="32"/>
      <c r="DE23" s="32">
        <f t="shared" si="10"/>
        <v>1248</v>
      </c>
      <c r="DF23" s="32"/>
      <c r="DG23" s="32">
        <f t="shared" si="11"/>
        <v>1248</v>
      </c>
      <c r="DH23" s="32"/>
      <c r="DI23" s="32"/>
      <c r="DJ23" s="32"/>
      <c r="DK23" s="32"/>
      <c r="DL23" s="32"/>
      <c r="DM23" s="32">
        <f t="shared" si="7"/>
        <v>1248</v>
      </c>
      <c r="DN23" s="32">
        <f t="shared" si="12"/>
        <v>241.06625458759902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43394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6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9052865</v>
      </c>
      <c r="AF24" s="39"/>
      <c r="AG24" s="39"/>
      <c r="AH24" s="39"/>
      <c r="AI24" s="38">
        <f t="shared" si="8"/>
        <v>4429</v>
      </c>
      <c r="AJ24" s="38">
        <f t="shared" si="2"/>
        <v>4.4290000000000003</v>
      </c>
      <c r="AK24" s="38">
        <f t="shared" si="3"/>
        <v>106.29600000000001</v>
      </c>
      <c r="AL24" s="38"/>
      <c r="AM24" s="38"/>
      <c r="AN24" s="38"/>
      <c r="AO24" s="38">
        <f t="shared" si="4"/>
        <v>106.29600000000001</v>
      </c>
      <c r="AP24" s="37">
        <v>6.6</v>
      </c>
      <c r="AQ24" s="37">
        <f t="shared" si="9"/>
        <v>6.6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0.86218487394957988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2288639</v>
      </c>
      <c r="DD24" s="32"/>
      <c r="DE24" s="32">
        <f t="shared" si="10"/>
        <v>1135</v>
      </c>
      <c r="DF24" s="32"/>
      <c r="DG24" s="32">
        <f t="shared" si="11"/>
        <v>1135</v>
      </c>
      <c r="DH24" s="32"/>
      <c r="DI24" s="32"/>
      <c r="DJ24" s="32"/>
      <c r="DK24" s="32"/>
      <c r="DL24" s="32"/>
      <c r="DM24" s="32">
        <f t="shared" si="7"/>
        <v>1135</v>
      </c>
      <c r="DN24" s="32">
        <f t="shared" si="12"/>
        <v>256.26552269135243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43394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5</v>
      </c>
      <c r="G25" s="89">
        <v>75</v>
      </c>
      <c r="H25" s="44">
        <f t="shared" si="1"/>
        <v>52.816901408450704</v>
      </c>
      <c r="I25" s="44">
        <v>72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9057647</v>
      </c>
      <c r="AF25" s="39"/>
      <c r="AG25" s="39"/>
      <c r="AH25" s="39"/>
      <c r="AI25" s="38">
        <f t="shared" si="8"/>
        <v>4782</v>
      </c>
      <c r="AJ25" s="38">
        <f t="shared" si="2"/>
        <v>4.782</v>
      </c>
      <c r="AK25" s="38">
        <f t="shared" si="3"/>
        <v>114.768</v>
      </c>
      <c r="AL25" s="38"/>
      <c r="AM25" s="38"/>
      <c r="AN25" s="38"/>
      <c r="AO25" s="38">
        <f t="shared" si="4"/>
        <v>114.768</v>
      </c>
      <c r="AP25" s="37">
        <v>6</v>
      </c>
      <c r="AQ25" s="37">
        <f t="shared" si="9"/>
        <v>6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1037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0.87142857142857144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2289887</v>
      </c>
      <c r="DD25" s="32"/>
      <c r="DE25" s="32">
        <f t="shared" si="10"/>
        <v>1248</v>
      </c>
      <c r="DF25" s="32"/>
      <c r="DG25" s="32">
        <f t="shared" si="11"/>
        <v>1248</v>
      </c>
      <c r="DH25" s="32"/>
      <c r="DI25" s="32"/>
      <c r="DJ25" s="32"/>
      <c r="DK25" s="32"/>
      <c r="DL25" s="32"/>
      <c r="DM25" s="32">
        <f t="shared" si="7"/>
        <v>1248</v>
      </c>
      <c r="DN25" s="32">
        <f t="shared" si="12"/>
        <v>260.97867001254707</v>
      </c>
      <c r="DO25" s="91">
        <v>1.1000000000000001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43394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5</v>
      </c>
      <c r="G26" s="89">
        <v>74</v>
      </c>
      <c r="H26" s="44">
        <f t="shared" si="1"/>
        <v>52.112676056338032</v>
      </c>
      <c r="I26" s="44">
        <v>71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9061982</v>
      </c>
      <c r="AF26" s="39"/>
      <c r="AG26" s="39"/>
      <c r="AH26" s="39"/>
      <c r="AI26" s="38">
        <f t="shared" si="8"/>
        <v>4335</v>
      </c>
      <c r="AJ26" s="38">
        <f t="shared" si="2"/>
        <v>4.335</v>
      </c>
      <c r="AK26" s="38">
        <f t="shared" si="3"/>
        <v>104.03999999999999</v>
      </c>
      <c r="AL26" s="38"/>
      <c r="AM26" s="38"/>
      <c r="AN26" s="38"/>
      <c r="AO26" s="38">
        <f t="shared" si="4"/>
        <v>104.03999999999999</v>
      </c>
      <c r="AP26" s="37">
        <v>5.3</v>
      </c>
      <c r="AQ26" s="37">
        <f t="shared" si="9"/>
        <v>5.3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1037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0.87142857142857144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2291007</v>
      </c>
      <c r="DD26" s="32"/>
      <c r="DE26" s="32">
        <f t="shared" si="10"/>
        <v>1120</v>
      </c>
      <c r="DF26" s="32"/>
      <c r="DG26" s="32">
        <f t="shared" si="11"/>
        <v>1120</v>
      </c>
      <c r="DH26" s="32"/>
      <c r="DI26" s="32"/>
      <c r="DJ26" s="32"/>
      <c r="DK26" s="32"/>
      <c r="DL26" s="32"/>
      <c r="DM26" s="32">
        <f t="shared" si="7"/>
        <v>1120</v>
      </c>
      <c r="DN26" s="32">
        <f t="shared" si="12"/>
        <v>258.36216839677047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43394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4</v>
      </c>
      <c r="G27" s="89">
        <v>75</v>
      </c>
      <c r="H27" s="44">
        <f t="shared" si="1"/>
        <v>52.816901408450704</v>
      </c>
      <c r="I27" s="44">
        <v>71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9066670</v>
      </c>
      <c r="AF27" s="39"/>
      <c r="AG27" s="39"/>
      <c r="AH27" s="39"/>
      <c r="AI27" s="38">
        <f t="shared" si="8"/>
        <v>4688</v>
      </c>
      <c r="AJ27" s="38">
        <f t="shared" si="2"/>
        <v>4.6879999999999997</v>
      </c>
      <c r="AK27" s="38">
        <f t="shared" si="3"/>
        <v>112.512</v>
      </c>
      <c r="AL27" s="38"/>
      <c r="AM27" s="38"/>
      <c r="AN27" s="38"/>
      <c r="AO27" s="38">
        <f t="shared" si="4"/>
        <v>112.512</v>
      </c>
      <c r="AP27" s="37">
        <v>4.8</v>
      </c>
      <c r="AQ27" s="37">
        <f t="shared" si="9"/>
        <v>4.8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1037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0.87142857142857144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2292253</v>
      </c>
      <c r="DD27" s="32"/>
      <c r="DE27" s="32">
        <f t="shared" si="10"/>
        <v>1246</v>
      </c>
      <c r="DF27" s="32"/>
      <c r="DG27" s="32">
        <f t="shared" si="11"/>
        <v>1246</v>
      </c>
      <c r="DH27" s="32"/>
      <c r="DI27" s="32"/>
      <c r="DJ27" s="32"/>
      <c r="DK27" s="32"/>
      <c r="DL27" s="32"/>
      <c r="DM27" s="32">
        <f t="shared" si="7"/>
        <v>1246</v>
      </c>
      <c r="DN27" s="32">
        <f t="shared" si="12"/>
        <v>265.78498293515361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43394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4</v>
      </c>
      <c r="G28" s="89">
        <v>74</v>
      </c>
      <c r="H28" s="44">
        <f t="shared" si="1"/>
        <v>52.112676056338032</v>
      </c>
      <c r="I28" s="44">
        <v>70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9071236</v>
      </c>
      <c r="AF28" s="39"/>
      <c r="AG28" s="39"/>
      <c r="AH28" s="39"/>
      <c r="AI28" s="38">
        <f t="shared" si="8"/>
        <v>4566</v>
      </c>
      <c r="AJ28" s="38">
        <f t="shared" si="2"/>
        <v>4.5659999999999998</v>
      </c>
      <c r="AK28" s="38">
        <f t="shared" si="3"/>
        <v>109.584</v>
      </c>
      <c r="AL28" s="38"/>
      <c r="AM28" s="38"/>
      <c r="AN28" s="38"/>
      <c r="AO28" s="38">
        <f t="shared" si="4"/>
        <v>109.584</v>
      </c>
      <c r="AP28" s="37">
        <v>4.3</v>
      </c>
      <c r="AQ28" s="37">
        <f t="shared" si="9"/>
        <v>4.3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1027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0.86302521008403366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2293411</v>
      </c>
      <c r="DD28" s="32"/>
      <c r="DE28" s="32">
        <f t="shared" si="10"/>
        <v>1158</v>
      </c>
      <c r="DF28" s="32"/>
      <c r="DG28" s="32">
        <f t="shared" si="11"/>
        <v>1158</v>
      </c>
      <c r="DH28" s="32"/>
      <c r="DI28" s="32"/>
      <c r="DJ28" s="32"/>
      <c r="DK28" s="32"/>
      <c r="DL28" s="32"/>
      <c r="DM28" s="32">
        <f t="shared" si="7"/>
        <v>1158</v>
      </c>
      <c r="DN28" s="32">
        <f t="shared" si="12"/>
        <v>253.61366622864654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43394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3</v>
      </c>
      <c r="G29" s="89">
        <v>75</v>
      </c>
      <c r="H29" s="44">
        <f t="shared" si="1"/>
        <v>52.816901408450704</v>
      </c>
      <c r="I29" s="44">
        <v>70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9076032</v>
      </c>
      <c r="AF29" s="39"/>
      <c r="AG29" s="39"/>
      <c r="AH29" s="39"/>
      <c r="AI29" s="38">
        <f t="shared" si="8"/>
        <v>4796</v>
      </c>
      <c r="AJ29" s="38">
        <f t="shared" si="2"/>
        <v>4.7960000000000003</v>
      </c>
      <c r="AK29" s="38">
        <f t="shared" si="3"/>
        <v>115.10400000000001</v>
      </c>
      <c r="AL29" s="38"/>
      <c r="AM29" s="38"/>
      <c r="AN29" s="38"/>
      <c r="AO29" s="38">
        <f t="shared" si="4"/>
        <v>115.10400000000001</v>
      </c>
      <c r="AP29" s="37">
        <v>3.7</v>
      </c>
      <c r="AQ29" s="37">
        <f t="shared" si="9"/>
        <v>3.7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1027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0.86302521008403366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2294596</v>
      </c>
      <c r="DD29" s="32"/>
      <c r="DE29" s="32">
        <f t="shared" si="10"/>
        <v>1185</v>
      </c>
      <c r="DF29" s="32"/>
      <c r="DG29" s="32">
        <f t="shared" si="11"/>
        <v>1185</v>
      </c>
      <c r="DH29" s="32"/>
      <c r="DI29" s="32"/>
      <c r="DJ29" s="32"/>
      <c r="DK29" s="32"/>
      <c r="DL29" s="32"/>
      <c r="DM29" s="32">
        <f t="shared" si="7"/>
        <v>1185</v>
      </c>
      <c r="DN29" s="32">
        <f t="shared" si="12"/>
        <v>247.08090075062552</v>
      </c>
      <c r="DO29" s="91">
        <v>1.1200000000000001</v>
      </c>
      <c r="DP29" s="31"/>
      <c r="DT29" s="24"/>
      <c r="DU29" s="24"/>
      <c r="DV29" s="24"/>
      <c r="DW29" s="23"/>
    </row>
    <row r="30" spans="1:127" x14ac:dyDescent="0.35">
      <c r="A30" s="232">
        <v>43394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3</v>
      </c>
      <c r="G30" s="89">
        <v>75</v>
      </c>
      <c r="H30" s="44">
        <f t="shared" si="1"/>
        <v>52.816901408450704</v>
      </c>
      <c r="I30" s="44">
        <v>70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9080308</v>
      </c>
      <c r="AF30" s="39"/>
      <c r="AG30" s="39"/>
      <c r="AH30" s="39"/>
      <c r="AI30" s="38">
        <f t="shared" si="8"/>
        <v>4276</v>
      </c>
      <c r="AJ30" s="38">
        <f t="shared" si="2"/>
        <v>4.2759999999999998</v>
      </c>
      <c r="AK30" s="38">
        <f t="shared" si="3"/>
        <v>102.624</v>
      </c>
      <c r="AL30" s="38"/>
      <c r="AM30" s="38"/>
      <c r="AN30" s="38"/>
      <c r="AO30" s="38">
        <f t="shared" si="4"/>
        <v>102.624</v>
      </c>
      <c r="AP30" s="37">
        <v>3.3</v>
      </c>
      <c r="AQ30" s="37">
        <f t="shared" si="9"/>
        <v>3.3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1025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0.8613445378151261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2295648</v>
      </c>
      <c r="DD30" s="32"/>
      <c r="DE30" s="32">
        <f t="shared" si="10"/>
        <v>1052</v>
      </c>
      <c r="DF30" s="32"/>
      <c r="DG30" s="32">
        <f t="shared" si="11"/>
        <v>1052</v>
      </c>
      <c r="DH30" s="32"/>
      <c r="DI30" s="32"/>
      <c r="DJ30" s="32"/>
      <c r="DK30" s="32"/>
      <c r="DL30" s="32"/>
      <c r="DM30" s="32">
        <f t="shared" si="7"/>
        <v>1052</v>
      </c>
      <c r="DN30" s="32">
        <f t="shared" si="12"/>
        <v>246.02432179607109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43394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2</v>
      </c>
      <c r="G31" s="89">
        <v>75</v>
      </c>
      <c r="H31" s="44">
        <f t="shared" si="1"/>
        <v>52.816901408450704</v>
      </c>
      <c r="I31" s="44">
        <v>70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9084788</v>
      </c>
      <c r="AF31" s="39"/>
      <c r="AG31" s="39"/>
      <c r="AH31" s="39"/>
      <c r="AI31" s="38">
        <f t="shared" si="8"/>
        <v>4480</v>
      </c>
      <c r="AJ31" s="38">
        <f t="shared" si="2"/>
        <v>4.4800000000000004</v>
      </c>
      <c r="AK31" s="38">
        <f t="shared" si="3"/>
        <v>107.52000000000001</v>
      </c>
      <c r="AL31" s="38"/>
      <c r="AM31" s="38"/>
      <c r="AN31" s="38"/>
      <c r="AO31" s="38">
        <f t="shared" si="4"/>
        <v>107.52000000000001</v>
      </c>
      <c r="AP31" s="37">
        <v>2.8</v>
      </c>
      <c r="AQ31" s="37">
        <f t="shared" si="9"/>
        <v>2.8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1026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0.86218487394957988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2296818</v>
      </c>
      <c r="DD31" s="32"/>
      <c r="DE31" s="32">
        <f t="shared" si="10"/>
        <v>1170</v>
      </c>
      <c r="DF31" s="32"/>
      <c r="DG31" s="32">
        <f t="shared" si="11"/>
        <v>1170</v>
      </c>
      <c r="DH31" s="32"/>
      <c r="DI31" s="32"/>
      <c r="DJ31" s="32"/>
      <c r="DK31" s="32"/>
      <c r="DL31" s="32"/>
      <c r="DM31" s="32">
        <f t="shared" si="7"/>
        <v>1170</v>
      </c>
      <c r="DN31" s="32">
        <f t="shared" si="12"/>
        <v>261.16071428571428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43394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2</v>
      </c>
      <c r="G32" s="89">
        <v>75</v>
      </c>
      <c r="H32" s="44">
        <f t="shared" si="1"/>
        <v>52.816901408450704</v>
      </c>
      <c r="I32" s="44">
        <v>70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9089764</v>
      </c>
      <c r="AF32" s="39"/>
      <c r="AG32" s="39"/>
      <c r="AH32" s="39"/>
      <c r="AI32" s="38">
        <f t="shared" si="8"/>
        <v>4976</v>
      </c>
      <c r="AJ32" s="38">
        <f t="shared" si="2"/>
        <v>4.976</v>
      </c>
      <c r="AK32" s="38">
        <f t="shared" si="3"/>
        <v>119.42400000000001</v>
      </c>
      <c r="AL32" s="38"/>
      <c r="AM32" s="38"/>
      <c r="AN32" s="38"/>
      <c r="AO32" s="38">
        <f t="shared" si="4"/>
        <v>119.42400000000001</v>
      </c>
      <c r="AP32" s="37">
        <v>2.5</v>
      </c>
      <c r="AQ32" s="37">
        <f t="shared" si="9"/>
        <v>2.5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1026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0.86218487394957988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2298036</v>
      </c>
      <c r="DD32" s="32"/>
      <c r="DE32" s="32">
        <f t="shared" si="10"/>
        <v>1218</v>
      </c>
      <c r="DF32" s="32"/>
      <c r="DG32" s="32">
        <f t="shared" si="11"/>
        <v>1218</v>
      </c>
      <c r="DH32" s="32"/>
      <c r="DI32" s="32"/>
      <c r="DJ32" s="32"/>
      <c r="DK32" s="32"/>
      <c r="DL32" s="32"/>
      <c r="DM32" s="32">
        <f t="shared" si="7"/>
        <v>1218</v>
      </c>
      <c r="DN32" s="32">
        <f t="shared" si="12"/>
        <v>244.7749196141479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43394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2</v>
      </c>
      <c r="G33" s="89">
        <v>78</v>
      </c>
      <c r="H33" s="44">
        <f t="shared" si="1"/>
        <v>54.929577464788736</v>
      </c>
      <c r="I33" s="44">
        <v>70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9094322</v>
      </c>
      <c r="AF33" s="39"/>
      <c r="AG33" s="39"/>
      <c r="AH33" s="39"/>
      <c r="AI33" s="38">
        <f t="shared" si="8"/>
        <v>4558</v>
      </c>
      <c r="AJ33" s="38">
        <f t="shared" si="2"/>
        <v>4.5579999999999998</v>
      </c>
      <c r="AK33" s="38">
        <f t="shared" si="3"/>
        <v>109.392</v>
      </c>
      <c r="AL33" s="38"/>
      <c r="AM33" s="38"/>
      <c r="AN33" s="38"/>
      <c r="AO33" s="38">
        <f t="shared" si="4"/>
        <v>109.392</v>
      </c>
      <c r="AP33" s="37">
        <v>2.2000000000000002</v>
      </c>
      <c r="AQ33" s="37">
        <f t="shared" si="9"/>
        <v>2.2000000000000002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1025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0.8613445378151261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2299168</v>
      </c>
      <c r="DD33" s="32"/>
      <c r="DE33" s="32">
        <f t="shared" si="10"/>
        <v>1132</v>
      </c>
      <c r="DF33" s="32"/>
      <c r="DG33" s="32">
        <f t="shared" si="11"/>
        <v>1132</v>
      </c>
      <c r="DH33" s="32"/>
      <c r="DI33" s="32"/>
      <c r="DJ33" s="32"/>
      <c r="DK33" s="32"/>
      <c r="DL33" s="32"/>
      <c r="DM33" s="32">
        <f t="shared" si="7"/>
        <v>1132</v>
      </c>
      <c r="DN33" s="32">
        <f t="shared" si="12"/>
        <v>248.35454146555509</v>
      </c>
      <c r="DO33" s="91">
        <v>1.18</v>
      </c>
      <c r="DP33" s="31"/>
      <c r="DT33" s="24"/>
      <c r="DU33" s="24"/>
      <c r="DV33" s="24"/>
      <c r="DW33" s="23"/>
    </row>
    <row r="34" spans="1:127" x14ac:dyDescent="0.35">
      <c r="A34" s="232">
        <v>43394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3</v>
      </c>
      <c r="G34" s="89">
        <v>71</v>
      </c>
      <c r="H34" s="44">
        <f t="shared" si="1"/>
        <v>50</v>
      </c>
      <c r="I34" s="44">
        <v>70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9098204</v>
      </c>
      <c r="AF34" s="39"/>
      <c r="AG34" s="39"/>
      <c r="AH34" s="39"/>
      <c r="AI34" s="38">
        <f t="shared" si="8"/>
        <v>3882</v>
      </c>
      <c r="AJ34" s="38">
        <f t="shared" si="2"/>
        <v>3.8820000000000001</v>
      </c>
      <c r="AK34" s="38">
        <f t="shared" si="3"/>
        <v>93.168000000000006</v>
      </c>
      <c r="AL34" s="38"/>
      <c r="AM34" s="38"/>
      <c r="AN34" s="38"/>
      <c r="AO34" s="38">
        <f t="shared" si="4"/>
        <v>93.168000000000006</v>
      </c>
      <c r="AP34" s="37">
        <v>3</v>
      </c>
      <c r="AQ34" s="37">
        <f t="shared" si="9"/>
        <v>3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2300276</v>
      </c>
      <c r="DD34" s="32"/>
      <c r="DE34" s="32">
        <f t="shared" si="10"/>
        <v>1108</v>
      </c>
      <c r="DF34" s="32"/>
      <c r="DG34" s="32">
        <f t="shared" si="11"/>
        <v>1108</v>
      </c>
      <c r="DH34" s="32"/>
      <c r="DI34" s="32"/>
      <c r="DJ34" s="32"/>
      <c r="DK34" s="32"/>
      <c r="DL34" s="32"/>
      <c r="DM34" s="32">
        <f t="shared" si="7"/>
        <v>1108</v>
      </c>
      <c r="DN34" s="32">
        <f t="shared" si="12"/>
        <v>285.41988665636268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43394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4</v>
      </c>
      <c r="G35" s="89">
        <v>74</v>
      </c>
      <c r="H35" s="44">
        <f t="shared" si="1"/>
        <v>52.112676056338032</v>
      </c>
      <c r="I35" s="44">
        <v>70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9102482</v>
      </c>
      <c r="AF35" s="39"/>
      <c r="AG35" s="39"/>
      <c r="AH35" s="39"/>
      <c r="AI35" s="38">
        <f t="shared" si="8"/>
        <v>4278</v>
      </c>
      <c r="AJ35" s="38">
        <f t="shared" si="2"/>
        <v>4.2779999999999996</v>
      </c>
      <c r="AK35" s="38">
        <f t="shared" si="3"/>
        <v>102.672</v>
      </c>
      <c r="AL35" s="38"/>
      <c r="AM35" s="38"/>
      <c r="AN35" s="38"/>
      <c r="AO35" s="38">
        <f t="shared" si="4"/>
        <v>102.672</v>
      </c>
      <c r="AP35" s="37">
        <v>4</v>
      </c>
      <c r="AQ35" s="37">
        <f t="shared" si="9"/>
        <v>4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2301344</v>
      </c>
      <c r="DD35" s="32"/>
      <c r="DE35" s="32">
        <f t="shared" si="10"/>
        <v>1068</v>
      </c>
      <c r="DF35" s="32"/>
      <c r="DG35" s="32">
        <f t="shared" si="11"/>
        <v>1068</v>
      </c>
      <c r="DH35" s="32"/>
      <c r="DI35" s="32"/>
      <c r="DJ35" s="32"/>
      <c r="DK35" s="32"/>
      <c r="DL35" s="32"/>
      <c r="DM35" s="32">
        <f t="shared" si="7"/>
        <v>1068</v>
      </c>
      <c r="DN35" s="32">
        <f t="shared" si="12"/>
        <v>249.64936886395515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5.5</v>
      </c>
      <c r="G36" s="28">
        <f t="shared" si="13"/>
        <v>75.916666666666671</v>
      </c>
      <c r="H36" s="28">
        <f t="shared" si="13"/>
        <v>53.462441314553992</v>
      </c>
      <c r="I36" s="28">
        <f t="shared" si="13"/>
        <v>72.916666666666671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108278</v>
      </c>
      <c r="AJ36" s="28">
        <f>SUM(AJ12:AJ35)</f>
        <v>108.27800000000003</v>
      </c>
      <c r="AK36" s="28">
        <f>AVERAGE(AK12:AK35)</f>
        <v>108.27800000000001</v>
      </c>
      <c r="AL36" s="28"/>
      <c r="AM36" s="28"/>
      <c r="AN36" s="28"/>
      <c r="AO36" s="28"/>
      <c r="AP36" s="28">
        <f>AVERAGE(AP12:AP35)</f>
        <v>6.229166666666667</v>
      </c>
      <c r="AQ36" s="28">
        <f>AVERAGE(AQ12:AQ35)</f>
        <v>6.229166666666667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27334</v>
      </c>
      <c r="DF36" s="28"/>
      <c r="DG36" s="28">
        <f>SUM(DG12:DG35)</f>
        <v>27334</v>
      </c>
      <c r="DH36" s="28"/>
      <c r="DI36" s="28"/>
      <c r="DJ36" s="28"/>
      <c r="DK36" s="28"/>
      <c r="DL36" s="28"/>
      <c r="DM36" s="28">
        <f t="shared" si="7"/>
        <v>27334</v>
      </c>
      <c r="DN36" s="28">
        <f t="shared" si="12"/>
        <v>252.44278616154705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496</v>
      </c>
      <c r="D39" s="250"/>
      <c r="E39" s="250"/>
      <c r="F39" s="251"/>
    </row>
    <row r="40" spans="1:127" x14ac:dyDescent="0.35">
      <c r="B40" s="22" t="s">
        <v>2</v>
      </c>
      <c r="C40" s="249" t="s">
        <v>512</v>
      </c>
      <c r="D40" s="250"/>
      <c r="E40" s="250"/>
      <c r="F40" s="251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505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523</v>
      </c>
      <c r="C47" s="210"/>
      <c r="D47" s="210"/>
      <c r="E47" s="210"/>
      <c r="F47" s="210"/>
      <c r="G47" s="210"/>
      <c r="H47" s="210"/>
      <c r="I47" s="210"/>
      <c r="J47" s="210"/>
      <c r="K47" s="210"/>
      <c r="L47" s="210"/>
      <c r="M47" s="210"/>
      <c r="N47" s="210"/>
      <c r="O47" s="210"/>
      <c r="P47" s="210"/>
      <c r="Q47" s="210"/>
      <c r="R47" s="210"/>
      <c r="S47" s="210"/>
      <c r="T47" s="210"/>
      <c r="U47" s="210"/>
      <c r="V47" s="210"/>
      <c r="W47" s="210"/>
      <c r="X47" s="210"/>
      <c r="Y47" s="210"/>
      <c r="Z47" s="4"/>
    </row>
    <row r="48" spans="1:127" x14ac:dyDescent="0.35">
      <c r="B48" s="102" t="s">
        <v>524</v>
      </c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  <c r="X48" s="210"/>
      <c r="Y48" s="210"/>
      <c r="Z48" s="4"/>
    </row>
    <row r="49" spans="2:26" x14ac:dyDescent="0.35">
      <c r="B49" s="174" t="s">
        <v>348</v>
      </c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4"/>
    </row>
    <row r="50" spans="2:26" x14ac:dyDescent="0.35">
      <c r="B50" s="102" t="s">
        <v>493</v>
      </c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0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210"/>
      <c r="Z50" s="4"/>
    </row>
    <row r="51" spans="2:26" x14ac:dyDescent="0.35">
      <c r="B51" s="174" t="s">
        <v>184</v>
      </c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4"/>
    </row>
    <row r="52" spans="2:26" x14ac:dyDescent="0.35">
      <c r="B52" s="102" t="s">
        <v>507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4"/>
    </row>
    <row r="53" spans="2:26" x14ac:dyDescent="0.35">
      <c r="B53" s="170" t="s">
        <v>157</v>
      </c>
      <c r="C53" s="210"/>
      <c r="D53" s="210"/>
      <c r="E53" s="210"/>
      <c r="F53" s="210"/>
      <c r="G53" s="210"/>
      <c r="H53" s="210"/>
      <c r="I53" s="210"/>
      <c r="J53" s="210"/>
      <c r="K53" s="210"/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4"/>
    </row>
    <row r="54" spans="2:26" x14ac:dyDescent="0.35">
      <c r="B54" s="102" t="s">
        <v>508</v>
      </c>
      <c r="C54" s="210"/>
      <c r="D54" s="21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4"/>
    </row>
    <row r="55" spans="2:26" x14ac:dyDescent="0.35">
      <c r="B55" s="102" t="s">
        <v>509</v>
      </c>
      <c r="C55" s="210"/>
      <c r="D55" s="210"/>
      <c r="E55" s="210"/>
      <c r="F55" s="210"/>
      <c r="G55" s="210"/>
      <c r="H55" s="210"/>
      <c r="I55" s="210"/>
      <c r="J55" s="210"/>
      <c r="K55" s="210"/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210"/>
      <c r="Z55" s="4"/>
    </row>
    <row r="56" spans="2:26" x14ac:dyDescent="0.35">
      <c r="B56" s="102" t="s">
        <v>510</v>
      </c>
      <c r="C56" s="210"/>
      <c r="D56" s="210"/>
      <c r="E56" s="210"/>
      <c r="F56" s="210"/>
      <c r="G56" s="210"/>
      <c r="H56" s="210"/>
      <c r="I56" s="210"/>
      <c r="J56" s="210"/>
      <c r="K56" s="210"/>
      <c r="L56" s="210"/>
      <c r="M56" s="210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10"/>
      <c r="Z56" s="4"/>
    </row>
    <row r="57" spans="2:26" x14ac:dyDescent="0.35">
      <c r="B57" s="166" t="s">
        <v>511</v>
      </c>
      <c r="C57" s="210"/>
      <c r="D57" s="210"/>
      <c r="E57" s="210"/>
      <c r="F57" s="210"/>
      <c r="G57" s="210"/>
      <c r="H57" s="210"/>
      <c r="I57" s="210"/>
      <c r="J57" s="210"/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</row>
    <row r="58" spans="2:26" x14ac:dyDescent="0.35">
      <c r="B58" s="102" t="s">
        <v>398</v>
      </c>
      <c r="C58" s="210"/>
      <c r="D58" s="210"/>
      <c r="E58" s="210"/>
      <c r="F58" s="210"/>
      <c r="G58" s="210"/>
      <c r="H58" s="210"/>
      <c r="I58" s="210"/>
      <c r="J58" s="210"/>
      <c r="K58" s="210"/>
      <c r="L58" s="210"/>
      <c r="M58" s="210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10"/>
    </row>
    <row r="59" spans="2:26" x14ac:dyDescent="0.35">
      <c r="B59" s="102" t="s">
        <v>400</v>
      </c>
      <c r="C59" s="210"/>
      <c r="D59" s="210"/>
      <c r="E59" s="210"/>
      <c r="F59" s="210"/>
      <c r="G59" s="210"/>
      <c r="H59" s="210"/>
      <c r="I59" s="210"/>
      <c r="J59" s="210"/>
      <c r="K59" s="210"/>
      <c r="L59" s="210"/>
      <c r="M59" s="210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210"/>
    </row>
    <row r="60" spans="2:26" x14ac:dyDescent="0.35">
      <c r="B60" s="102" t="s">
        <v>237</v>
      </c>
      <c r="C60" s="210"/>
      <c r="D60" s="210"/>
      <c r="E60" s="210"/>
      <c r="F60" s="210"/>
      <c r="G60" s="210"/>
      <c r="H60" s="210"/>
      <c r="I60" s="210"/>
      <c r="J60" s="210"/>
      <c r="K60" s="210"/>
      <c r="L60" s="210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10"/>
    </row>
    <row r="61" spans="2:26" x14ac:dyDescent="0.35">
      <c r="B61" s="102" t="s">
        <v>515</v>
      </c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</row>
    <row r="62" spans="2:26" x14ac:dyDescent="0.35">
      <c r="B62" s="170" t="s">
        <v>161</v>
      </c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</row>
    <row r="63" spans="2:26" x14ac:dyDescent="0.35">
      <c r="B63" s="102" t="s">
        <v>318</v>
      </c>
      <c r="C63" s="210"/>
      <c r="D63" s="210"/>
      <c r="E63" s="210"/>
      <c r="F63" s="210"/>
      <c r="G63" s="210"/>
      <c r="H63" s="210"/>
      <c r="I63" s="210"/>
      <c r="J63" s="210"/>
      <c r="K63" s="210"/>
      <c r="L63" s="210"/>
      <c r="M63" s="210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10"/>
    </row>
    <row r="64" spans="2:26" x14ac:dyDescent="0.35">
      <c r="B64" s="102" t="s">
        <v>319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</row>
    <row r="65" spans="2:25" x14ac:dyDescent="0.35">
      <c r="B65" s="211" t="s">
        <v>513</v>
      </c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</row>
    <row r="66" spans="2:25" x14ac:dyDescent="0.35">
      <c r="B66" s="102" t="s">
        <v>499</v>
      </c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0"/>
      <c r="Q66" s="210"/>
      <c r="R66" s="210"/>
      <c r="S66" s="210"/>
      <c r="T66" s="210"/>
      <c r="U66" s="210"/>
      <c r="V66" s="210"/>
      <c r="W66" s="210"/>
      <c r="X66" s="210"/>
      <c r="Y66" s="210"/>
    </row>
    <row r="67" spans="2:25" x14ac:dyDescent="0.35">
      <c r="B67" s="102" t="s">
        <v>331</v>
      </c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0"/>
      <c r="Q67" s="210"/>
      <c r="R67" s="210"/>
      <c r="S67" s="210"/>
      <c r="T67" s="210"/>
      <c r="U67" s="210"/>
      <c r="V67" s="210"/>
      <c r="W67" s="210"/>
      <c r="X67" s="210"/>
      <c r="Y67" s="210"/>
    </row>
    <row r="68" spans="2:25" x14ac:dyDescent="0.35">
      <c r="B68" s="102" t="s">
        <v>321</v>
      </c>
      <c r="C68" s="210"/>
      <c r="D68" s="210"/>
      <c r="E68" s="210"/>
      <c r="F68" s="210"/>
      <c r="G68" s="210"/>
      <c r="H68" s="210"/>
      <c r="I68" s="210"/>
      <c r="J68" s="210"/>
      <c r="K68" s="210"/>
      <c r="L68" s="210"/>
      <c r="M68" s="210"/>
      <c r="N68" s="210"/>
      <c r="O68" s="210"/>
      <c r="P68" s="210"/>
      <c r="Q68" s="210"/>
      <c r="R68" s="210"/>
      <c r="S68" s="210"/>
      <c r="T68" s="210"/>
      <c r="U68" s="210"/>
      <c r="V68" s="210"/>
      <c r="W68" s="210"/>
      <c r="X68" s="210"/>
      <c r="Y68" s="210"/>
    </row>
    <row r="69" spans="2:25" x14ac:dyDescent="0.35">
      <c r="B69" s="165" t="s">
        <v>164</v>
      </c>
      <c r="C69" s="210"/>
      <c r="D69" s="210"/>
      <c r="E69" s="210"/>
      <c r="F69" s="210"/>
      <c r="G69" s="210"/>
      <c r="H69" s="210"/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</row>
    <row r="70" spans="2:25" x14ac:dyDescent="0.35">
      <c r="B70" s="102" t="s">
        <v>514</v>
      </c>
      <c r="C70" s="210"/>
      <c r="D70" s="210"/>
      <c r="E70" s="210"/>
      <c r="F70" s="210"/>
      <c r="G70" s="210"/>
      <c r="H70" s="210"/>
      <c r="I70" s="210"/>
      <c r="J70" s="210"/>
      <c r="K70" s="210"/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10"/>
    </row>
    <row r="71" spans="2:25" x14ac:dyDescent="0.35">
      <c r="B71" s="102" t="s">
        <v>516</v>
      </c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</row>
    <row r="72" spans="2:25" x14ac:dyDescent="0.35">
      <c r="B72" s="170" t="s">
        <v>226</v>
      </c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</row>
    <row r="73" spans="2:25" x14ac:dyDescent="0.35">
      <c r="B73" s="102" t="s">
        <v>517</v>
      </c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</row>
    <row r="74" spans="2:25" x14ac:dyDescent="0.35">
      <c r="B74" s="166" t="s">
        <v>247</v>
      </c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10"/>
    </row>
    <row r="75" spans="2:25" x14ac:dyDescent="0.35">
      <c r="B75" s="102" t="s">
        <v>518</v>
      </c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10"/>
    </row>
    <row r="76" spans="2:25" x14ac:dyDescent="0.35">
      <c r="B76" s="170" t="s">
        <v>519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10"/>
    </row>
    <row r="77" spans="2:25" x14ac:dyDescent="0.35">
      <c r="B77" s="102" t="s">
        <v>520</v>
      </c>
      <c r="C77" s="210"/>
      <c r="D77" s="210"/>
      <c r="E77" s="210"/>
      <c r="F77" s="210"/>
      <c r="G77" s="210"/>
      <c r="H77" s="210"/>
      <c r="I77" s="210"/>
      <c r="J77" s="210"/>
      <c r="K77" s="210"/>
      <c r="L77" s="210"/>
      <c r="M77" s="210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210"/>
    </row>
    <row r="78" spans="2:25" x14ac:dyDescent="0.35">
      <c r="B78" s="170" t="s">
        <v>168</v>
      </c>
      <c r="C78" s="210"/>
      <c r="D78" s="210"/>
      <c r="E78" s="210"/>
      <c r="F78" s="210"/>
      <c r="G78" s="210"/>
      <c r="H78" s="210"/>
      <c r="I78" s="210"/>
      <c r="J78" s="210"/>
      <c r="K78" s="210"/>
      <c r="L78" s="210"/>
      <c r="M78" s="210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10"/>
    </row>
    <row r="79" spans="2:25" x14ac:dyDescent="0.35">
      <c r="B79" s="133" t="s">
        <v>296</v>
      </c>
      <c r="C79" s="210"/>
      <c r="D79" s="210"/>
      <c r="E79" s="210"/>
      <c r="F79" s="210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</row>
    <row r="80" spans="2:25" x14ac:dyDescent="0.35">
      <c r="B80" s="102" t="s">
        <v>521</v>
      </c>
      <c r="C80" s="210"/>
      <c r="D80" s="210"/>
      <c r="E80" s="210"/>
      <c r="F80" s="210"/>
      <c r="G80" s="210"/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/>
      <c r="S80" s="210"/>
      <c r="T80" s="210"/>
      <c r="U80" s="210"/>
      <c r="V80" s="210"/>
      <c r="W80" s="210"/>
      <c r="X80" s="210"/>
      <c r="Y80" s="210"/>
    </row>
    <row r="81" spans="2:25" x14ac:dyDescent="0.35">
      <c r="B81" s="102" t="s">
        <v>522</v>
      </c>
      <c r="C81" s="210"/>
      <c r="D81" s="210"/>
      <c r="E81" s="210"/>
      <c r="F81" s="210"/>
      <c r="G81" s="210"/>
      <c r="H81" s="210"/>
      <c r="I81" s="210"/>
      <c r="J81" s="210"/>
      <c r="K81" s="210"/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10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1400-000000000000}">
      <formula1>$BA$25:$BA$29</formula1>
    </dataValidation>
    <dataValidation type="list" allowBlank="1" showInputMessage="1" showErrorMessage="1" sqref="U12:U35" xr:uid="{00000000-0002-0000-14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2:DW83"/>
  <sheetViews>
    <sheetView topLeftCell="CJ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43395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'21'!AE35</f>
        <v>9102482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'21'!DC35</f>
        <v>2301344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43395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4</v>
      </c>
      <c r="G12" s="89">
        <v>71</v>
      </c>
      <c r="H12" s="44">
        <f t="shared" ref="H12:H35" si="1">G12/1.42</f>
        <v>50</v>
      </c>
      <c r="I12" s="44">
        <v>70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9106568</v>
      </c>
      <c r="AF12" s="39"/>
      <c r="AG12" s="39"/>
      <c r="AH12" s="39"/>
      <c r="AI12" s="38">
        <f>IF(ISBLANK(AE12),"-",AE12-AE10)</f>
        <v>4086</v>
      </c>
      <c r="AJ12" s="38">
        <f t="shared" ref="AJ12:AJ35" si="2">AI12/1000</f>
        <v>4.0860000000000003</v>
      </c>
      <c r="AK12" s="38">
        <f t="shared" ref="AK12:AK35" si="3">AJ12*24</f>
        <v>98.064000000000007</v>
      </c>
      <c r="AL12" s="38"/>
      <c r="AM12" s="38"/>
      <c r="AN12" s="38"/>
      <c r="AO12" s="38">
        <f t="shared" ref="AO12:AO35" si="4">AK12</f>
        <v>98.064000000000007</v>
      </c>
      <c r="AP12" s="37">
        <v>5.9</v>
      </c>
      <c r="AQ12" s="37">
        <f>AP12</f>
        <v>5.9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2302542</v>
      </c>
      <c r="DD12" s="32"/>
      <c r="DE12" s="32">
        <f>IF(ISBLANK(DC12),"-",DC12-DC10)</f>
        <v>1198</v>
      </c>
      <c r="DF12" s="32"/>
      <c r="DG12" s="32">
        <f>DC12-DC10</f>
        <v>1198</v>
      </c>
      <c r="DH12" s="32"/>
      <c r="DI12" s="32"/>
      <c r="DJ12" s="32"/>
      <c r="DK12" s="32"/>
      <c r="DL12" s="32"/>
      <c r="DM12" s="32">
        <f t="shared" ref="DM12:DM36" si="7">DE12</f>
        <v>1198</v>
      </c>
      <c r="DN12" s="32">
        <f>DM12/AJ12</f>
        <v>293.19627998042091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43395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6</v>
      </c>
      <c r="G13" s="89">
        <v>73</v>
      </c>
      <c r="H13" s="44">
        <f t="shared" si="1"/>
        <v>51.408450704225352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9110266</v>
      </c>
      <c r="AF13" s="39"/>
      <c r="AG13" s="39"/>
      <c r="AH13" s="39"/>
      <c r="AI13" s="38">
        <f t="shared" ref="AI13:AI35" si="8">IF(ISBLANK(AE13),"-",AE13-AE12)</f>
        <v>3698</v>
      </c>
      <c r="AJ13" s="38">
        <f t="shared" si="2"/>
        <v>3.698</v>
      </c>
      <c r="AK13" s="38">
        <f t="shared" si="3"/>
        <v>88.751999999999995</v>
      </c>
      <c r="AL13" s="38"/>
      <c r="AM13" s="38"/>
      <c r="AN13" s="38"/>
      <c r="AO13" s="38">
        <f t="shared" si="4"/>
        <v>88.751999999999995</v>
      </c>
      <c r="AP13" s="37">
        <v>6.9</v>
      </c>
      <c r="AQ13" s="37">
        <f t="shared" ref="AQ13:AQ35" si="9">AP13</f>
        <v>6.9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2303570</v>
      </c>
      <c r="DD13" s="32"/>
      <c r="DE13" s="32">
        <f t="shared" ref="DE13:DE35" si="10">IF(ISBLANK(DC13),"-",DC13-DC12)</f>
        <v>1028</v>
      </c>
      <c r="DF13" s="32"/>
      <c r="DG13" s="32">
        <f t="shared" ref="DG13:DG35" si="11">DC13-DC12</f>
        <v>1028</v>
      </c>
      <c r="DH13" s="32"/>
      <c r="DI13" s="32"/>
      <c r="DJ13" s="32"/>
      <c r="DK13" s="32"/>
      <c r="DL13" s="32"/>
      <c r="DM13" s="32">
        <f t="shared" si="7"/>
        <v>1028</v>
      </c>
      <c r="DN13" s="32">
        <f t="shared" ref="DN13:DN36" si="12">DM13/AJ13</f>
        <v>277.98810167658195</v>
      </c>
      <c r="DO13" s="91">
        <v>1.1599999999999999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43395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74</v>
      </c>
      <c r="H14" s="44">
        <f t="shared" si="1"/>
        <v>52.112676056338032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9114148</v>
      </c>
      <c r="AF14" s="39"/>
      <c r="AG14" s="39"/>
      <c r="AH14" s="39"/>
      <c r="AI14" s="38">
        <f t="shared" si="8"/>
        <v>3882</v>
      </c>
      <c r="AJ14" s="38">
        <f t="shared" si="2"/>
        <v>3.8820000000000001</v>
      </c>
      <c r="AK14" s="38">
        <f t="shared" si="3"/>
        <v>93.168000000000006</v>
      </c>
      <c r="AL14" s="38"/>
      <c r="AM14" s="38"/>
      <c r="AN14" s="38"/>
      <c r="AO14" s="38">
        <f t="shared" si="4"/>
        <v>93.168000000000006</v>
      </c>
      <c r="AP14" s="37">
        <v>8.4</v>
      </c>
      <c r="AQ14" s="37">
        <f t="shared" si="9"/>
        <v>8.4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2304700</v>
      </c>
      <c r="DD14" s="32"/>
      <c r="DE14" s="32">
        <f t="shared" si="10"/>
        <v>1130</v>
      </c>
      <c r="DF14" s="32"/>
      <c r="DG14" s="32">
        <f t="shared" si="11"/>
        <v>1130</v>
      </c>
      <c r="DH14" s="32"/>
      <c r="DI14" s="32"/>
      <c r="DJ14" s="32"/>
      <c r="DK14" s="32"/>
      <c r="DL14" s="32"/>
      <c r="DM14" s="32">
        <f t="shared" si="7"/>
        <v>1130</v>
      </c>
      <c r="DN14" s="32">
        <f t="shared" si="12"/>
        <v>291.08706852138073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43395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9</v>
      </c>
      <c r="G15" s="89">
        <v>83</v>
      </c>
      <c r="H15" s="44">
        <f t="shared" si="1"/>
        <v>58.450704225352112</v>
      </c>
      <c r="I15" s="44">
        <v>76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9117944</v>
      </c>
      <c r="AF15" s="39"/>
      <c r="AG15" s="39"/>
      <c r="AH15" s="39"/>
      <c r="AI15" s="38">
        <f t="shared" si="8"/>
        <v>3796</v>
      </c>
      <c r="AJ15" s="38">
        <f t="shared" si="2"/>
        <v>3.7959999999999998</v>
      </c>
      <c r="AK15" s="38">
        <f t="shared" si="3"/>
        <v>91.103999999999999</v>
      </c>
      <c r="AL15" s="38"/>
      <c r="AM15" s="38"/>
      <c r="AN15" s="38"/>
      <c r="AO15" s="38">
        <f t="shared" si="4"/>
        <v>91.103999999999999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1156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0.97142857142857142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2305760</v>
      </c>
      <c r="DD15" s="32"/>
      <c r="DE15" s="32">
        <f t="shared" si="10"/>
        <v>1060</v>
      </c>
      <c r="DF15" s="32"/>
      <c r="DG15" s="32">
        <f t="shared" si="11"/>
        <v>1060</v>
      </c>
      <c r="DH15" s="32"/>
      <c r="DI15" s="32"/>
      <c r="DJ15" s="32"/>
      <c r="DK15" s="32"/>
      <c r="DL15" s="32"/>
      <c r="DM15" s="32">
        <f t="shared" si="7"/>
        <v>1060</v>
      </c>
      <c r="DN15" s="32">
        <f t="shared" si="12"/>
        <v>279.24130663856693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43395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83</v>
      </c>
      <c r="H16" s="44">
        <f t="shared" si="1"/>
        <v>58.450704225352112</v>
      </c>
      <c r="I16" s="44">
        <v>78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9123042</v>
      </c>
      <c r="AF16" s="39"/>
      <c r="AG16" s="39"/>
      <c r="AH16" s="39"/>
      <c r="AI16" s="38">
        <f t="shared" si="8"/>
        <v>5098</v>
      </c>
      <c r="AJ16" s="38">
        <f t="shared" si="2"/>
        <v>5.0979999999999999</v>
      </c>
      <c r="AK16" s="38">
        <f t="shared" si="3"/>
        <v>122.352</v>
      </c>
      <c r="AL16" s="38"/>
      <c r="AM16" s="38"/>
      <c r="AN16" s="38"/>
      <c r="AO16" s="38">
        <f t="shared" si="4"/>
        <v>122.352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2306955</v>
      </c>
      <c r="DD16" s="32"/>
      <c r="DE16" s="32">
        <f t="shared" si="10"/>
        <v>1195</v>
      </c>
      <c r="DF16" s="32"/>
      <c r="DG16" s="32">
        <f t="shared" si="11"/>
        <v>1195</v>
      </c>
      <c r="DH16" s="32"/>
      <c r="DI16" s="32"/>
      <c r="DJ16" s="32"/>
      <c r="DK16" s="32"/>
      <c r="DL16" s="32"/>
      <c r="DM16" s="32">
        <f t="shared" si="7"/>
        <v>1195</v>
      </c>
      <c r="DN16" s="32">
        <f t="shared" si="12"/>
        <v>234.4056492742252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43395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77</v>
      </c>
      <c r="H17" s="44">
        <f t="shared" si="1"/>
        <v>54.225352112676056</v>
      </c>
      <c r="I17" s="44">
        <v>74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9127051</v>
      </c>
      <c r="AF17" s="39"/>
      <c r="AG17" s="39"/>
      <c r="AH17" s="39"/>
      <c r="AI17" s="38">
        <f t="shared" si="8"/>
        <v>4009</v>
      </c>
      <c r="AJ17" s="38">
        <f t="shared" si="2"/>
        <v>4.0090000000000003</v>
      </c>
      <c r="AK17" s="38">
        <f t="shared" si="3"/>
        <v>96.216000000000008</v>
      </c>
      <c r="AL17" s="38"/>
      <c r="AM17" s="38"/>
      <c r="AN17" s="38"/>
      <c r="AO17" s="38">
        <f t="shared" si="4"/>
        <v>96.216000000000008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2307978</v>
      </c>
      <c r="DD17" s="32"/>
      <c r="DE17" s="32">
        <f t="shared" si="10"/>
        <v>1023</v>
      </c>
      <c r="DF17" s="32"/>
      <c r="DG17" s="32">
        <f t="shared" si="11"/>
        <v>1023</v>
      </c>
      <c r="DH17" s="32"/>
      <c r="DI17" s="32"/>
      <c r="DJ17" s="32"/>
      <c r="DK17" s="32"/>
      <c r="DL17" s="32"/>
      <c r="DM17" s="32">
        <f t="shared" si="7"/>
        <v>1023</v>
      </c>
      <c r="DN17" s="32">
        <f t="shared" si="12"/>
        <v>255.17585432776252</v>
      </c>
      <c r="DO17" s="91">
        <v>1.05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43395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78</v>
      </c>
      <c r="H18" s="44">
        <f t="shared" si="1"/>
        <v>54.929577464788736</v>
      </c>
      <c r="I18" s="44">
        <v>76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9131390</v>
      </c>
      <c r="AF18" s="39"/>
      <c r="AG18" s="39"/>
      <c r="AH18" s="39"/>
      <c r="AI18" s="38">
        <f t="shared" si="8"/>
        <v>4339</v>
      </c>
      <c r="AJ18" s="38">
        <f t="shared" si="2"/>
        <v>4.3390000000000004</v>
      </c>
      <c r="AK18" s="38">
        <f t="shared" si="3"/>
        <v>104.13600000000001</v>
      </c>
      <c r="AL18" s="38"/>
      <c r="AM18" s="38"/>
      <c r="AN18" s="38"/>
      <c r="AO18" s="38">
        <f t="shared" si="4"/>
        <v>104.13600000000001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1016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0.85378151260504198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2309008</v>
      </c>
      <c r="DD18" s="32"/>
      <c r="DE18" s="32">
        <f t="shared" si="10"/>
        <v>1030</v>
      </c>
      <c r="DF18" s="32"/>
      <c r="DG18" s="32">
        <f t="shared" si="11"/>
        <v>1030</v>
      </c>
      <c r="DH18" s="32"/>
      <c r="DI18" s="32"/>
      <c r="DJ18" s="32"/>
      <c r="DK18" s="32"/>
      <c r="DL18" s="32"/>
      <c r="DM18" s="32">
        <f t="shared" si="7"/>
        <v>1030</v>
      </c>
      <c r="DN18" s="32">
        <f t="shared" si="12"/>
        <v>237.3818852270108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43395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77</v>
      </c>
      <c r="H19" s="44">
        <f t="shared" si="1"/>
        <v>54.225352112676056</v>
      </c>
      <c r="I19" s="44">
        <v>75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9136391</v>
      </c>
      <c r="AF19" s="39"/>
      <c r="AG19" s="39"/>
      <c r="AH19" s="39"/>
      <c r="AI19" s="38">
        <f t="shared" si="8"/>
        <v>5001</v>
      </c>
      <c r="AJ19" s="38">
        <f t="shared" si="2"/>
        <v>5.0010000000000003</v>
      </c>
      <c r="AK19" s="38">
        <f t="shared" si="3"/>
        <v>120.024</v>
      </c>
      <c r="AL19" s="38"/>
      <c r="AM19" s="38"/>
      <c r="AN19" s="38"/>
      <c r="AO19" s="38">
        <f t="shared" si="4"/>
        <v>120.024</v>
      </c>
      <c r="AP19" s="37">
        <v>9</v>
      </c>
      <c r="AQ19" s="37">
        <f t="shared" si="9"/>
        <v>9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1037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0.87142857142857144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2310211</v>
      </c>
      <c r="DD19" s="32"/>
      <c r="DE19" s="32">
        <f t="shared" si="10"/>
        <v>1203</v>
      </c>
      <c r="DF19" s="32"/>
      <c r="DG19" s="32">
        <f t="shared" si="11"/>
        <v>1203</v>
      </c>
      <c r="DH19" s="32"/>
      <c r="DI19" s="32"/>
      <c r="DJ19" s="32"/>
      <c r="DK19" s="32"/>
      <c r="DL19" s="32"/>
      <c r="DM19" s="32">
        <f t="shared" si="7"/>
        <v>1203</v>
      </c>
      <c r="DN19" s="32">
        <f t="shared" si="12"/>
        <v>240.55188962207558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43395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7</v>
      </c>
      <c r="G20" s="89">
        <v>75</v>
      </c>
      <c r="H20" s="44">
        <f t="shared" si="1"/>
        <v>52.816901408450704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9141210</v>
      </c>
      <c r="AF20" s="39"/>
      <c r="AG20" s="39"/>
      <c r="AH20" s="39"/>
      <c r="AI20" s="38">
        <f t="shared" si="8"/>
        <v>4819</v>
      </c>
      <c r="AJ20" s="38">
        <f t="shared" si="2"/>
        <v>4.819</v>
      </c>
      <c r="AK20" s="38">
        <f t="shared" si="3"/>
        <v>115.65600000000001</v>
      </c>
      <c r="AL20" s="38"/>
      <c r="AM20" s="38"/>
      <c r="AN20" s="38"/>
      <c r="AO20" s="38">
        <f t="shared" si="4"/>
        <v>115.65600000000001</v>
      </c>
      <c r="AP20" s="37">
        <v>8.3000000000000007</v>
      </c>
      <c r="AQ20" s="37">
        <f t="shared" si="9"/>
        <v>8.3000000000000007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1037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0.87142857142857144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2311419</v>
      </c>
      <c r="DD20" s="32"/>
      <c r="DE20" s="32">
        <f t="shared" si="10"/>
        <v>1208</v>
      </c>
      <c r="DF20" s="32"/>
      <c r="DG20" s="32">
        <f t="shared" si="11"/>
        <v>1208</v>
      </c>
      <c r="DH20" s="32"/>
      <c r="DI20" s="32"/>
      <c r="DJ20" s="32"/>
      <c r="DK20" s="32"/>
      <c r="DL20" s="32"/>
      <c r="DM20" s="32">
        <f t="shared" si="7"/>
        <v>1208</v>
      </c>
      <c r="DN20" s="32">
        <f t="shared" si="12"/>
        <v>250.67441377879229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43395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76</v>
      </c>
      <c r="H21" s="44">
        <f t="shared" si="1"/>
        <v>53.521126760563384</v>
      </c>
      <c r="I21" s="44">
        <v>75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9145985</v>
      </c>
      <c r="AF21" s="39"/>
      <c r="AG21" s="39"/>
      <c r="AH21" s="39"/>
      <c r="AI21" s="38">
        <f t="shared" si="8"/>
        <v>4775</v>
      </c>
      <c r="AJ21" s="38">
        <f t="shared" si="2"/>
        <v>4.7750000000000004</v>
      </c>
      <c r="AK21" s="38">
        <f t="shared" si="3"/>
        <v>114.60000000000001</v>
      </c>
      <c r="AL21" s="38"/>
      <c r="AM21" s="38"/>
      <c r="AN21" s="38"/>
      <c r="AO21" s="38">
        <f t="shared" si="4"/>
        <v>114.60000000000001</v>
      </c>
      <c r="AP21" s="37">
        <v>7.6</v>
      </c>
      <c r="AQ21" s="37">
        <f t="shared" si="9"/>
        <v>7.6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1037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0.87142857142857144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2312620</v>
      </c>
      <c r="DD21" s="32"/>
      <c r="DE21" s="32">
        <f t="shared" si="10"/>
        <v>1201</v>
      </c>
      <c r="DF21" s="32"/>
      <c r="DG21" s="32">
        <f t="shared" si="11"/>
        <v>1201</v>
      </c>
      <c r="DH21" s="32"/>
      <c r="DI21" s="32"/>
      <c r="DJ21" s="32"/>
      <c r="DK21" s="32"/>
      <c r="DL21" s="32"/>
      <c r="DM21" s="32">
        <f t="shared" si="7"/>
        <v>1201</v>
      </c>
      <c r="DN21" s="32">
        <f t="shared" si="12"/>
        <v>251.51832460732982</v>
      </c>
      <c r="DO21" s="91">
        <v>0.96</v>
      </c>
      <c r="DP21" s="31"/>
      <c r="DT21" s="24"/>
      <c r="DU21" s="24"/>
      <c r="DV21" s="24"/>
      <c r="DW21" s="23"/>
    </row>
    <row r="22" spans="1:127" x14ac:dyDescent="0.35">
      <c r="A22" s="232">
        <v>43395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6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9150561</v>
      </c>
      <c r="AF22" s="39"/>
      <c r="AG22" s="39"/>
      <c r="AH22" s="39"/>
      <c r="AI22" s="38">
        <f t="shared" si="8"/>
        <v>4576</v>
      </c>
      <c r="AJ22" s="38">
        <f t="shared" si="2"/>
        <v>4.5759999999999996</v>
      </c>
      <c r="AK22" s="38">
        <f t="shared" si="3"/>
        <v>109.82399999999998</v>
      </c>
      <c r="AL22" s="38"/>
      <c r="AM22" s="38"/>
      <c r="AN22" s="38"/>
      <c r="AO22" s="38">
        <f t="shared" si="4"/>
        <v>109.82399999999998</v>
      </c>
      <c r="AP22" s="37">
        <v>7</v>
      </c>
      <c r="AQ22" s="37">
        <f t="shared" si="9"/>
        <v>7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1036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0.87058823529411766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2313819</v>
      </c>
      <c r="DD22" s="32"/>
      <c r="DE22" s="32">
        <f t="shared" si="10"/>
        <v>1199</v>
      </c>
      <c r="DF22" s="32"/>
      <c r="DG22" s="32">
        <f t="shared" si="11"/>
        <v>1199</v>
      </c>
      <c r="DH22" s="32"/>
      <c r="DI22" s="32"/>
      <c r="DJ22" s="32"/>
      <c r="DK22" s="32"/>
      <c r="DL22" s="32"/>
      <c r="DM22" s="32">
        <f t="shared" si="7"/>
        <v>1199</v>
      </c>
      <c r="DN22" s="32">
        <f t="shared" si="12"/>
        <v>262.01923076923077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43395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9155017</v>
      </c>
      <c r="AF23" s="39"/>
      <c r="AG23" s="39"/>
      <c r="AH23" s="39"/>
      <c r="AI23" s="38">
        <f t="shared" si="8"/>
        <v>4456</v>
      </c>
      <c r="AJ23" s="38">
        <f t="shared" si="2"/>
        <v>4.4560000000000004</v>
      </c>
      <c r="AK23" s="38">
        <f t="shared" si="3"/>
        <v>106.94400000000002</v>
      </c>
      <c r="AL23" s="38"/>
      <c r="AM23" s="38"/>
      <c r="AN23" s="38"/>
      <c r="AO23" s="38">
        <f t="shared" si="4"/>
        <v>106.94400000000002</v>
      </c>
      <c r="AP23" s="37">
        <v>6.3</v>
      </c>
      <c r="AQ23" s="37">
        <f t="shared" si="9"/>
        <v>6.3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1028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0.86386554621848743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2315008</v>
      </c>
      <c r="DD23" s="32"/>
      <c r="DE23" s="32">
        <f t="shared" si="10"/>
        <v>1189</v>
      </c>
      <c r="DF23" s="32"/>
      <c r="DG23" s="32">
        <f t="shared" si="11"/>
        <v>1189</v>
      </c>
      <c r="DH23" s="32"/>
      <c r="DI23" s="32"/>
      <c r="DJ23" s="32"/>
      <c r="DK23" s="32"/>
      <c r="DL23" s="32"/>
      <c r="DM23" s="32">
        <f t="shared" si="7"/>
        <v>1189</v>
      </c>
      <c r="DN23" s="32">
        <f t="shared" si="12"/>
        <v>266.8312387791741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43395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5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9159280</v>
      </c>
      <c r="AF24" s="39"/>
      <c r="AG24" s="39"/>
      <c r="AH24" s="39"/>
      <c r="AI24" s="38">
        <f t="shared" si="8"/>
        <v>4263</v>
      </c>
      <c r="AJ24" s="38">
        <f t="shared" si="2"/>
        <v>4.2629999999999999</v>
      </c>
      <c r="AK24" s="38">
        <f t="shared" si="3"/>
        <v>102.312</v>
      </c>
      <c r="AL24" s="38"/>
      <c r="AM24" s="38"/>
      <c r="AN24" s="38"/>
      <c r="AO24" s="38">
        <f t="shared" si="4"/>
        <v>102.312</v>
      </c>
      <c r="AP24" s="37">
        <v>5.8</v>
      </c>
      <c r="AQ24" s="37">
        <f t="shared" si="9"/>
        <v>5.8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1016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0.85378151260504198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2316197</v>
      </c>
      <c r="DD24" s="32"/>
      <c r="DE24" s="32">
        <f t="shared" si="10"/>
        <v>1189</v>
      </c>
      <c r="DF24" s="32"/>
      <c r="DG24" s="32">
        <f t="shared" si="11"/>
        <v>1189</v>
      </c>
      <c r="DH24" s="32"/>
      <c r="DI24" s="32"/>
      <c r="DJ24" s="32"/>
      <c r="DK24" s="32"/>
      <c r="DL24" s="32"/>
      <c r="DM24" s="32">
        <f t="shared" si="7"/>
        <v>1189</v>
      </c>
      <c r="DN24" s="32">
        <f t="shared" si="12"/>
        <v>278.91156462585036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43395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9163640</v>
      </c>
      <c r="AF25" s="39"/>
      <c r="AG25" s="39"/>
      <c r="AH25" s="39"/>
      <c r="AI25" s="38">
        <f t="shared" si="8"/>
        <v>4360</v>
      </c>
      <c r="AJ25" s="38">
        <f t="shared" si="2"/>
        <v>4.3600000000000003</v>
      </c>
      <c r="AK25" s="38">
        <f t="shared" si="3"/>
        <v>104.64000000000001</v>
      </c>
      <c r="AL25" s="38"/>
      <c r="AM25" s="38"/>
      <c r="AN25" s="38"/>
      <c r="AO25" s="38">
        <f t="shared" si="4"/>
        <v>104.64000000000001</v>
      </c>
      <c r="AP25" s="37">
        <v>5</v>
      </c>
      <c r="AQ25" s="37">
        <f t="shared" si="9"/>
        <v>5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1006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0.8453781512605042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2317367</v>
      </c>
      <c r="DD25" s="32"/>
      <c r="DE25" s="32">
        <f t="shared" si="10"/>
        <v>1170</v>
      </c>
      <c r="DF25" s="32"/>
      <c r="DG25" s="32">
        <f t="shared" si="11"/>
        <v>1170</v>
      </c>
      <c r="DH25" s="32"/>
      <c r="DI25" s="32"/>
      <c r="DJ25" s="32"/>
      <c r="DK25" s="32"/>
      <c r="DL25" s="32"/>
      <c r="DM25" s="32">
        <f t="shared" si="7"/>
        <v>1170</v>
      </c>
      <c r="DN25" s="32">
        <f t="shared" si="12"/>
        <v>268.348623853211</v>
      </c>
      <c r="DO25" s="91">
        <v>0.91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43395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0</v>
      </c>
      <c r="G26" s="89">
        <v>76</v>
      </c>
      <c r="H26" s="44">
        <f t="shared" si="1"/>
        <v>53.521126760563384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9167980</v>
      </c>
      <c r="AF26" s="39"/>
      <c r="AG26" s="39"/>
      <c r="AH26" s="39"/>
      <c r="AI26" s="38">
        <f t="shared" si="8"/>
        <v>4340</v>
      </c>
      <c r="AJ26" s="38">
        <f t="shared" si="2"/>
        <v>4.34</v>
      </c>
      <c r="AK26" s="38">
        <f t="shared" si="3"/>
        <v>104.16</v>
      </c>
      <c r="AL26" s="38"/>
      <c r="AM26" s="38"/>
      <c r="AN26" s="38"/>
      <c r="AO26" s="38">
        <f t="shared" si="4"/>
        <v>104.16</v>
      </c>
      <c r="AP26" s="37">
        <v>4.9000000000000004</v>
      </c>
      <c r="AQ26" s="37">
        <f t="shared" si="9"/>
        <v>4.9000000000000004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1006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0.8453781512605042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2318539</v>
      </c>
      <c r="DD26" s="32"/>
      <c r="DE26" s="32">
        <f t="shared" si="10"/>
        <v>1172</v>
      </c>
      <c r="DF26" s="32"/>
      <c r="DG26" s="32">
        <f t="shared" si="11"/>
        <v>1172</v>
      </c>
      <c r="DH26" s="32"/>
      <c r="DI26" s="32"/>
      <c r="DJ26" s="32"/>
      <c r="DK26" s="32"/>
      <c r="DL26" s="32"/>
      <c r="DM26" s="32">
        <f t="shared" si="7"/>
        <v>1172</v>
      </c>
      <c r="DN26" s="32">
        <f t="shared" si="12"/>
        <v>270.04608294930875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43395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0</v>
      </c>
      <c r="G27" s="89">
        <v>75</v>
      </c>
      <c r="H27" s="44">
        <f t="shared" si="1"/>
        <v>52.816901408450704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9172300</v>
      </c>
      <c r="AF27" s="39"/>
      <c r="AG27" s="39"/>
      <c r="AH27" s="39"/>
      <c r="AI27" s="38">
        <f t="shared" si="8"/>
        <v>4320</v>
      </c>
      <c r="AJ27" s="38">
        <f t="shared" si="2"/>
        <v>4.32</v>
      </c>
      <c r="AK27" s="38">
        <f t="shared" si="3"/>
        <v>103.68</v>
      </c>
      <c r="AL27" s="38"/>
      <c r="AM27" s="38"/>
      <c r="AN27" s="38"/>
      <c r="AO27" s="38">
        <f t="shared" si="4"/>
        <v>103.68</v>
      </c>
      <c r="AP27" s="37">
        <v>4.5</v>
      </c>
      <c r="AQ27" s="37">
        <f t="shared" si="9"/>
        <v>4.5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1005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0.84453781512605042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2319696</v>
      </c>
      <c r="DD27" s="32"/>
      <c r="DE27" s="32">
        <f t="shared" si="10"/>
        <v>1157</v>
      </c>
      <c r="DF27" s="32"/>
      <c r="DG27" s="32">
        <f t="shared" si="11"/>
        <v>1157</v>
      </c>
      <c r="DH27" s="32"/>
      <c r="DI27" s="32"/>
      <c r="DJ27" s="32"/>
      <c r="DK27" s="32"/>
      <c r="DL27" s="32"/>
      <c r="DM27" s="32">
        <f t="shared" si="7"/>
        <v>1157</v>
      </c>
      <c r="DN27" s="32">
        <f t="shared" si="12"/>
        <v>267.82407407407408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43395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-2</v>
      </c>
      <c r="G28" s="89">
        <v>75</v>
      </c>
      <c r="H28" s="44">
        <f t="shared" si="1"/>
        <v>52.816901408450704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9176540</v>
      </c>
      <c r="AF28" s="39"/>
      <c r="AG28" s="39"/>
      <c r="AH28" s="39"/>
      <c r="AI28" s="38">
        <f t="shared" si="8"/>
        <v>4240</v>
      </c>
      <c r="AJ28" s="38">
        <f t="shared" si="2"/>
        <v>4.24</v>
      </c>
      <c r="AK28" s="38">
        <f t="shared" si="3"/>
        <v>101.76</v>
      </c>
      <c r="AL28" s="38"/>
      <c r="AM28" s="38"/>
      <c r="AN28" s="38"/>
      <c r="AO28" s="38">
        <f t="shared" si="4"/>
        <v>101.76</v>
      </c>
      <c r="AP28" s="37">
        <v>4</v>
      </c>
      <c r="AQ28" s="37">
        <f t="shared" si="9"/>
        <v>4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1011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0.84957983193277309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2320831</v>
      </c>
      <c r="DD28" s="32"/>
      <c r="DE28" s="32">
        <f t="shared" si="10"/>
        <v>1135</v>
      </c>
      <c r="DF28" s="32"/>
      <c r="DG28" s="32">
        <f t="shared" si="11"/>
        <v>1135</v>
      </c>
      <c r="DH28" s="32"/>
      <c r="DI28" s="32"/>
      <c r="DJ28" s="32"/>
      <c r="DK28" s="32"/>
      <c r="DL28" s="32"/>
      <c r="DM28" s="32">
        <f t="shared" si="7"/>
        <v>1135</v>
      </c>
      <c r="DN28" s="32">
        <f t="shared" si="12"/>
        <v>267.68867924528303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43395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-5</v>
      </c>
      <c r="G29" s="89">
        <v>74</v>
      </c>
      <c r="H29" s="44">
        <f t="shared" si="1"/>
        <v>52.112676056338032</v>
      </c>
      <c r="I29" s="44">
        <v>71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9180885</v>
      </c>
      <c r="AF29" s="39"/>
      <c r="AG29" s="39"/>
      <c r="AH29" s="39"/>
      <c r="AI29" s="38">
        <f t="shared" si="8"/>
        <v>4345</v>
      </c>
      <c r="AJ29" s="38">
        <f t="shared" si="2"/>
        <v>4.3449999999999998</v>
      </c>
      <c r="AK29" s="38">
        <f t="shared" si="3"/>
        <v>104.28</v>
      </c>
      <c r="AL29" s="38"/>
      <c r="AM29" s="38"/>
      <c r="AN29" s="38"/>
      <c r="AO29" s="38">
        <f t="shared" si="4"/>
        <v>104.28</v>
      </c>
      <c r="AP29" s="37">
        <v>3.6</v>
      </c>
      <c r="AQ29" s="37">
        <f t="shared" si="9"/>
        <v>3.6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1010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0.84873949579831931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2322002</v>
      </c>
      <c r="DD29" s="32"/>
      <c r="DE29" s="32">
        <f t="shared" si="10"/>
        <v>1171</v>
      </c>
      <c r="DF29" s="32"/>
      <c r="DG29" s="32">
        <f t="shared" si="11"/>
        <v>1171</v>
      </c>
      <c r="DH29" s="32"/>
      <c r="DI29" s="32"/>
      <c r="DJ29" s="32"/>
      <c r="DK29" s="32"/>
      <c r="DL29" s="32"/>
      <c r="DM29" s="32">
        <f t="shared" si="7"/>
        <v>1171</v>
      </c>
      <c r="DN29" s="32">
        <f t="shared" si="12"/>
        <v>269.50517836593787</v>
      </c>
      <c r="DO29" s="91">
        <v>1.04</v>
      </c>
      <c r="DP29" s="31"/>
      <c r="DT29" s="24"/>
      <c r="DU29" s="24"/>
      <c r="DV29" s="24"/>
      <c r="DW29" s="23"/>
    </row>
    <row r="30" spans="1:127" x14ac:dyDescent="0.35">
      <c r="A30" s="232">
        <v>43395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-5</v>
      </c>
      <c r="G30" s="89">
        <v>73</v>
      </c>
      <c r="H30" s="44">
        <f t="shared" si="1"/>
        <v>51.408450704225352</v>
      </c>
      <c r="I30" s="44">
        <v>70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9185310</v>
      </c>
      <c r="AF30" s="39"/>
      <c r="AG30" s="39"/>
      <c r="AH30" s="39"/>
      <c r="AI30" s="38">
        <f t="shared" si="8"/>
        <v>4425</v>
      </c>
      <c r="AJ30" s="38">
        <f t="shared" si="2"/>
        <v>4.4249999999999998</v>
      </c>
      <c r="AK30" s="38">
        <f t="shared" si="3"/>
        <v>106.19999999999999</v>
      </c>
      <c r="AL30" s="38"/>
      <c r="AM30" s="38"/>
      <c r="AN30" s="38"/>
      <c r="AO30" s="38">
        <f t="shared" si="4"/>
        <v>106.19999999999999</v>
      </c>
      <c r="AP30" s="37">
        <v>3.2</v>
      </c>
      <c r="AQ30" s="37">
        <f t="shared" si="9"/>
        <v>3.2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1010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0.84873949579831931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2323177</v>
      </c>
      <c r="DD30" s="32"/>
      <c r="DE30" s="32">
        <f t="shared" si="10"/>
        <v>1175</v>
      </c>
      <c r="DF30" s="32"/>
      <c r="DG30" s="32">
        <f t="shared" si="11"/>
        <v>1175</v>
      </c>
      <c r="DH30" s="32"/>
      <c r="DI30" s="32"/>
      <c r="DJ30" s="32"/>
      <c r="DK30" s="32"/>
      <c r="DL30" s="32"/>
      <c r="DM30" s="32">
        <f t="shared" si="7"/>
        <v>1175</v>
      </c>
      <c r="DN30" s="32">
        <f t="shared" si="12"/>
        <v>265.53672316384183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43395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-5</v>
      </c>
      <c r="G31" s="89">
        <v>73</v>
      </c>
      <c r="H31" s="44">
        <f t="shared" si="1"/>
        <v>51.408450704225352</v>
      </c>
      <c r="I31" s="44">
        <v>70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9189588</v>
      </c>
      <c r="AF31" s="39"/>
      <c r="AG31" s="39"/>
      <c r="AH31" s="39"/>
      <c r="AI31" s="38">
        <f t="shared" si="8"/>
        <v>4278</v>
      </c>
      <c r="AJ31" s="38">
        <f t="shared" si="2"/>
        <v>4.2779999999999996</v>
      </c>
      <c r="AK31" s="38">
        <f t="shared" si="3"/>
        <v>102.672</v>
      </c>
      <c r="AL31" s="38"/>
      <c r="AM31" s="38"/>
      <c r="AN31" s="38"/>
      <c r="AO31" s="38">
        <f t="shared" si="4"/>
        <v>102.672</v>
      </c>
      <c r="AP31" s="37">
        <v>2.8</v>
      </c>
      <c r="AQ31" s="37">
        <f t="shared" si="9"/>
        <v>2.8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1010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0.84873949579831931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2324342</v>
      </c>
      <c r="DD31" s="32"/>
      <c r="DE31" s="32">
        <f t="shared" si="10"/>
        <v>1165</v>
      </c>
      <c r="DF31" s="32"/>
      <c r="DG31" s="32">
        <f t="shared" si="11"/>
        <v>1165</v>
      </c>
      <c r="DH31" s="32"/>
      <c r="DI31" s="32"/>
      <c r="DJ31" s="32"/>
      <c r="DK31" s="32"/>
      <c r="DL31" s="32"/>
      <c r="DM31" s="32">
        <f t="shared" si="7"/>
        <v>1165</v>
      </c>
      <c r="DN31" s="32">
        <f t="shared" si="12"/>
        <v>272.32351566152408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43395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-5</v>
      </c>
      <c r="G32" s="89">
        <v>74</v>
      </c>
      <c r="H32" s="44">
        <f t="shared" si="1"/>
        <v>52.112676056338032</v>
      </c>
      <c r="I32" s="44">
        <v>71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9193918</v>
      </c>
      <c r="AF32" s="39"/>
      <c r="AG32" s="39"/>
      <c r="AH32" s="39"/>
      <c r="AI32" s="38">
        <f t="shared" si="8"/>
        <v>4330</v>
      </c>
      <c r="AJ32" s="38">
        <f t="shared" si="2"/>
        <v>4.33</v>
      </c>
      <c r="AK32" s="38">
        <f t="shared" si="3"/>
        <v>103.92</v>
      </c>
      <c r="AL32" s="38"/>
      <c r="AM32" s="38"/>
      <c r="AN32" s="38"/>
      <c r="AO32" s="38">
        <f t="shared" si="4"/>
        <v>103.92</v>
      </c>
      <c r="AP32" s="37">
        <v>2.5</v>
      </c>
      <c r="AQ32" s="37">
        <f t="shared" si="9"/>
        <v>2.5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1010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0.84873949579831931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2325465</v>
      </c>
      <c r="DD32" s="32"/>
      <c r="DE32" s="32">
        <f t="shared" si="10"/>
        <v>1123</v>
      </c>
      <c r="DF32" s="32"/>
      <c r="DG32" s="32">
        <f t="shared" si="11"/>
        <v>1123</v>
      </c>
      <c r="DH32" s="32"/>
      <c r="DI32" s="32"/>
      <c r="DJ32" s="32"/>
      <c r="DK32" s="32"/>
      <c r="DL32" s="32"/>
      <c r="DM32" s="32">
        <f t="shared" si="7"/>
        <v>1123</v>
      </c>
      <c r="DN32" s="32">
        <f t="shared" si="12"/>
        <v>259.35334872979212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43395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0</v>
      </c>
      <c r="G33" s="89">
        <v>77</v>
      </c>
      <c r="H33" s="44">
        <f t="shared" si="1"/>
        <v>54.225352112676056</v>
      </c>
      <c r="I33" s="44">
        <v>71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9198678</v>
      </c>
      <c r="AF33" s="39"/>
      <c r="AG33" s="39"/>
      <c r="AH33" s="39"/>
      <c r="AI33" s="38">
        <f t="shared" si="8"/>
        <v>4760</v>
      </c>
      <c r="AJ33" s="38">
        <f t="shared" si="2"/>
        <v>4.76</v>
      </c>
      <c r="AK33" s="38">
        <f t="shared" si="3"/>
        <v>114.24</v>
      </c>
      <c r="AL33" s="38"/>
      <c r="AM33" s="38"/>
      <c r="AN33" s="38"/>
      <c r="AO33" s="38">
        <f t="shared" si="4"/>
        <v>114.24</v>
      </c>
      <c r="AP33" s="37">
        <v>2.2999999999999998</v>
      </c>
      <c r="AQ33" s="37">
        <f t="shared" si="9"/>
        <v>2.2999999999999998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1010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0.84873949579831931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2326644</v>
      </c>
      <c r="DD33" s="32"/>
      <c r="DE33" s="32">
        <f t="shared" si="10"/>
        <v>1179</v>
      </c>
      <c r="DF33" s="32"/>
      <c r="DG33" s="32">
        <f t="shared" si="11"/>
        <v>1179</v>
      </c>
      <c r="DH33" s="32"/>
      <c r="DI33" s="32"/>
      <c r="DJ33" s="32"/>
      <c r="DK33" s="32"/>
      <c r="DL33" s="32"/>
      <c r="DM33" s="32">
        <f t="shared" si="7"/>
        <v>1179</v>
      </c>
      <c r="DN33" s="32">
        <f t="shared" si="12"/>
        <v>247.68907563025212</v>
      </c>
      <c r="DO33" s="91">
        <v>1.1399999999999999</v>
      </c>
      <c r="DP33" s="31"/>
      <c r="DT33" s="24"/>
      <c r="DU33" s="24"/>
      <c r="DV33" s="24"/>
      <c r="DW33" s="23"/>
    </row>
    <row r="34" spans="1:127" x14ac:dyDescent="0.35">
      <c r="A34" s="232">
        <v>43395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2</v>
      </c>
      <c r="G34" s="89">
        <v>72</v>
      </c>
      <c r="H34" s="44">
        <f t="shared" si="1"/>
        <v>50.70422535211268</v>
      </c>
      <c r="I34" s="44">
        <v>74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9202372</v>
      </c>
      <c r="AF34" s="39"/>
      <c r="AG34" s="39"/>
      <c r="AH34" s="39"/>
      <c r="AI34" s="38">
        <f t="shared" si="8"/>
        <v>3694</v>
      </c>
      <c r="AJ34" s="38">
        <f t="shared" si="2"/>
        <v>3.694</v>
      </c>
      <c r="AK34" s="38">
        <f t="shared" si="3"/>
        <v>88.656000000000006</v>
      </c>
      <c r="AL34" s="38"/>
      <c r="AM34" s="38"/>
      <c r="AN34" s="38"/>
      <c r="AO34" s="38">
        <f t="shared" si="4"/>
        <v>88.656000000000006</v>
      </c>
      <c r="AP34" s="37">
        <v>3.2</v>
      </c>
      <c r="AQ34" s="37">
        <f t="shared" si="9"/>
        <v>3.2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2327708</v>
      </c>
      <c r="DD34" s="32"/>
      <c r="DE34" s="32">
        <f t="shared" si="10"/>
        <v>1064</v>
      </c>
      <c r="DF34" s="32"/>
      <c r="DG34" s="32">
        <f t="shared" si="11"/>
        <v>1064</v>
      </c>
      <c r="DH34" s="32"/>
      <c r="DI34" s="32"/>
      <c r="DJ34" s="32"/>
      <c r="DK34" s="32"/>
      <c r="DL34" s="32"/>
      <c r="DM34" s="32">
        <f t="shared" si="7"/>
        <v>1064</v>
      </c>
      <c r="DN34" s="32">
        <f t="shared" si="12"/>
        <v>288.03465078505684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43395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3</v>
      </c>
      <c r="G35" s="89">
        <v>75</v>
      </c>
      <c r="H35" s="44">
        <f t="shared" si="1"/>
        <v>52.816901408450704</v>
      </c>
      <c r="I35" s="44">
        <v>74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9206364</v>
      </c>
      <c r="AF35" s="39"/>
      <c r="AG35" s="39"/>
      <c r="AH35" s="39"/>
      <c r="AI35" s="38">
        <f t="shared" si="8"/>
        <v>3992</v>
      </c>
      <c r="AJ35" s="38">
        <f t="shared" si="2"/>
        <v>3.992</v>
      </c>
      <c r="AK35" s="38">
        <f t="shared" si="3"/>
        <v>95.807999999999993</v>
      </c>
      <c r="AL35" s="38"/>
      <c r="AM35" s="38"/>
      <c r="AN35" s="38"/>
      <c r="AO35" s="38">
        <f t="shared" si="4"/>
        <v>95.807999999999993</v>
      </c>
      <c r="AP35" s="37">
        <v>4.3</v>
      </c>
      <c r="AQ35" s="37">
        <f t="shared" si="9"/>
        <v>4.3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2328798</v>
      </c>
      <c r="DD35" s="32"/>
      <c r="DE35" s="32">
        <f t="shared" si="10"/>
        <v>1090</v>
      </c>
      <c r="DF35" s="32"/>
      <c r="DG35" s="32">
        <f t="shared" si="11"/>
        <v>1090</v>
      </c>
      <c r="DH35" s="32"/>
      <c r="DI35" s="32"/>
      <c r="DJ35" s="32"/>
      <c r="DK35" s="32"/>
      <c r="DL35" s="32"/>
      <c r="DM35" s="32">
        <f t="shared" si="7"/>
        <v>1090</v>
      </c>
      <c r="DN35" s="32">
        <f t="shared" si="12"/>
        <v>273.04609218436872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3.0833333333333335</v>
      </c>
      <c r="G36" s="28">
        <f t="shared" si="13"/>
        <v>75.416666666666671</v>
      </c>
      <c r="H36" s="28">
        <f t="shared" si="13"/>
        <v>53.110328638497656</v>
      </c>
      <c r="I36" s="28">
        <f t="shared" si="13"/>
        <v>72.916666666666671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103882</v>
      </c>
      <c r="AJ36" s="28">
        <f>SUM(AJ12:AJ35)</f>
        <v>103.88200000000002</v>
      </c>
      <c r="AK36" s="28">
        <f>AVERAGE(AK12:AK35)</f>
        <v>103.88199999999999</v>
      </c>
      <c r="AL36" s="28"/>
      <c r="AM36" s="28"/>
      <c r="AN36" s="28"/>
      <c r="AO36" s="28"/>
      <c r="AP36" s="28">
        <f>AVERAGE(AP12:AP35)</f>
        <v>5.979166666666667</v>
      </c>
      <c r="AQ36" s="28">
        <f>AVERAGE(AQ12:AQ35)</f>
        <v>5.979166666666667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27454</v>
      </c>
      <c r="DF36" s="28"/>
      <c r="DG36" s="28">
        <f>SUM(DG12:DG35)</f>
        <v>27454</v>
      </c>
      <c r="DH36" s="28"/>
      <c r="DI36" s="28"/>
      <c r="DJ36" s="28"/>
      <c r="DK36" s="28"/>
      <c r="DL36" s="28"/>
      <c r="DM36" s="28">
        <f t="shared" si="7"/>
        <v>27454</v>
      </c>
      <c r="DN36" s="28">
        <f t="shared" si="12"/>
        <v>264.28062609499233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155</v>
      </c>
      <c r="D39" s="250"/>
      <c r="E39" s="250"/>
      <c r="F39" s="251"/>
    </row>
    <row r="40" spans="1:127" x14ac:dyDescent="0.35">
      <c r="B40" s="22" t="s">
        <v>2</v>
      </c>
      <c r="C40" s="212" t="s">
        <v>482</v>
      </c>
      <c r="D40" s="213"/>
      <c r="E40" s="213"/>
      <c r="F40" s="214"/>
    </row>
    <row r="41" spans="1:127" x14ac:dyDescent="0.35">
      <c r="B41" s="22" t="s">
        <v>1</v>
      </c>
      <c r="C41" s="249" t="s">
        <v>167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9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127" x14ac:dyDescent="0.35">
      <c r="B46" s="102" t="s">
        <v>473</v>
      </c>
      <c r="C46" s="9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127" x14ac:dyDescent="0.35">
      <c r="B47" s="102" t="s">
        <v>491</v>
      </c>
      <c r="C47" s="9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127" x14ac:dyDescent="0.35">
      <c r="B48" s="102" t="s">
        <v>475</v>
      </c>
      <c r="C48" s="9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2:26" x14ac:dyDescent="0.35">
      <c r="B49" s="174" t="s">
        <v>459</v>
      </c>
      <c r="C49" s="9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2:26" x14ac:dyDescent="0.35">
      <c r="B50" s="102" t="s">
        <v>493</v>
      </c>
      <c r="C50" s="9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2:26" x14ac:dyDescent="0.35">
      <c r="B51" s="174" t="s">
        <v>184</v>
      </c>
      <c r="C51" s="9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2:26" x14ac:dyDescent="0.35">
      <c r="B52" s="102" t="s">
        <v>507</v>
      </c>
      <c r="C52" s="9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2:26" x14ac:dyDescent="0.35">
      <c r="B53" s="170" t="s">
        <v>157</v>
      </c>
      <c r="C53" s="9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2:26" x14ac:dyDescent="0.35">
      <c r="B54" s="102" t="s">
        <v>316</v>
      </c>
      <c r="C54" s="9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</row>
    <row r="55" spans="2:26" x14ac:dyDescent="0.35">
      <c r="B55" s="170" t="s">
        <v>157</v>
      </c>
      <c r="C55" s="9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</row>
    <row r="56" spans="2:26" x14ac:dyDescent="0.35">
      <c r="B56" s="166" t="s">
        <v>525</v>
      </c>
      <c r="C56" s="9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</row>
    <row r="57" spans="2:26" x14ac:dyDescent="0.35">
      <c r="B57" s="102" t="s">
        <v>262</v>
      </c>
      <c r="C57" s="9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</row>
    <row r="58" spans="2:26" x14ac:dyDescent="0.35">
      <c r="B58" s="102" t="s">
        <v>284</v>
      </c>
      <c r="C58" s="9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</row>
    <row r="59" spans="2:26" x14ac:dyDescent="0.35">
      <c r="B59" s="102" t="s">
        <v>235</v>
      </c>
      <c r="C59" s="9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</row>
    <row r="60" spans="2:26" x14ac:dyDescent="0.35">
      <c r="B60" s="102" t="s">
        <v>400</v>
      </c>
      <c r="C60" s="9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</row>
    <row r="61" spans="2:26" x14ac:dyDescent="0.35">
      <c r="B61" s="102" t="s">
        <v>237</v>
      </c>
      <c r="C61" s="9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</row>
    <row r="62" spans="2:26" x14ac:dyDescent="0.35">
      <c r="B62" s="102" t="s">
        <v>238</v>
      </c>
      <c r="C62" s="9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</row>
    <row r="63" spans="2:26" x14ac:dyDescent="0.35">
      <c r="B63" s="170" t="s">
        <v>161</v>
      </c>
      <c r="C63" s="9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</row>
    <row r="64" spans="2:26" x14ac:dyDescent="0.35">
      <c r="B64" s="102" t="s">
        <v>318</v>
      </c>
      <c r="C64" s="9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</row>
    <row r="65" spans="2:25" x14ac:dyDescent="0.35">
      <c r="B65" s="102" t="s">
        <v>319</v>
      </c>
      <c r="C65" s="9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</row>
    <row r="66" spans="2:25" x14ac:dyDescent="0.35">
      <c r="B66" s="102" t="s">
        <v>483</v>
      </c>
      <c r="C66" s="9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</row>
    <row r="67" spans="2:25" x14ac:dyDescent="0.35">
      <c r="B67" s="102" t="s">
        <v>331</v>
      </c>
      <c r="C67" s="9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</row>
    <row r="68" spans="2:25" x14ac:dyDescent="0.35">
      <c r="B68" s="165" t="s">
        <v>164</v>
      </c>
      <c r="C68" s="9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</row>
    <row r="69" spans="2:25" x14ac:dyDescent="0.35">
      <c r="B69" s="102" t="s">
        <v>466</v>
      </c>
      <c r="C69" s="9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</row>
    <row r="70" spans="2:25" x14ac:dyDescent="0.35">
      <c r="B70" s="102" t="s">
        <v>440</v>
      </c>
      <c r="C70" s="9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</row>
    <row r="71" spans="2:25" x14ac:dyDescent="0.35">
      <c r="B71" s="102" t="s">
        <v>223</v>
      </c>
      <c r="C71" s="9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</row>
    <row r="72" spans="2:25" x14ac:dyDescent="0.35">
      <c r="B72" s="170" t="s">
        <v>226</v>
      </c>
      <c r="C72" s="121"/>
      <c r="D72" s="104"/>
      <c r="E72" s="104"/>
      <c r="F72" s="104"/>
      <c r="G72" s="104"/>
      <c r="H72" s="104"/>
      <c r="I72" s="104"/>
      <c r="J72" s="202"/>
      <c r="K72" s="202"/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104"/>
      <c r="X72" s="104"/>
      <c r="Y72" s="104"/>
    </row>
    <row r="73" spans="2:25" x14ac:dyDescent="0.35">
      <c r="B73" s="102" t="s">
        <v>224</v>
      </c>
      <c r="C73" s="121"/>
      <c r="D73" s="104"/>
      <c r="E73" s="104"/>
      <c r="F73" s="104"/>
      <c r="G73" s="104"/>
      <c r="H73" s="104"/>
      <c r="I73" s="104"/>
      <c r="J73" s="202"/>
      <c r="K73" s="202"/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104"/>
      <c r="X73" s="104"/>
      <c r="Y73" s="104"/>
    </row>
    <row r="74" spans="2:25" x14ac:dyDescent="0.35">
      <c r="B74" s="167" t="s">
        <v>247</v>
      </c>
      <c r="C74" s="121"/>
      <c r="D74" s="104"/>
      <c r="E74" s="104"/>
      <c r="F74" s="104"/>
      <c r="G74" s="104"/>
      <c r="H74" s="104"/>
      <c r="I74" s="104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104"/>
      <c r="X74" s="104"/>
      <c r="Y74" s="104"/>
    </row>
    <row r="75" spans="2:25" x14ac:dyDescent="0.35">
      <c r="B75" s="185" t="s">
        <v>501</v>
      </c>
      <c r="C75" s="121"/>
      <c r="D75" s="104"/>
      <c r="E75" s="104"/>
      <c r="F75" s="104"/>
      <c r="G75" s="104"/>
      <c r="H75" s="104"/>
      <c r="I75" s="104"/>
      <c r="J75" s="202"/>
      <c r="K75" s="202"/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104"/>
      <c r="X75" s="104"/>
      <c r="Y75" s="104"/>
    </row>
    <row r="76" spans="2:25" x14ac:dyDescent="0.35">
      <c r="B76" s="170" t="s">
        <v>486</v>
      </c>
      <c r="C76" s="121"/>
      <c r="D76" s="104"/>
      <c r="E76" s="104"/>
      <c r="F76" s="104"/>
      <c r="G76" s="104"/>
      <c r="H76" s="104"/>
      <c r="I76" s="104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104"/>
      <c r="X76" s="104"/>
      <c r="Y76" s="104"/>
    </row>
    <row r="77" spans="2:25" x14ac:dyDescent="0.35">
      <c r="B77" s="102" t="s">
        <v>526</v>
      </c>
      <c r="C77" s="121"/>
      <c r="D77" s="104"/>
      <c r="E77" s="104"/>
      <c r="F77" s="104"/>
      <c r="G77" s="104"/>
      <c r="H77" s="104"/>
      <c r="I77" s="104"/>
      <c r="J77" s="202"/>
      <c r="K77" s="202"/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104"/>
      <c r="X77" s="104"/>
      <c r="Y77" s="104"/>
    </row>
    <row r="78" spans="2:25" x14ac:dyDescent="0.35">
      <c r="B78" s="170" t="s">
        <v>168</v>
      </c>
      <c r="C78" s="121"/>
      <c r="D78" s="104"/>
      <c r="E78" s="104"/>
      <c r="F78" s="104"/>
      <c r="G78" s="104"/>
      <c r="H78" s="104"/>
      <c r="I78" s="104"/>
      <c r="J78" s="202"/>
      <c r="K78" s="202"/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104"/>
      <c r="X78" s="104"/>
      <c r="Y78" s="104"/>
    </row>
    <row r="79" spans="2:25" x14ac:dyDescent="0.35">
      <c r="B79" s="173" t="s">
        <v>296</v>
      </c>
      <c r="C79" s="121"/>
      <c r="D79" s="104"/>
      <c r="E79" s="104"/>
      <c r="F79" s="104"/>
      <c r="G79" s="104"/>
      <c r="H79" s="104"/>
      <c r="I79" s="104"/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104"/>
      <c r="X79" s="104"/>
      <c r="Y79" s="104"/>
    </row>
    <row r="80" spans="2:25" x14ac:dyDescent="0.35">
      <c r="B80" s="102" t="s">
        <v>489</v>
      </c>
      <c r="C80" s="121"/>
      <c r="D80" s="104"/>
      <c r="E80" s="104"/>
      <c r="F80" s="104"/>
      <c r="G80" s="104"/>
      <c r="H80" s="104"/>
      <c r="I80" s="104"/>
      <c r="J80" s="202"/>
      <c r="K80" s="202"/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104"/>
      <c r="X80" s="104"/>
      <c r="Y80" s="104"/>
    </row>
    <row r="81" spans="2:25" x14ac:dyDescent="0.35">
      <c r="B81" s="102" t="s">
        <v>527</v>
      </c>
      <c r="C81" s="121"/>
      <c r="D81" s="104"/>
      <c r="E81" s="104"/>
      <c r="F81" s="104"/>
      <c r="G81" s="104"/>
      <c r="H81" s="104"/>
      <c r="I81" s="104"/>
      <c r="J81" s="202"/>
      <c r="K81" s="202"/>
      <c r="L81" s="202"/>
      <c r="M81" s="202"/>
      <c r="N81" s="202"/>
      <c r="O81" s="202"/>
      <c r="P81" s="202"/>
      <c r="Q81" s="202"/>
      <c r="R81" s="202"/>
      <c r="S81" s="202"/>
      <c r="T81" s="202"/>
      <c r="U81" s="202"/>
      <c r="V81" s="202"/>
      <c r="W81" s="104"/>
      <c r="X81" s="104"/>
      <c r="Y81" s="104"/>
    </row>
    <row r="82" spans="2:25" x14ac:dyDescent="0.35">
      <c r="B82" s="185"/>
      <c r="C82" s="121"/>
      <c r="D82" s="104"/>
      <c r="E82" s="104"/>
      <c r="F82" s="104"/>
      <c r="G82" s="104"/>
      <c r="H82" s="104"/>
      <c r="I82" s="104"/>
      <c r="J82" s="202"/>
      <c r="K82" s="202"/>
      <c r="L82" s="202"/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104"/>
      <c r="X82" s="104"/>
      <c r="Y82" s="104"/>
    </row>
    <row r="83" spans="2:25" x14ac:dyDescent="0.35">
      <c r="B83" s="185"/>
      <c r="C83" s="121"/>
      <c r="D83" s="104"/>
      <c r="E83" s="104"/>
      <c r="F83" s="104"/>
      <c r="G83" s="104"/>
      <c r="H83" s="104"/>
      <c r="I83" s="104"/>
      <c r="J83" s="202"/>
      <c r="K83" s="202"/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104"/>
      <c r="X83" s="104"/>
      <c r="Y83" s="104"/>
    </row>
  </sheetData>
  <protectedRanges>
    <protectedRange sqref="AD10:AD11" name="Range1_11_1_1_1_2_2_1_2"/>
    <protectedRange sqref="AE10:AE11" name="Range1_11_1_1_1_2_2_1_2_1_1"/>
  </protectedRanges>
  <mergeCells count="46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1500-000000000000}">
      <formula1>$DT$9:$DT$20</formula1>
    </dataValidation>
    <dataValidation type="list" allowBlank="1" showInputMessage="1" showErrorMessage="1" sqref="DT31:DU31" xr:uid="{00000000-0002-0000-15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2:DW80"/>
  <sheetViews>
    <sheetView topLeftCell="DC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43396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'22'!AE35</f>
        <v>9206364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294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'22'!DC35</f>
        <v>2328798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43396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4</v>
      </c>
      <c r="G12" s="89">
        <v>72</v>
      </c>
      <c r="H12" s="44">
        <f t="shared" ref="H12:H35" si="1">G12/1.42</f>
        <v>50.70422535211268</v>
      </c>
      <c r="I12" s="44">
        <v>75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9210228</v>
      </c>
      <c r="AF12" s="39"/>
      <c r="AG12" s="39"/>
      <c r="AH12" s="39"/>
      <c r="AI12" s="38">
        <f>IF(ISBLANK(AE12),"-",AE12-AE10)</f>
        <v>3864</v>
      </c>
      <c r="AJ12" s="38">
        <f t="shared" ref="AJ12:AJ35" si="2">AI12/1000</f>
        <v>3.8639999999999999</v>
      </c>
      <c r="AK12" s="38">
        <f t="shared" ref="AK12:AK35" si="3">AJ12*24</f>
        <v>92.73599999999999</v>
      </c>
      <c r="AL12" s="38"/>
      <c r="AM12" s="38"/>
      <c r="AN12" s="38"/>
      <c r="AO12" s="38">
        <f t="shared" ref="AO12:AO35" si="4">AK12</f>
        <v>92.73599999999999</v>
      </c>
      <c r="AP12" s="37">
        <v>5.8</v>
      </c>
      <c r="AQ12" s="37">
        <f>AP12</f>
        <v>5.8</v>
      </c>
      <c r="AR12" s="36"/>
      <c r="AS12" s="36"/>
      <c r="AT12" s="36"/>
      <c r="AU12" s="35" t="s">
        <v>153</v>
      </c>
      <c r="AV12" s="34">
        <v>1186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0.99663865546218489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2329934</v>
      </c>
      <c r="DD12" s="32"/>
      <c r="DE12" s="32">
        <f>IF(ISBLANK(DC12),"-",DC12-DC10)</f>
        <v>1136</v>
      </c>
      <c r="DF12" s="32"/>
      <c r="DG12" s="32">
        <f>DC12-DC10</f>
        <v>1136</v>
      </c>
      <c r="DH12" s="32"/>
      <c r="DI12" s="32"/>
      <c r="DJ12" s="32"/>
      <c r="DK12" s="32"/>
      <c r="DL12" s="32"/>
      <c r="DM12" s="32">
        <f t="shared" ref="DM12:DM36" si="7">DE12</f>
        <v>1136</v>
      </c>
      <c r="DN12" s="32">
        <f>DM12/AJ12</f>
        <v>293.99585921325053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43396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6</v>
      </c>
      <c r="G13" s="89">
        <v>73</v>
      </c>
      <c r="H13" s="44">
        <f t="shared" si="1"/>
        <v>51.408450704225352</v>
      </c>
      <c r="I13" s="44">
        <v>75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9214012</v>
      </c>
      <c r="AF13" s="39"/>
      <c r="AG13" s="39"/>
      <c r="AH13" s="39"/>
      <c r="AI13" s="38">
        <f t="shared" ref="AI13:AI35" si="8">IF(ISBLANK(AE13),"-",AE13-AE12)</f>
        <v>3784</v>
      </c>
      <c r="AJ13" s="38">
        <f t="shared" si="2"/>
        <v>3.7839999999999998</v>
      </c>
      <c r="AK13" s="38">
        <f t="shared" si="3"/>
        <v>90.816000000000003</v>
      </c>
      <c r="AL13" s="38"/>
      <c r="AM13" s="38"/>
      <c r="AN13" s="38"/>
      <c r="AO13" s="38">
        <f t="shared" si="4"/>
        <v>90.816000000000003</v>
      </c>
      <c r="AP13" s="37">
        <v>7.3</v>
      </c>
      <c r="AQ13" s="37">
        <f t="shared" ref="AQ13:AQ35" si="9">AP13</f>
        <v>7.3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2331080</v>
      </c>
      <c r="DD13" s="32"/>
      <c r="DE13" s="32">
        <f t="shared" ref="DE13:DE35" si="10">IF(ISBLANK(DC13),"-",DC13-DC12)</f>
        <v>1146</v>
      </c>
      <c r="DF13" s="32"/>
      <c r="DG13" s="32">
        <f t="shared" ref="DG13:DG35" si="11">DC13-DC12</f>
        <v>1146</v>
      </c>
      <c r="DH13" s="32"/>
      <c r="DI13" s="32"/>
      <c r="DJ13" s="32"/>
      <c r="DK13" s="32"/>
      <c r="DL13" s="32"/>
      <c r="DM13" s="32">
        <f t="shared" si="7"/>
        <v>1146</v>
      </c>
      <c r="DN13" s="32">
        <f t="shared" ref="DN13:DN36" si="12">DM13/AJ13</f>
        <v>302.8541226215645</v>
      </c>
      <c r="DO13" s="91">
        <v>1.1599999999999999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43396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73</v>
      </c>
      <c r="H14" s="44">
        <f t="shared" si="1"/>
        <v>51.408450704225352</v>
      </c>
      <c r="I14" s="44">
        <v>76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9217798</v>
      </c>
      <c r="AF14" s="39"/>
      <c r="AG14" s="39"/>
      <c r="AH14" s="39"/>
      <c r="AI14" s="38">
        <f t="shared" si="8"/>
        <v>3786</v>
      </c>
      <c r="AJ14" s="38">
        <f t="shared" si="2"/>
        <v>3.786</v>
      </c>
      <c r="AK14" s="38">
        <f t="shared" si="3"/>
        <v>90.864000000000004</v>
      </c>
      <c r="AL14" s="38"/>
      <c r="AM14" s="38"/>
      <c r="AN14" s="38"/>
      <c r="AO14" s="38">
        <f t="shared" si="4"/>
        <v>90.864000000000004</v>
      </c>
      <c r="AP14" s="37">
        <v>8.8000000000000007</v>
      </c>
      <c r="AQ14" s="37">
        <f t="shared" si="9"/>
        <v>8.8000000000000007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2332230</v>
      </c>
      <c r="DD14" s="32"/>
      <c r="DE14" s="32">
        <f t="shared" si="10"/>
        <v>1150</v>
      </c>
      <c r="DF14" s="32"/>
      <c r="DG14" s="32">
        <f t="shared" si="11"/>
        <v>1150</v>
      </c>
      <c r="DH14" s="32"/>
      <c r="DI14" s="32"/>
      <c r="DJ14" s="32"/>
      <c r="DK14" s="32"/>
      <c r="DL14" s="32"/>
      <c r="DM14" s="32">
        <f t="shared" si="7"/>
        <v>1150</v>
      </c>
      <c r="DN14" s="32">
        <f t="shared" si="12"/>
        <v>303.75066032752244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43396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9</v>
      </c>
      <c r="G15" s="89">
        <v>83</v>
      </c>
      <c r="H15" s="44">
        <f t="shared" si="1"/>
        <v>58.450704225352112</v>
      </c>
      <c r="I15" s="44">
        <v>76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9222038</v>
      </c>
      <c r="AF15" s="39"/>
      <c r="AG15" s="39"/>
      <c r="AH15" s="39"/>
      <c r="AI15" s="38">
        <f t="shared" si="8"/>
        <v>4240</v>
      </c>
      <c r="AJ15" s="38">
        <f t="shared" si="2"/>
        <v>4.24</v>
      </c>
      <c r="AK15" s="38">
        <f t="shared" si="3"/>
        <v>101.76</v>
      </c>
      <c r="AL15" s="38"/>
      <c r="AM15" s="38"/>
      <c r="AN15" s="38"/>
      <c r="AO15" s="38">
        <f t="shared" si="4"/>
        <v>101.76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1166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0.9798319327731092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2333288</v>
      </c>
      <c r="DD15" s="32"/>
      <c r="DE15" s="32">
        <f t="shared" si="10"/>
        <v>1058</v>
      </c>
      <c r="DF15" s="32"/>
      <c r="DG15" s="32">
        <f t="shared" si="11"/>
        <v>1058</v>
      </c>
      <c r="DH15" s="32"/>
      <c r="DI15" s="32"/>
      <c r="DJ15" s="32"/>
      <c r="DK15" s="32"/>
      <c r="DL15" s="32"/>
      <c r="DM15" s="32">
        <f t="shared" si="7"/>
        <v>1058</v>
      </c>
      <c r="DN15" s="32">
        <f t="shared" si="12"/>
        <v>249.52830188679243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43396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9</v>
      </c>
      <c r="G16" s="89">
        <v>80</v>
      </c>
      <c r="H16" s="44">
        <f t="shared" si="1"/>
        <v>56.338028169014088</v>
      </c>
      <c r="I16" s="44">
        <v>76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9226206</v>
      </c>
      <c r="AF16" s="39"/>
      <c r="AG16" s="39"/>
      <c r="AH16" s="39"/>
      <c r="AI16" s="38">
        <f t="shared" si="8"/>
        <v>4168</v>
      </c>
      <c r="AJ16" s="38">
        <f t="shared" si="2"/>
        <v>4.1680000000000001</v>
      </c>
      <c r="AK16" s="38">
        <f t="shared" si="3"/>
        <v>100.03200000000001</v>
      </c>
      <c r="AL16" s="38"/>
      <c r="AM16" s="38"/>
      <c r="AN16" s="38"/>
      <c r="AO16" s="38">
        <f t="shared" si="4"/>
        <v>100.03200000000001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2334306</v>
      </c>
      <c r="DD16" s="32"/>
      <c r="DE16" s="32">
        <f t="shared" si="10"/>
        <v>1018</v>
      </c>
      <c r="DF16" s="32"/>
      <c r="DG16" s="32">
        <f t="shared" si="11"/>
        <v>1018</v>
      </c>
      <c r="DH16" s="32"/>
      <c r="DI16" s="32"/>
      <c r="DJ16" s="32"/>
      <c r="DK16" s="32"/>
      <c r="DL16" s="32"/>
      <c r="DM16" s="32">
        <f t="shared" si="7"/>
        <v>1018</v>
      </c>
      <c r="DN16" s="32">
        <f t="shared" si="12"/>
        <v>244.24184261036467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43396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79</v>
      </c>
      <c r="H17" s="44">
        <f t="shared" si="1"/>
        <v>55.633802816901408</v>
      </c>
      <c r="I17" s="44">
        <v>76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9230938</v>
      </c>
      <c r="AF17" s="39"/>
      <c r="AG17" s="39"/>
      <c r="AH17" s="39"/>
      <c r="AI17" s="38">
        <f t="shared" si="8"/>
        <v>4732</v>
      </c>
      <c r="AJ17" s="38">
        <f t="shared" si="2"/>
        <v>4.7320000000000002</v>
      </c>
      <c r="AK17" s="38">
        <f t="shared" si="3"/>
        <v>113.56800000000001</v>
      </c>
      <c r="AL17" s="38"/>
      <c r="AM17" s="38"/>
      <c r="AN17" s="38"/>
      <c r="AO17" s="38">
        <f t="shared" si="4"/>
        <v>113.56800000000001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2335388</v>
      </c>
      <c r="DD17" s="32"/>
      <c r="DE17" s="32">
        <f t="shared" si="10"/>
        <v>1082</v>
      </c>
      <c r="DF17" s="32"/>
      <c r="DG17" s="32">
        <f t="shared" si="11"/>
        <v>1082</v>
      </c>
      <c r="DH17" s="32"/>
      <c r="DI17" s="32"/>
      <c r="DJ17" s="32"/>
      <c r="DK17" s="32"/>
      <c r="DL17" s="32"/>
      <c r="DM17" s="32">
        <f t="shared" si="7"/>
        <v>1082</v>
      </c>
      <c r="DN17" s="32">
        <f t="shared" si="12"/>
        <v>228.65595942519019</v>
      </c>
      <c r="DO17" s="91">
        <v>1.0900000000000001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43396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77</v>
      </c>
      <c r="H18" s="44">
        <f t="shared" si="1"/>
        <v>54.225352112676056</v>
      </c>
      <c r="I18" s="44">
        <v>75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9235767</v>
      </c>
      <c r="AF18" s="39"/>
      <c r="AG18" s="39"/>
      <c r="AH18" s="39"/>
      <c r="AI18" s="38">
        <f t="shared" si="8"/>
        <v>4829</v>
      </c>
      <c r="AJ18" s="38">
        <f t="shared" si="2"/>
        <v>4.8289999999999997</v>
      </c>
      <c r="AK18" s="38">
        <f t="shared" si="3"/>
        <v>115.89599999999999</v>
      </c>
      <c r="AL18" s="38"/>
      <c r="AM18" s="38"/>
      <c r="AN18" s="38"/>
      <c r="AO18" s="38">
        <f t="shared" si="4"/>
        <v>115.89599999999999</v>
      </c>
      <c r="AP18" s="37">
        <v>9</v>
      </c>
      <c r="AQ18" s="37">
        <f t="shared" si="9"/>
        <v>9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1016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0.85378151260504198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2336559</v>
      </c>
      <c r="DD18" s="32"/>
      <c r="DE18" s="32">
        <f t="shared" si="10"/>
        <v>1171</v>
      </c>
      <c r="DF18" s="32"/>
      <c r="DG18" s="32">
        <f t="shared" si="11"/>
        <v>1171</v>
      </c>
      <c r="DH18" s="32"/>
      <c r="DI18" s="32"/>
      <c r="DJ18" s="32"/>
      <c r="DK18" s="32"/>
      <c r="DL18" s="32"/>
      <c r="DM18" s="32">
        <f t="shared" si="7"/>
        <v>1171</v>
      </c>
      <c r="DN18" s="32">
        <f t="shared" si="12"/>
        <v>242.49326982812178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43396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76</v>
      </c>
      <c r="H19" s="44">
        <f t="shared" si="1"/>
        <v>53.521126760563384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9240930</v>
      </c>
      <c r="AF19" s="39"/>
      <c r="AG19" s="39"/>
      <c r="AH19" s="39"/>
      <c r="AI19" s="38">
        <f t="shared" si="8"/>
        <v>5163</v>
      </c>
      <c r="AJ19" s="38">
        <f t="shared" si="2"/>
        <v>5.1630000000000003</v>
      </c>
      <c r="AK19" s="38">
        <f t="shared" si="3"/>
        <v>123.91200000000001</v>
      </c>
      <c r="AL19" s="38"/>
      <c r="AM19" s="38"/>
      <c r="AN19" s="38"/>
      <c r="AO19" s="38">
        <f t="shared" si="4"/>
        <v>123.91200000000001</v>
      </c>
      <c r="AP19" s="37">
        <v>8.3000000000000007</v>
      </c>
      <c r="AQ19" s="37">
        <f t="shared" si="9"/>
        <v>8.3000000000000007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1036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0.87058823529411766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2337765</v>
      </c>
      <c r="DD19" s="32"/>
      <c r="DE19" s="32">
        <f t="shared" si="10"/>
        <v>1206</v>
      </c>
      <c r="DF19" s="32"/>
      <c r="DG19" s="32">
        <f t="shared" si="11"/>
        <v>1206</v>
      </c>
      <c r="DH19" s="32"/>
      <c r="DI19" s="32"/>
      <c r="DJ19" s="32"/>
      <c r="DK19" s="32"/>
      <c r="DL19" s="32"/>
      <c r="DM19" s="32">
        <f t="shared" si="7"/>
        <v>1206</v>
      </c>
      <c r="DN19" s="32">
        <f t="shared" si="12"/>
        <v>233.58512492736779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43396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7</v>
      </c>
      <c r="G20" s="89">
        <v>76</v>
      </c>
      <c r="H20" s="44">
        <f t="shared" si="1"/>
        <v>53.521126760563384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9245415</v>
      </c>
      <c r="AF20" s="39"/>
      <c r="AG20" s="39"/>
      <c r="AH20" s="39"/>
      <c r="AI20" s="38">
        <f t="shared" si="8"/>
        <v>4485</v>
      </c>
      <c r="AJ20" s="38">
        <f t="shared" si="2"/>
        <v>4.4850000000000003</v>
      </c>
      <c r="AK20" s="38">
        <f t="shared" si="3"/>
        <v>107.64000000000001</v>
      </c>
      <c r="AL20" s="38"/>
      <c r="AM20" s="38"/>
      <c r="AN20" s="38"/>
      <c r="AO20" s="38">
        <f t="shared" si="4"/>
        <v>107.64000000000001</v>
      </c>
      <c r="AP20" s="37">
        <v>7.7</v>
      </c>
      <c r="AQ20" s="37">
        <f t="shared" si="9"/>
        <v>7.7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1037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0.87142857142857144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2338921</v>
      </c>
      <c r="DD20" s="32"/>
      <c r="DE20" s="32">
        <f t="shared" si="10"/>
        <v>1156</v>
      </c>
      <c r="DF20" s="32"/>
      <c r="DG20" s="32">
        <f t="shared" si="11"/>
        <v>1156</v>
      </c>
      <c r="DH20" s="32"/>
      <c r="DI20" s="32"/>
      <c r="DJ20" s="32"/>
      <c r="DK20" s="32"/>
      <c r="DL20" s="32"/>
      <c r="DM20" s="32">
        <f t="shared" si="7"/>
        <v>1156</v>
      </c>
      <c r="DN20" s="32">
        <f t="shared" si="12"/>
        <v>257.74804905239688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43396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9250094</v>
      </c>
      <c r="AF21" s="39"/>
      <c r="AG21" s="39"/>
      <c r="AH21" s="39"/>
      <c r="AI21" s="38">
        <f t="shared" si="8"/>
        <v>4679</v>
      </c>
      <c r="AJ21" s="38">
        <f t="shared" si="2"/>
        <v>4.6790000000000003</v>
      </c>
      <c r="AK21" s="38">
        <f t="shared" si="3"/>
        <v>112.29600000000001</v>
      </c>
      <c r="AL21" s="38"/>
      <c r="AM21" s="38"/>
      <c r="AN21" s="38"/>
      <c r="AO21" s="38">
        <f t="shared" si="4"/>
        <v>112.29600000000001</v>
      </c>
      <c r="AP21" s="37">
        <v>7</v>
      </c>
      <c r="AQ21" s="37">
        <f t="shared" si="9"/>
        <v>7</v>
      </c>
      <c r="AR21" s="36"/>
      <c r="AS21" s="36"/>
      <c r="AT21" s="36"/>
      <c r="AU21" s="35" t="s">
        <v>158</v>
      </c>
      <c r="AV21" s="34">
        <v>1186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1036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0.99663865546218489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0.87058823529411766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2340144</v>
      </c>
      <c r="DD21" s="32"/>
      <c r="DE21" s="32">
        <f t="shared" si="10"/>
        <v>1223</v>
      </c>
      <c r="DF21" s="32"/>
      <c r="DG21" s="32">
        <f t="shared" si="11"/>
        <v>1223</v>
      </c>
      <c r="DH21" s="32"/>
      <c r="DI21" s="32"/>
      <c r="DJ21" s="32"/>
      <c r="DK21" s="32"/>
      <c r="DL21" s="32"/>
      <c r="DM21" s="32">
        <f t="shared" si="7"/>
        <v>1223</v>
      </c>
      <c r="DN21" s="32">
        <f t="shared" si="12"/>
        <v>261.38063688822399</v>
      </c>
      <c r="DO21" s="91">
        <v>0.95</v>
      </c>
      <c r="DP21" s="31"/>
      <c r="DT21" s="24"/>
      <c r="DU21" s="24"/>
      <c r="DV21" s="24"/>
      <c r="DW21" s="23"/>
    </row>
    <row r="22" spans="1:127" x14ac:dyDescent="0.35">
      <c r="A22" s="232">
        <v>43396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6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9254661</v>
      </c>
      <c r="AF22" s="39"/>
      <c r="AG22" s="39"/>
      <c r="AH22" s="39"/>
      <c r="AI22" s="38">
        <f t="shared" si="8"/>
        <v>4567</v>
      </c>
      <c r="AJ22" s="38">
        <f t="shared" si="2"/>
        <v>4.5670000000000002</v>
      </c>
      <c r="AK22" s="38">
        <f t="shared" si="3"/>
        <v>109.608</v>
      </c>
      <c r="AL22" s="38"/>
      <c r="AM22" s="38"/>
      <c r="AN22" s="38"/>
      <c r="AO22" s="38">
        <f t="shared" si="4"/>
        <v>109.608</v>
      </c>
      <c r="AP22" s="37">
        <v>6.4</v>
      </c>
      <c r="AQ22" s="37">
        <f t="shared" si="9"/>
        <v>6.4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1036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0.87058823529411766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2341349</v>
      </c>
      <c r="DD22" s="32"/>
      <c r="DE22" s="32">
        <f t="shared" si="10"/>
        <v>1205</v>
      </c>
      <c r="DF22" s="32"/>
      <c r="DG22" s="32">
        <f t="shared" si="11"/>
        <v>1205</v>
      </c>
      <c r="DH22" s="32"/>
      <c r="DI22" s="32"/>
      <c r="DJ22" s="32"/>
      <c r="DK22" s="32"/>
      <c r="DL22" s="32"/>
      <c r="DM22" s="32">
        <f t="shared" si="7"/>
        <v>1205</v>
      </c>
      <c r="DN22" s="32">
        <f t="shared" si="12"/>
        <v>263.84935406174731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43396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76</v>
      </c>
      <c r="H23" s="44">
        <f t="shared" si="1"/>
        <v>53.521126760563384</v>
      </c>
      <c r="I23" s="44">
        <v>74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9259169</v>
      </c>
      <c r="AF23" s="39"/>
      <c r="AG23" s="39"/>
      <c r="AH23" s="39"/>
      <c r="AI23" s="38">
        <f t="shared" si="8"/>
        <v>4508</v>
      </c>
      <c r="AJ23" s="38">
        <f t="shared" si="2"/>
        <v>4.508</v>
      </c>
      <c r="AK23" s="38">
        <f t="shared" si="3"/>
        <v>108.19200000000001</v>
      </c>
      <c r="AL23" s="38"/>
      <c r="AM23" s="38"/>
      <c r="AN23" s="38"/>
      <c r="AO23" s="38">
        <f t="shared" si="4"/>
        <v>108.19200000000001</v>
      </c>
      <c r="AP23" s="37">
        <v>5.8</v>
      </c>
      <c r="AQ23" s="37">
        <f t="shared" si="9"/>
        <v>5.8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1036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0.87058823529411766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2342556</v>
      </c>
      <c r="DD23" s="32"/>
      <c r="DE23" s="32">
        <f t="shared" si="10"/>
        <v>1207</v>
      </c>
      <c r="DF23" s="32"/>
      <c r="DG23" s="32">
        <f t="shared" si="11"/>
        <v>1207</v>
      </c>
      <c r="DH23" s="32"/>
      <c r="DI23" s="32"/>
      <c r="DJ23" s="32"/>
      <c r="DK23" s="32"/>
      <c r="DL23" s="32"/>
      <c r="DM23" s="32">
        <f t="shared" si="7"/>
        <v>1207</v>
      </c>
      <c r="DN23" s="32">
        <f t="shared" si="12"/>
        <v>267.74622892635313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43396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5</v>
      </c>
      <c r="G24" s="89">
        <v>75</v>
      </c>
      <c r="H24" s="44">
        <f t="shared" si="1"/>
        <v>52.816901408450704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9263438</v>
      </c>
      <c r="AF24" s="39"/>
      <c r="AG24" s="39"/>
      <c r="AH24" s="39"/>
      <c r="AI24" s="38">
        <f t="shared" si="8"/>
        <v>4269</v>
      </c>
      <c r="AJ24" s="38">
        <f t="shared" si="2"/>
        <v>4.2690000000000001</v>
      </c>
      <c r="AK24" s="38">
        <f t="shared" si="3"/>
        <v>102.456</v>
      </c>
      <c r="AL24" s="38"/>
      <c r="AM24" s="38"/>
      <c r="AN24" s="38"/>
      <c r="AO24" s="38">
        <f t="shared" si="4"/>
        <v>102.456</v>
      </c>
      <c r="AP24" s="37">
        <v>5.3</v>
      </c>
      <c r="AQ24" s="37">
        <f t="shared" si="9"/>
        <v>5.3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1017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0.85462184873949576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2343710</v>
      </c>
      <c r="DD24" s="32"/>
      <c r="DE24" s="32">
        <f t="shared" si="10"/>
        <v>1154</v>
      </c>
      <c r="DF24" s="32"/>
      <c r="DG24" s="32">
        <f t="shared" si="11"/>
        <v>1154</v>
      </c>
      <c r="DH24" s="32"/>
      <c r="DI24" s="32"/>
      <c r="DJ24" s="32"/>
      <c r="DK24" s="32"/>
      <c r="DL24" s="32"/>
      <c r="DM24" s="32">
        <f t="shared" si="7"/>
        <v>1154</v>
      </c>
      <c r="DN24" s="32">
        <f t="shared" si="12"/>
        <v>270.32091824783322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43396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9267851</v>
      </c>
      <c r="AF25" s="39"/>
      <c r="AG25" s="39"/>
      <c r="AH25" s="39"/>
      <c r="AI25" s="38">
        <f t="shared" si="8"/>
        <v>4413</v>
      </c>
      <c r="AJ25" s="38">
        <f t="shared" si="2"/>
        <v>4.4130000000000003</v>
      </c>
      <c r="AK25" s="38">
        <f t="shared" si="3"/>
        <v>105.91200000000001</v>
      </c>
      <c r="AL25" s="38"/>
      <c r="AM25" s="38"/>
      <c r="AN25" s="38"/>
      <c r="AO25" s="38">
        <f t="shared" si="4"/>
        <v>105.91200000000001</v>
      </c>
      <c r="AP25" s="37">
        <v>4.8</v>
      </c>
      <c r="AQ25" s="37">
        <f t="shared" si="9"/>
        <v>4.8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1015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0.8529411764705882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2344905</v>
      </c>
      <c r="DD25" s="32"/>
      <c r="DE25" s="32">
        <f t="shared" si="10"/>
        <v>1195</v>
      </c>
      <c r="DF25" s="32"/>
      <c r="DG25" s="32">
        <f t="shared" si="11"/>
        <v>1195</v>
      </c>
      <c r="DH25" s="32"/>
      <c r="DI25" s="32"/>
      <c r="DJ25" s="32"/>
      <c r="DK25" s="32"/>
      <c r="DL25" s="32"/>
      <c r="DM25" s="32">
        <f t="shared" si="7"/>
        <v>1195</v>
      </c>
      <c r="DN25" s="32">
        <f t="shared" si="12"/>
        <v>270.79084523000228</v>
      </c>
      <c r="DO25" s="134">
        <v>0.9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43396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76</v>
      </c>
      <c r="H26" s="44">
        <f t="shared" si="1"/>
        <v>53.521126760563384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9272106</v>
      </c>
      <c r="AF26" s="39"/>
      <c r="AG26" s="39"/>
      <c r="AH26" s="39"/>
      <c r="AI26" s="38">
        <f t="shared" si="8"/>
        <v>4255</v>
      </c>
      <c r="AJ26" s="38">
        <f t="shared" si="2"/>
        <v>4.2549999999999999</v>
      </c>
      <c r="AK26" s="38">
        <f t="shared" si="3"/>
        <v>102.12</v>
      </c>
      <c r="AL26" s="38"/>
      <c r="AM26" s="38"/>
      <c r="AN26" s="38"/>
      <c r="AO26" s="38">
        <f t="shared" si="4"/>
        <v>102.12</v>
      </c>
      <c r="AP26" s="37">
        <v>4.4000000000000004</v>
      </c>
      <c r="AQ26" s="37">
        <f t="shared" si="9"/>
        <v>4.4000000000000004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1016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0.85378151260504198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2346035</v>
      </c>
      <c r="DD26" s="32"/>
      <c r="DE26" s="32">
        <f t="shared" si="10"/>
        <v>1130</v>
      </c>
      <c r="DF26" s="32"/>
      <c r="DG26" s="32">
        <f t="shared" si="11"/>
        <v>1130</v>
      </c>
      <c r="DH26" s="32"/>
      <c r="DI26" s="32"/>
      <c r="DJ26" s="32"/>
      <c r="DK26" s="32"/>
      <c r="DL26" s="32"/>
      <c r="DM26" s="32">
        <f t="shared" si="7"/>
        <v>1130</v>
      </c>
      <c r="DN26" s="32">
        <f t="shared" si="12"/>
        <v>265.56991774383079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43396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1</v>
      </c>
      <c r="G27" s="89">
        <v>77</v>
      </c>
      <c r="H27" s="44">
        <f t="shared" si="1"/>
        <v>54.225352112676056</v>
      </c>
      <c r="I27" s="44">
        <v>75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9276619</v>
      </c>
      <c r="AF27" s="39"/>
      <c r="AG27" s="39"/>
      <c r="AH27" s="39"/>
      <c r="AI27" s="38">
        <f t="shared" si="8"/>
        <v>4513</v>
      </c>
      <c r="AJ27" s="38">
        <f t="shared" si="2"/>
        <v>4.5129999999999999</v>
      </c>
      <c r="AK27" s="38">
        <f t="shared" si="3"/>
        <v>108.312</v>
      </c>
      <c r="AL27" s="38"/>
      <c r="AM27" s="38"/>
      <c r="AN27" s="38"/>
      <c r="AO27" s="38">
        <f t="shared" si="4"/>
        <v>108.312</v>
      </c>
      <c r="AP27" s="37">
        <v>4</v>
      </c>
      <c r="AQ27" s="37">
        <f t="shared" si="9"/>
        <v>4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1016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0.85378151260504198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2347207</v>
      </c>
      <c r="DD27" s="32"/>
      <c r="DE27" s="32">
        <f t="shared" si="10"/>
        <v>1172</v>
      </c>
      <c r="DF27" s="32"/>
      <c r="DG27" s="32">
        <f t="shared" si="11"/>
        <v>1172</v>
      </c>
      <c r="DH27" s="32"/>
      <c r="DI27" s="32"/>
      <c r="DJ27" s="32"/>
      <c r="DK27" s="32"/>
      <c r="DL27" s="32"/>
      <c r="DM27" s="32">
        <f t="shared" si="7"/>
        <v>1172</v>
      </c>
      <c r="DN27" s="32">
        <f t="shared" si="12"/>
        <v>259.69421670729008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43396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0</v>
      </c>
      <c r="G28" s="89">
        <v>75</v>
      </c>
      <c r="H28" s="44">
        <f t="shared" si="1"/>
        <v>52.816901408450704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9280972</v>
      </c>
      <c r="AF28" s="39"/>
      <c r="AG28" s="39"/>
      <c r="AH28" s="39"/>
      <c r="AI28" s="38">
        <f t="shared" si="8"/>
        <v>4353</v>
      </c>
      <c r="AJ28" s="38">
        <f t="shared" si="2"/>
        <v>4.3529999999999998</v>
      </c>
      <c r="AK28" s="38">
        <f t="shared" si="3"/>
        <v>104.47199999999999</v>
      </c>
      <c r="AL28" s="38"/>
      <c r="AM28" s="38"/>
      <c r="AN28" s="38"/>
      <c r="AO28" s="38">
        <f t="shared" si="4"/>
        <v>104.47199999999999</v>
      </c>
      <c r="AP28" s="37">
        <v>3.6</v>
      </c>
      <c r="AQ28" s="37">
        <f t="shared" si="9"/>
        <v>3.6</v>
      </c>
      <c r="AR28" s="36"/>
      <c r="AS28" s="36"/>
      <c r="AT28" s="36"/>
      <c r="AU28" s="35" t="s">
        <v>158</v>
      </c>
      <c r="AV28" s="34">
        <v>1186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1015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0.99663865546218489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0.8529411764705882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2348355</v>
      </c>
      <c r="DD28" s="32"/>
      <c r="DE28" s="32">
        <f t="shared" si="10"/>
        <v>1148</v>
      </c>
      <c r="DF28" s="32"/>
      <c r="DG28" s="32">
        <f t="shared" si="11"/>
        <v>1148</v>
      </c>
      <c r="DH28" s="32"/>
      <c r="DI28" s="32"/>
      <c r="DJ28" s="32"/>
      <c r="DK28" s="32"/>
      <c r="DL28" s="32"/>
      <c r="DM28" s="32">
        <f t="shared" si="7"/>
        <v>1148</v>
      </c>
      <c r="DN28" s="32">
        <f t="shared" si="12"/>
        <v>263.72616586262347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43396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-1</v>
      </c>
      <c r="G29" s="89">
        <v>73</v>
      </c>
      <c r="H29" s="44">
        <f t="shared" si="1"/>
        <v>51.408450704225352</v>
      </c>
      <c r="I29" s="44">
        <v>71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9285361</v>
      </c>
      <c r="AF29" s="39"/>
      <c r="AG29" s="39"/>
      <c r="AH29" s="39"/>
      <c r="AI29" s="38">
        <f t="shared" si="8"/>
        <v>4389</v>
      </c>
      <c r="AJ29" s="38">
        <f t="shared" si="2"/>
        <v>4.3890000000000002</v>
      </c>
      <c r="AK29" s="38">
        <f t="shared" si="3"/>
        <v>105.33600000000001</v>
      </c>
      <c r="AL29" s="38"/>
      <c r="AM29" s="38"/>
      <c r="AN29" s="38"/>
      <c r="AO29" s="38">
        <f t="shared" si="4"/>
        <v>105.33600000000001</v>
      </c>
      <c r="AP29" s="37">
        <v>3.2</v>
      </c>
      <c r="AQ29" s="37">
        <f t="shared" si="9"/>
        <v>3.2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1016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0.85378151260504198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2349519</v>
      </c>
      <c r="DD29" s="32"/>
      <c r="DE29" s="32">
        <f t="shared" si="10"/>
        <v>1164</v>
      </c>
      <c r="DF29" s="32"/>
      <c r="DG29" s="32">
        <f t="shared" si="11"/>
        <v>1164</v>
      </c>
      <c r="DH29" s="32"/>
      <c r="DI29" s="32"/>
      <c r="DJ29" s="32"/>
      <c r="DK29" s="32"/>
      <c r="DL29" s="32"/>
      <c r="DM29" s="32">
        <f t="shared" si="7"/>
        <v>1164</v>
      </c>
      <c r="DN29" s="32">
        <f t="shared" si="12"/>
        <v>265.20847573479153</v>
      </c>
      <c r="DO29" s="91">
        <v>0.93</v>
      </c>
      <c r="DP29" s="31"/>
      <c r="DT29" s="24"/>
      <c r="DU29" s="24"/>
      <c r="DV29" s="24"/>
      <c r="DW29" s="23"/>
    </row>
    <row r="30" spans="1:127" x14ac:dyDescent="0.35">
      <c r="A30" s="232">
        <v>43396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-2</v>
      </c>
      <c r="G30" s="89">
        <v>73</v>
      </c>
      <c r="H30" s="44">
        <f t="shared" si="1"/>
        <v>51.408450704225352</v>
      </c>
      <c r="I30" s="44">
        <v>71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9289763</v>
      </c>
      <c r="AF30" s="39"/>
      <c r="AG30" s="39"/>
      <c r="AH30" s="39"/>
      <c r="AI30" s="38">
        <f t="shared" si="8"/>
        <v>4402</v>
      </c>
      <c r="AJ30" s="38">
        <f t="shared" si="2"/>
        <v>4.4020000000000001</v>
      </c>
      <c r="AK30" s="38">
        <f t="shared" si="3"/>
        <v>105.648</v>
      </c>
      <c r="AL30" s="38"/>
      <c r="AM30" s="38"/>
      <c r="AN30" s="38"/>
      <c r="AO30" s="38">
        <f t="shared" si="4"/>
        <v>105.648</v>
      </c>
      <c r="AP30" s="37">
        <v>2.8</v>
      </c>
      <c r="AQ30" s="37">
        <f t="shared" si="9"/>
        <v>2.8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1014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0.85210084033613442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2350699</v>
      </c>
      <c r="DD30" s="32"/>
      <c r="DE30" s="32">
        <f t="shared" si="10"/>
        <v>1180</v>
      </c>
      <c r="DF30" s="32"/>
      <c r="DG30" s="32">
        <f t="shared" si="11"/>
        <v>1180</v>
      </c>
      <c r="DH30" s="32"/>
      <c r="DI30" s="32"/>
      <c r="DJ30" s="32"/>
      <c r="DK30" s="32"/>
      <c r="DL30" s="32"/>
      <c r="DM30" s="32">
        <f t="shared" si="7"/>
        <v>1180</v>
      </c>
      <c r="DN30" s="32">
        <f t="shared" si="12"/>
        <v>268.05997273966381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43396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-3</v>
      </c>
      <c r="G31" s="89">
        <v>74</v>
      </c>
      <c r="H31" s="44">
        <f t="shared" si="1"/>
        <v>52.112676056338032</v>
      </c>
      <c r="I31" s="44">
        <v>72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9293887</v>
      </c>
      <c r="AF31" s="39"/>
      <c r="AG31" s="39"/>
      <c r="AH31" s="39"/>
      <c r="AI31" s="38">
        <f t="shared" si="8"/>
        <v>4124</v>
      </c>
      <c r="AJ31" s="38">
        <f t="shared" si="2"/>
        <v>4.1239999999999997</v>
      </c>
      <c r="AK31" s="38">
        <f t="shared" si="3"/>
        <v>98.975999999999999</v>
      </c>
      <c r="AL31" s="38"/>
      <c r="AM31" s="38"/>
      <c r="AN31" s="38"/>
      <c r="AO31" s="38">
        <f t="shared" si="4"/>
        <v>98.975999999999999</v>
      </c>
      <c r="AP31" s="37">
        <v>2.5</v>
      </c>
      <c r="AQ31" s="37">
        <f t="shared" si="9"/>
        <v>2.5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1015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0.8529411764705882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2351840</v>
      </c>
      <c r="DD31" s="32"/>
      <c r="DE31" s="32">
        <f t="shared" si="10"/>
        <v>1141</v>
      </c>
      <c r="DF31" s="32"/>
      <c r="DG31" s="32">
        <f t="shared" si="11"/>
        <v>1141</v>
      </c>
      <c r="DH31" s="32"/>
      <c r="DI31" s="32"/>
      <c r="DJ31" s="32"/>
      <c r="DK31" s="32"/>
      <c r="DL31" s="32"/>
      <c r="DM31" s="32">
        <f t="shared" si="7"/>
        <v>1141</v>
      </c>
      <c r="DN31" s="32">
        <f t="shared" si="12"/>
        <v>276.67313288069835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43396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-3</v>
      </c>
      <c r="G32" s="89">
        <v>74</v>
      </c>
      <c r="H32" s="44">
        <f t="shared" si="1"/>
        <v>52.112676056338032</v>
      </c>
      <c r="I32" s="44">
        <v>72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9298240</v>
      </c>
      <c r="AF32" s="39"/>
      <c r="AG32" s="39"/>
      <c r="AH32" s="39"/>
      <c r="AI32" s="38">
        <f t="shared" si="8"/>
        <v>4353</v>
      </c>
      <c r="AJ32" s="38">
        <f t="shared" si="2"/>
        <v>4.3529999999999998</v>
      </c>
      <c r="AK32" s="38">
        <f t="shared" si="3"/>
        <v>104.47199999999999</v>
      </c>
      <c r="AL32" s="38"/>
      <c r="AM32" s="38"/>
      <c r="AN32" s="38"/>
      <c r="AO32" s="38">
        <f t="shared" si="4"/>
        <v>104.47199999999999</v>
      </c>
      <c r="AP32" s="37">
        <v>2.1</v>
      </c>
      <c r="AQ32" s="37">
        <f t="shared" si="9"/>
        <v>2.1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1016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0.85378151260504198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2352999</v>
      </c>
      <c r="DD32" s="32"/>
      <c r="DE32" s="32">
        <f t="shared" si="10"/>
        <v>1159</v>
      </c>
      <c r="DF32" s="32"/>
      <c r="DG32" s="32">
        <f t="shared" si="11"/>
        <v>1159</v>
      </c>
      <c r="DH32" s="32"/>
      <c r="DI32" s="32"/>
      <c r="DJ32" s="32"/>
      <c r="DK32" s="32"/>
      <c r="DL32" s="32"/>
      <c r="DM32" s="32">
        <f t="shared" si="7"/>
        <v>1159</v>
      </c>
      <c r="DN32" s="32">
        <f t="shared" si="12"/>
        <v>266.2531587410981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43396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77</v>
      </c>
      <c r="H33" s="44">
        <f t="shared" si="1"/>
        <v>54.225352112676056</v>
      </c>
      <c r="I33" s="44">
        <v>75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9303310</v>
      </c>
      <c r="AF33" s="39"/>
      <c r="AG33" s="39"/>
      <c r="AH33" s="39"/>
      <c r="AI33" s="38">
        <f t="shared" si="8"/>
        <v>5070</v>
      </c>
      <c r="AJ33" s="38">
        <f t="shared" si="2"/>
        <v>5.07</v>
      </c>
      <c r="AK33" s="38">
        <f t="shared" si="3"/>
        <v>121.68</v>
      </c>
      <c r="AL33" s="38"/>
      <c r="AM33" s="38"/>
      <c r="AN33" s="38"/>
      <c r="AO33" s="38">
        <f t="shared" si="4"/>
        <v>121.68</v>
      </c>
      <c r="AP33" s="37">
        <v>1.9</v>
      </c>
      <c r="AQ33" s="37">
        <f t="shared" si="9"/>
        <v>1.9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1015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0.8529411764705882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2354244</v>
      </c>
      <c r="DD33" s="32"/>
      <c r="DE33" s="32">
        <f t="shared" si="10"/>
        <v>1245</v>
      </c>
      <c r="DF33" s="32"/>
      <c r="DG33" s="32">
        <f t="shared" si="11"/>
        <v>1245</v>
      </c>
      <c r="DH33" s="32"/>
      <c r="DI33" s="32"/>
      <c r="DJ33" s="32"/>
      <c r="DK33" s="32"/>
      <c r="DL33" s="32"/>
      <c r="DM33" s="32">
        <f t="shared" si="7"/>
        <v>1245</v>
      </c>
      <c r="DN33" s="32">
        <f t="shared" si="12"/>
        <v>245.56213017751477</v>
      </c>
      <c r="DO33" s="91">
        <v>0.87</v>
      </c>
      <c r="DP33" s="31"/>
      <c r="DT33" s="24"/>
      <c r="DU33" s="24"/>
      <c r="DV33" s="24"/>
      <c r="DW33" s="23"/>
    </row>
    <row r="34" spans="1:127" x14ac:dyDescent="0.35">
      <c r="A34" s="232">
        <v>43396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70</v>
      </c>
      <c r="H34" s="44">
        <f t="shared" si="1"/>
        <v>49.295774647887328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9306675</v>
      </c>
      <c r="AF34" s="39"/>
      <c r="AG34" s="39"/>
      <c r="AH34" s="39"/>
      <c r="AI34" s="38">
        <f t="shared" si="8"/>
        <v>3365</v>
      </c>
      <c r="AJ34" s="38">
        <f t="shared" si="2"/>
        <v>3.3650000000000002</v>
      </c>
      <c r="AK34" s="38">
        <f t="shared" si="3"/>
        <v>80.760000000000005</v>
      </c>
      <c r="AL34" s="38"/>
      <c r="AM34" s="38"/>
      <c r="AN34" s="38"/>
      <c r="AO34" s="38">
        <f t="shared" si="4"/>
        <v>80.760000000000005</v>
      </c>
      <c r="AP34" s="37">
        <v>2.8</v>
      </c>
      <c r="AQ34" s="37">
        <f t="shared" si="9"/>
        <v>2.8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2355284</v>
      </c>
      <c r="DD34" s="32"/>
      <c r="DE34" s="32">
        <f t="shared" si="10"/>
        <v>1040</v>
      </c>
      <c r="DF34" s="32"/>
      <c r="DG34" s="32">
        <f t="shared" si="11"/>
        <v>1040</v>
      </c>
      <c r="DH34" s="32"/>
      <c r="DI34" s="32"/>
      <c r="DJ34" s="32"/>
      <c r="DK34" s="32"/>
      <c r="DL34" s="32"/>
      <c r="DM34" s="32">
        <f t="shared" si="7"/>
        <v>1040</v>
      </c>
      <c r="DN34" s="32">
        <f t="shared" si="12"/>
        <v>309.06389301634471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43396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70</v>
      </c>
      <c r="H35" s="44">
        <f t="shared" si="1"/>
        <v>49.295774647887328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9310565</v>
      </c>
      <c r="AF35" s="39"/>
      <c r="AG35" s="39"/>
      <c r="AH35" s="39"/>
      <c r="AI35" s="38">
        <f t="shared" si="8"/>
        <v>3890</v>
      </c>
      <c r="AJ35" s="38">
        <f t="shared" si="2"/>
        <v>3.89</v>
      </c>
      <c r="AK35" s="38">
        <f t="shared" si="3"/>
        <v>93.36</v>
      </c>
      <c r="AL35" s="38"/>
      <c r="AM35" s="38"/>
      <c r="AN35" s="38"/>
      <c r="AO35" s="38">
        <f t="shared" si="4"/>
        <v>93.36</v>
      </c>
      <c r="AP35" s="37">
        <v>4</v>
      </c>
      <c r="AQ35" s="37">
        <f t="shared" si="9"/>
        <v>4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2356384</v>
      </c>
      <c r="DD35" s="32"/>
      <c r="DE35" s="32">
        <f t="shared" si="10"/>
        <v>1100</v>
      </c>
      <c r="DF35" s="32"/>
      <c r="DG35" s="32">
        <f t="shared" si="11"/>
        <v>1100</v>
      </c>
      <c r="DH35" s="32"/>
      <c r="DI35" s="32"/>
      <c r="DJ35" s="32"/>
      <c r="DK35" s="32"/>
      <c r="DL35" s="32"/>
      <c r="DM35" s="32">
        <f t="shared" si="7"/>
        <v>1100</v>
      </c>
      <c r="DN35" s="32">
        <f t="shared" si="12"/>
        <v>282.77634961439588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3.1666666666666665</v>
      </c>
      <c r="G36" s="28">
        <f t="shared" si="13"/>
        <v>75.166666666666671</v>
      </c>
      <c r="H36" s="28">
        <f t="shared" si="13"/>
        <v>52.93427230046948</v>
      </c>
      <c r="I36" s="28">
        <f t="shared" si="13"/>
        <v>73.416666666666671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104201</v>
      </c>
      <c r="AJ36" s="28">
        <f>SUM(AJ12:AJ35)</f>
        <v>104.20099999999999</v>
      </c>
      <c r="AK36" s="28">
        <f>AVERAGE(AK12:AK35)</f>
        <v>104.20100000000001</v>
      </c>
      <c r="AL36" s="28"/>
      <c r="AM36" s="28"/>
      <c r="AN36" s="28"/>
      <c r="AO36" s="28"/>
      <c r="AP36" s="28">
        <f>AVERAGE(AP12:AP35)</f>
        <v>5.666666666666667</v>
      </c>
      <c r="AQ36" s="28">
        <f>AVERAGE(AQ12:AQ35)</f>
        <v>5.666666666666667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27586</v>
      </c>
      <c r="DF36" s="28"/>
      <c r="DG36" s="28">
        <f>SUM(DG12:DG35)</f>
        <v>27586</v>
      </c>
      <c r="DH36" s="28"/>
      <c r="DI36" s="28"/>
      <c r="DJ36" s="28"/>
      <c r="DK36" s="28"/>
      <c r="DL36" s="28"/>
      <c r="DM36" s="28">
        <f t="shared" si="7"/>
        <v>27586</v>
      </c>
      <c r="DN36" s="28">
        <f t="shared" si="12"/>
        <v>264.73834224239693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530</v>
      </c>
      <c r="D39" s="250"/>
      <c r="E39" s="250"/>
      <c r="F39" s="251"/>
    </row>
    <row r="40" spans="1:127" x14ac:dyDescent="0.35">
      <c r="B40" s="22" t="s">
        <v>2</v>
      </c>
      <c r="C40" s="249" t="s">
        <v>179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523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491</v>
      </c>
      <c r="C47" s="11"/>
      <c r="D47" s="96"/>
      <c r="E47" s="96"/>
      <c r="F47" s="96"/>
      <c r="G47" s="96"/>
      <c r="H47" s="96"/>
      <c r="I47" s="96"/>
      <c r="J47" s="96"/>
      <c r="K47" s="14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2"/>
      <c r="X47" s="4"/>
      <c r="Y47" s="4"/>
      <c r="Z47" s="4"/>
    </row>
    <row r="48" spans="1:127" x14ac:dyDescent="0.35">
      <c r="B48" s="102" t="s">
        <v>506</v>
      </c>
      <c r="C48" s="11"/>
      <c r="D48" s="96"/>
      <c r="E48" s="96"/>
      <c r="F48" s="96"/>
      <c r="G48" s="96"/>
      <c r="H48" s="96"/>
      <c r="I48" s="96"/>
      <c r="J48" s="96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74" t="s">
        <v>528</v>
      </c>
      <c r="C49" s="11"/>
      <c r="D49" s="96"/>
      <c r="E49" s="96"/>
      <c r="F49" s="96"/>
      <c r="G49" s="96"/>
      <c r="H49" s="96"/>
      <c r="I49" s="96"/>
      <c r="J49" s="96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493</v>
      </c>
      <c r="C50" s="11"/>
      <c r="D50" s="96"/>
      <c r="E50" s="96"/>
      <c r="F50" s="96"/>
      <c r="G50" s="96"/>
      <c r="H50" s="96"/>
      <c r="I50" s="96"/>
      <c r="J50" s="96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4" t="s">
        <v>184</v>
      </c>
      <c r="C51" s="11"/>
      <c r="D51" s="96"/>
      <c r="E51" s="96"/>
      <c r="F51" s="96"/>
      <c r="G51" s="96"/>
      <c r="H51" s="96"/>
      <c r="I51" s="96"/>
      <c r="J51" s="96"/>
      <c r="K51" s="14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2"/>
      <c r="X51" s="4"/>
      <c r="Y51" s="4"/>
      <c r="Z51" s="4"/>
    </row>
    <row r="52" spans="2:26" x14ac:dyDescent="0.35">
      <c r="B52" s="102" t="s">
        <v>529</v>
      </c>
      <c r="C52" s="11"/>
      <c r="D52" s="96"/>
      <c r="E52" s="96"/>
      <c r="F52" s="96"/>
      <c r="G52" s="96"/>
      <c r="H52" s="96"/>
      <c r="I52" s="96"/>
      <c r="J52" s="96"/>
      <c r="K52" s="14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2"/>
      <c r="X52" s="4"/>
      <c r="Y52" s="4"/>
      <c r="Z52" s="4"/>
    </row>
    <row r="53" spans="2:26" x14ac:dyDescent="0.35">
      <c r="B53" s="170" t="s">
        <v>157</v>
      </c>
      <c r="C53" s="11"/>
      <c r="D53" s="96"/>
      <c r="E53" s="96"/>
      <c r="F53" s="96"/>
      <c r="G53" s="96"/>
      <c r="H53" s="96"/>
      <c r="I53" s="96"/>
      <c r="J53" s="96"/>
      <c r="K53" s="14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2"/>
      <c r="X53" s="4"/>
      <c r="Y53" s="4"/>
      <c r="Z53" s="4"/>
    </row>
    <row r="54" spans="2:26" x14ac:dyDescent="0.35">
      <c r="B54" s="102" t="s">
        <v>260</v>
      </c>
      <c r="C54" s="11"/>
      <c r="D54" s="96"/>
      <c r="E54" s="96"/>
      <c r="F54" s="96"/>
      <c r="G54" s="96"/>
      <c r="H54" s="96"/>
      <c r="I54" s="96"/>
      <c r="J54" s="96"/>
      <c r="K54" s="14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2"/>
      <c r="X54" s="4"/>
      <c r="Y54" s="4"/>
    </row>
    <row r="55" spans="2:26" x14ac:dyDescent="0.35">
      <c r="B55" s="166" t="s">
        <v>156</v>
      </c>
      <c r="C55" s="11"/>
      <c r="D55" s="96"/>
      <c r="E55" s="96"/>
      <c r="F55" s="96"/>
      <c r="G55" s="96"/>
      <c r="H55" s="96"/>
      <c r="I55" s="96"/>
      <c r="J55" s="96"/>
      <c r="K55" s="14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2"/>
      <c r="X55" s="4"/>
      <c r="Y55" s="4"/>
    </row>
    <row r="56" spans="2:26" x14ac:dyDescent="0.35">
      <c r="B56" s="102" t="s">
        <v>233</v>
      </c>
      <c r="C56" s="11"/>
      <c r="D56" s="96"/>
      <c r="E56" s="96"/>
      <c r="F56" s="96"/>
      <c r="G56" s="96"/>
      <c r="H56" s="96"/>
      <c r="I56" s="96"/>
      <c r="J56" s="96"/>
      <c r="K56" s="14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2"/>
      <c r="X56" s="4"/>
      <c r="Y56" s="4"/>
    </row>
    <row r="57" spans="2:26" x14ac:dyDescent="0.35">
      <c r="B57" s="102" t="s">
        <v>264</v>
      </c>
      <c r="C57" s="11"/>
      <c r="D57" s="96"/>
      <c r="E57" s="96"/>
      <c r="F57" s="96"/>
      <c r="G57" s="96"/>
      <c r="H57" s="96"/>
      <c r="I57" s="96"/>
      <c r="J57" s="96"/>
      <c r="K57" s="14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2"/>
      <c r="X57" s="4"/>
      <c r="Y57" s="4"/>
    </row>
    <row r="58" spans="2:26" x14ac:dyDescent="0.35">
      <c r="B58" s="102" t="s">
        <v>398</v>
      </c>
      <c r="C58" s="11"/>
      <c r="D58" s="96"/>
      <c r="E58" s="96"/>
      <c r="F58" s="96"/>
      <c r="G58" s="96"/>
      <c r="H58" s="96"/>
      <c r="I58" s="96"/>
      <c r="J58" s="96"/>
      <c r="K58" s="14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2"/>
      <c r="X58" s="4"/>
      <c r="Y58" s="4"/>
    </row>
    <row r="59" spans="2:26" x14ac:dyDescent="0.35">
      <c r="B59" s="102" t="s">
        <v>236</v>
      </c>
      <c r="C59" s="11"/>
      <c r="D59" s="96"/>
      <c r="E59" s="96"/>
      <c r="F59" s="96"/>
      <c r="G59" s="96"/>
      <c r="H59" s="96"/>
      <c r="I59" s="96"/>
      <c r="J59" s="96"/>
      <c r="K59" s="14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2"/>
      <c r="X59" s="4"/>
      <c r="Y59" s="4"/>
    </row>
    <row r="60" spans="2:26" x14ac:dyDescent="0.35">
      <c r="B60" s="102" t="s">
        <v>237</v>
      </c>
      <c r="C60" s="11"/>
      <c r="D60" s="96"/>
      <c r="E60" s="96"/>
      <c r="F60" s="96"/>
      <c r="G60" s="96"/>
      <c r="H60" s="96"/>
      <c r="I60" s="96"/>
      <c r="J60" s="96"/>
      <c r="K60" s="14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2"/>
      <c r="X60" s="4"/>
      <c r="Y60" s="4"/>
    </row>
    <row r="61" spans="2:26" x14ac:dyDescent="0.35">
      <c r="B61" s="102" t="s">
        <v>481</v>
      </c>
      <c r="C61" s="11"/>
      <c r="D61" s="96"/>
      <c r="E61" s="96"/>
      <c r="F61" s="96"/>
      <c r="G61" s="96"/>
      <c r="H61" s="96"/>
      <c r="I61" s="96"/>
      <c r="J61" s="96"/>
      <c r="K61" s="14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2"/>
      <c r="X61" s="4"/>
      <c r="Y61" s="4"/>
    </row>
    <row r="62" spans="2:26" x14ac:dyDescent="0.35">
      <c r="B62" s="170" t="s">
        <v>161</v>
      </c>
      <c r="C62" s="11"/>
      <c r="D62" s="96"/>
      <c r="E62" s="96"/>
      <c r="F62" s="96"/>
      <c r="G62" s="96"/>
      <c r="H62" s="96"/>
      <c r="I62" s="96"/>
      <c r="J62" s="96"/>
      <c r="K62" s="14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2"/>
      <c r="X62" s="4"/>
      <c r="Y62" s="4"/>
    </row>
    <row r="63" spans="2:26" x14ac:dyDescent="0.35">
      <c r="B63" s="102" t="s">
        <v>451</v>
      </c>
      <c r="C63" s="11"/>
      <c r="D63" s="96"/>
      <c r="E63" s="96"/>
      <c r="F63" s="96"/>
      <c r="G63" s="96"/>
      <c r="H63" s="96"/>
      <c r="I63" s="96"/>
      <c r="J63" s="96"/>
      <c r="K63" s="14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2"/>
      <c r="X63" s="4"/>
      <c r="Y63" s="4"/>
    </row>
    <row r="64" spans="2:26" x14ac:dyDescent="0.35">
      <c r="B64" s="102" t="s">
        <v>319</v>
      </c>
      <c r="C64" s="11"/>
      <c r="D64" s="96"/>
      <c r="E64" s="96"/>
      <c r="F64" s="96"/>
      <c r="G64" s="96"/>
      <c r="H64" s="96"/>
      <c r="I64" s="96"/>
      <c r="J64" s="96"/>
      <c r="K64" s="14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2"/>
      <c r="X64" s="4"/>
      <c r="Y64" s="4"/>
    </row>
    <row r="65" spans="2:25" x14ac:dyDescent="0.35">
      <c r="B65" s="102" t="s">
        <v>483</v>
      </c>
      <c r="C65" s="11"/>
      <c r="D65" s="96"/>
      <c r="E65" s="96"/>
      <c r="F65" s="96"/>
      <c r="G65" s="96"/>
      <c r="H65" s="96"/>
      <c r="I65" s="96"/>
      <c r="J65" s="96"/>
      <c r="K65" s="14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2"/>
      <c r="X65" s="4"/>
      <c r="Y65" s="4"/>
    </row>
    <row r="66" spans="2:25" x14ac:dyDescent="0.35">
      <c r="B66" s="102" t="s">
        <v>532</v>
      </c>
      <c r="C66" s="11"/>
      <c r="D66" s="96"/>
      <c r="E66" s="96"/>
      <c r="F66" s="96"/>
      <c r="G66" s="96"/>
      <c r="H66" s="96"/>
      <c r="I66" s="96"/>
      <c r="J66" s="96"/>
      <c r="K66" s="14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2"/>
      <c r="X66" s="4"/>
      <c r="Y66" s="4"/>
    </row>
    <row r="67" spans="2:25" x14ac:dyDescent="0.35">
      <c r="B67" s="165" t="s">
        <v>164</v>
      </c>
      <c r="C67" s="11"/>
      <c r="D67" s="96"/>
      <c r="E67" s="96"/>
      <c r="F67" s="96"/>
      <c r="G67" s="96"/>
      <c r="H67" s="96"/>
      <c r="I67" s="96"/>
      <c r="J67" s="96"/>
      <c r="K67" s="14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2"/>
      <c r="X67" s="4"/>
      <c r="Y67" s="4"/>
    </row>
    <row r="68" spans="2:25" x14ac:dyDescent="0.35">
      <c r="B68" s="102" t="s">
        <v>466</v>
      </c>
      <c r="C68" s="11"/>
      <c r="D68" s="96"/>
      <c r="E68" s="96"/>
      <c r="F68" s="96"/>
      <c r="G68" s="96"/>
      <c r="H68" s="96"/>
      <c r="I68" s="96"/>
      <c r="J68" s="96"/>
      <c r="K68" s="14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2"/>
      <c r="X68" s="4"/>
      <c r="Y68" s="4"/>
    </row>
    <row r="69" spans="2:25" x14ac:dyDescent="0.35">
      <c r="B69" s="102" t="s">
        <v>322</v>
      </c>
      <c r="C69" s="11"/>
      <c r="D69" s="96"/>
      <c r="E69" s="96"/>
      <c r="F69" s="96"/>
      <c r="G69" s="96"/>
      <c r="H69" s="96"/>
      <c r="I69" s="96"/>
      <c r="J69" s="96"/>
      <c r="K69" s="14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2"/>
      <c r="X69" s="4"/>
      <c r="Y69" s="4"/>
    </row>
    <row r="70" spans="2:25" x14ac:dyDescent="0.35">
      <c r="B70" s="102" t="s">
        <v>322</v>
      </c>
      <c r="C70" s="11"/>
      <c r="D70" s="96"/>
      <c r="E70" s="96"/>
      <c r="F70" s="96"/>
      <c r="G70" s="96"/>
      <c r="H70" s="96"/>
      <c r="I70" s="96"/>
      <c r="J70" s="96"/>
      <c r="K70" s="14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2"/>
      <c r="X70" s="4"/>
      <c r="Y70" s="4"/>
    </row>
    <row r="71" spans="2:25" x14ac:dyDescent="0.35">
      <c r="B71" s="170" t="s">
        <v>226</v>
      </c>
      <c r="C71" s="11"/>
      <c r="D71" s="96"/>
      <c r="E71" s="96"/>
      <c r="F71" s="96"/>
      <c r="G71" s="96"/>
      <c r="H71" s="96"/>
      <c r="I71" s="96"/>
      <c r="J71" s="96"/>
      <c r="K71" s="14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2"/>
      <c r="X71" s="4"/>
      <c r="Y71" s="4"/>
    </row>
    <row r="72" spans="2:25" x14ac:dyDescent="0.35">
      <c r="B72" s="102" t="s">
        <v>533</v>
      </c>
      <c r="C72" s="11"/>
      <c r="D72" s="96"/>
      <c r="E72" s="96"/>
      <c r="F72" s="96"/>
      <c r="G72" s="96"/>
      <c r="H72" s="96"/>
      <c r="I72" s="96"/>
      <c r="J72" s="96"/>
      <c r="K72" s="14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2"/>
      <c r="X72" s="4"/>
      <c r="Y72" s="4"/>
    </row>
    <row r="73" spans="2:25" x14ac:dyDescent="0.35">
      <c r="B73" s="167" t="s">
        <v>247</v>
      </c>
      <c r="C73" s="11"/>
      <c r="D73" s="96"/>
      <c r="E73" s="96"/>
      <c r="F73" s="96"/>
      <c r="G73" s="96"/>
      <c r="H73" s="96"/>
      <c r="I73" s="96"/>
      <c r="J73" s="96"/>
      <c r="K73" s="14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2"/>
      <c r="X73" s="4"/>
      <c r="Y73" s="4"/>
    </row>
    <row r="74" spans="2:25" x14ac:dyDescent="0.35">
      <c r="B74" s="185" t="s">
        <v>501</v>
      </c>
    </row>
    <row r="75" spans="2:25" x14ac:dyDescent="0.35">
      <c r="B75" s="170" t="s">
        <v>534</v>
      </c>
      <c r="C75" s="121"/>
      <c r="D75" s="104"/>
      <c r="E75" s="104"/>
      <c r="F75" s="104"/>
      <c r="G75" s="104"/>
      <c r="H75" s="104"/>
      <c r="I75" s="104"/>
      <c r="J75" s="202"/>
      <c r="K75" s="202"/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104"/>
      <c r="X75" s="104"/>
      <c r="Y75" s="104"/>
    </row>
    <row r="76" spans="2:25" x14ac:dyDescent="0.35">
      <c r="B76" s="102" t="s">
        <v>526</v>
      </c>
      <c r="C76" s="121"/>
      <c r="D76" s="104"/>
      <c r="E76" s="104"/>
      <c r="F76" s="104"/>
      <c r="G76" s="104"/>
      <c r="H76" s="104"/>
      <c r="I76" s="104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104"/>
      <c r="X76" s="104"/>
      <c r="Y76" s="104"/>
    </row>
    <row r="77" spans="2:25" x14ac:dyDescent="0.35">
      <c r="B77" s="170" t="s">
        <v>168</v>
      </c>
      <c r="C77" s="121"/>
      <c r="D77" s="104"/>
      <c r="E77" s="104"/>
      <c r="F77" s="104"/>
      <c r="G77" s="104"/>
      <c r="H77" s="104"/>
      <c r="I77" s="104"/>
      <c r="J77" s="202"/>
      <c r="K77" s="202"/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104"/>
      <c r="X77" s="104"/>
      <c r="Y77" s="104"/>
    </row>
    <row r="78" spans="2:25" x14ac:dyDescent="0.35">
      <c r="B78" s="173" t="s">
        <v>296</v>
      </c>
      <c r="C78" s="121"/>
      <c r="D78" s="104"/>
      <c r="E78" s="104"/>
      <c r="F78" s="104"/>
      <c r="G78" s="104"/>
      <c r="H78" s="104"/>
      <c r="I78" s="104"/>
      <c r="J78" s="202"/>
      <c r="K78" s="202"/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104"/>
      <c r="X78" s="104"/>
      <c r="Y78" s="104"/>
    </row>
    <row r="79" spans="2:25" x14ac:dyDescent="0.35">
      <c r="B79" s="102" t="s">
        <v>535</v>
      </c>
      <c r="C79" s="121"/>
      <c r="D79" s="104"/>
      <c r="E79" s="104"/>
      <c r="F79" s="104"/>
      <c r="G79" s="104"/>
      <c r="H79" s="104"/>
      <c r="I79" s="104"/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104"/>
      <c r="X79" s="104"/>
      <c r="Y79" s="104"/>
    </row>
    <row r="80" spans="2:25" x14ac:dyDescent="0.35">
      <c r="B80" s="102" t="s">
        <v>536</v>
      </c>
      <c r="C80" s="121"/>
      <c r="D80" s="104"/>
      <c r="E80" s="104"/>
      <c r="F80" s="104"/>
      <c r="G80" s="104"/>
      <c r="H80" s="104"/>
      <c r="I80" s="104"/>
      <c r="J80" s="202"/>
      <c r="K80" s="202"/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104"/>
      <c r="X80" s="104"/>
      <c r="Y80" s="104"/>
    </row>
  </sheetData>
  <protectedRanges>
    <protectedRange sqref="AD10:AD11" name="Range1_11_1_1_1_2_2_1_2"/>
    <protectedRange sqref="AE10:AE11" name="Range1_11_1_1_1_2_2_1_2_1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disablePrompts="1" count="2">
    <dataValidation type="list" allowBlank="1" showInputMessage="1" showErrorMessage="1" sqref="DT31:DU31" xr:uid="{00000000-0002-0000-1600-000000000000}">
      <formula1>$BA$25:$BA$29</formula1>
    </dataValidation>
    <dataValidation type="list" allowBlank="1" showInputMessage="1" showErrorMessage="1" sqref="U12:U35" xr:uid="{00000000-0002-0000-16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2:DW2938"/>
  <sheetViews>
    <sheetView topLeftCell="CK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43397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'23'!AE35</f>
        <v>9310565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'23'!DC35</f>
        <v>2356384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43397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70</v>
      </c>
      <c r="H12" s="44">
        <f t="shared" ref="H12:H35" si="1">G12/1.42</f>
        <v>49.295774647887328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9314190</v>
      </c>
      <c r="AF12" s="39"/>
      <c r="AG12" s="39"/>
      <c r="AH12" s="39"/>
      <c r="AI12" s="38">
        <f>IF(ISBLANK(AE12),"-",AE12-AE10)</f>
        <v>3625</v>
      </c>
      <c r="AJ12" s="38">
        <f t="shared" ref="AJ12:AJ35" si="2">AI12/1000</f>
        <v>3.625</v>
      </c>
      <c r="AK12" s="38">
        <f t="shared" ref="AK12:AK35" si="3">AJ12*24</f>
        <v>87</v>
      </c>
      <c r="AL12" s="38"/>
      <c r="AM12" s="38"/>
      <c r="AN12" s="38"/>
      <c r="AO12" s="38">
        <f t="shared" ref="AO12:AO35" si="4">AK12</f>
        <v>87</v>
      </c>
      <c r="AP12" s="37">
        <v>5.7</v>
      </c>
      <c r="AQ12" s="37">
        <f>AP12</f>
        <v>5.7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2357489</v>
      </c>
      <c r="DD12" s="32"/>
      <c r="DE12" s="32">
        <f>IF(ISBLANK(DC12),"-",DC12-DC10)</f>
        <v>1105</v>
      </c>
      <c r="DF12" s="32"/>
      <c r="DG12" s="32">
        <f>DC12-DC10</f>
        <v>1105</v>
      </c>
      <c r="DH12" s="32"/>
      <c r="DI12" s="32"/>
      <c r="DJ12" s="32"/>
      <c r="DK12" s="32"/>
      <c r="DL12" s="32"/>
      <c r="DM12" s="32">
        <f t="shared" ref="DM12:DM36" si="7">DE12</f>
        <v>1105</v>
      </c>
      <c r="DN12" s="32">
        <f>DM12/AJ12</f>
        <v>304.82758620689657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43397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3</v>
      </c>
      <c r="G13" s="89">
        <v>71</v>
      </c>
      <c r="H13" s="44">
        <f t="shared" si="1"/>
        <v>50</v>
      </c>
      <c r="I13" s="44">
        <v>69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9318120</v>
      </c>
      <c r="AF13" s="39"/>
      <c r="AG13" s="39"/>
      <c r="AH13" s="39"/>
      <c r="AI13" s="38">
        <f t="shared" ref="AI13:AI35" si="8">IF(ISBLANK(AE13),"-",AE13-AE12)</f>
        <v>3930</v>
      </c>
      <c r="AJ13" s="38">
        <f t="shared" si="2"/>
        <v>3.93</v>
      </c>
      <c r="AK13" s="38">
        <f t="shared" si="3"/>
        <v>94.320000000000007</v>
      </c>
      <c r="AL13" s="38"/>
      <c r="AM13" s="38"/>
      <c r="AN13" s="38"/>
      <c r="AO13" s="38">
        <f t="shared" si="4"/>
        <v>94.320000000000007</v>
      </c>
      <c r="AP13" s="37">
        <v>7.2</v>
      </c>
      <c r="AQ13" s="37">
        <f t="shared" ref="AQ13:AQ35" si="9">AP13</f>
        <v>7.2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2358616</v>
      </c>
      <c r="DD13" s="32"/>
      <c r="DE13" s="32">
        <f t="shared" ref="DE13:DE35" si="10">IF(ISBLANK(DC13),"-",DC13-DC12)</f>
        <v>1127</v>
      </c>
      <c r="DF13" s="32"/>
      <c r="DG13" s="32">
        <f t="shared" ref="DG13:DG35" si="11">DC13-DC12</f>
        <v>1127</v>
      </c>
      <c r="DH13" s="32"/>
      <c r="DI13" s="32"/>
      <c r="DJ13" s="32"/>
      <c r="DK13" s="32"/>
      <c r="DL13" s="32"/>
      <c r="DM13" s="32">
        <f t="shared" si="7"/>
        <v>1127</v>
      </c>
      <c r="DN13" s="32">
        <f t="shared" ref="DN13:DN36" si="12">DM13/AJ13</f>
        <v>286.76844783715012</v>
      </c>
      <c r="DO13" s="91">
        <v>0.86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43397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73</v>
      </c>
      <c r="H14" s="44">
        <f t="shared" si="1"/>
        <v>51.408450704225352</v>
      </c>
      <c r="I14" s="44">
        <v>71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9322011</v>
      </c>
      <c r="AF14" s="39"/>
      <c r="AG14" s="39"/>
      <c r="AH14" s="39"/>
      <c r="AI14" s="38">
        <f t="shared" si="8"/>
        <v>3891</v>
      </c>
      <c r="AJ14" s="38">
        <f t="shared" si="2"/>
        <v>3.891</v>
      </c>
      <c r="AK14" s="38">
        <f t="shared" si="3"/>
        <v>93.384</v>
      </c>
      <c r="AL14" s="38"/>
      <c r="AM14" s="38"/>
      <c r="AN14" s="38"/>
      <c r="AO14" s="38">
        <f t="shared" si="4"/>
        <v>93.384</v>
      </c>
      <c r="AP14" s="37">
        <v>9</v>
      </c>
      <c r="AQ14" s="37">
        <f t="shared" si="9"/>
        <v>9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2359725</v>
      </c>
      <c r="DD14" s="32"/>
      <c r="DE14" s="32">
        <f t="shared" si="10"/>
        <v>1109</v>
      </c>
      <c r="DF14" s="32"/>
      <c r="DG14" s="32">
        <f t="shared" si="11"/>
        <v>1109</v>
      </c>
      <c r="DH14" s="32"/>
      <c r="DI14" s="32"/>
      <c r="DJ14" s="32"/>
      <c r="DK14" s="32"/>
      <c r="DL14" s="32"/>
      <c r="DM14" s="32">
        <f t="shared" si="7"/>
        <v>1109</v>
      </c>
      <c r="DN14" s="32">
        <f t="shared" si="12"/>
        <v>285.01670521716784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43397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9325750</v>
      </c>
      <c r="AF15" s="39"/>
      <c r="AG15" s="39"/>
      <c r="AH15" s="39"/>
      <c r="AI15" s="38">
        <f t="shared" si="8"/>
        <v>3739</v>
      </c>
      <c r="AJ15" s="38">
        <f t="shared" si="2"/>
        <v>3.7389999999999999</v>
      </c>
      <c r="AK15" s="38">
        <f t="shared" si="3"/>
        <v>89.73599999999999</v>
      </c>
      <c r="AL15" s="38"/>
      <c r="AM15" s="38"/>
      <c r="AN15" s="38"/>
      <c r="AO15" s="38">
        <f t="shared" si="4"/>
        <v>89.73599999999999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2360787</v>
      </c>
      <c r="DD15" s="32"/>
      <c r="DE15" s="32">
        <f t="shared" si="10"/>
        <v>1062</v>
      </c>
      <c r="DF15" s="32"/>
      <c r="DG15" s="32">
        <f t="shared" si="11"/>
        <v>1062</v>
      </c>
      <c r="DH15" s="32"/>
      <c r="DI15" s="32"/>
      <c r="DJ15" s="32"/>
      <c r="DK15" s="32"/>
      <c r="DL15" s="32"/>
      <c r="DM15" s="32">
        <f t="shared" si="7"/>
        <v>1062</v>
      </c>
      <c r="DN15" s="32">
        <f t="shared" si="12"/>
        <v>284.03316394757957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43397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9329747</v>
      </c>
      <c r="AF16" s="39"/>
      <c r="AG16" s="39"/>
      <c r="AH16" s="39"/>
      <c r="AI16" s="38">
        <f t="shared" si="8"/>
        <v>3997</v>
      </c>
      <c r="AJ16" s="38">
        <f t="shared" si="2"/>
        <v>3.9969999999999999</v>
      </c>
      <c r="AK16" s="38">
        <f t="shared" si="3"/>
        <v>95.927999999999997</v>
      </c>
      <c r="AL16" s="38"/>
      <c r="AM16" s="38"/>
      <c r="AN16" s="38"/>
      <c r="AO16" s="38">
        <f t="shared" si="4"/>
        <v>95.927999999999997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2361812</v>
      </c>
      <c r="DD16" s="32"/>
      <c r="DE16" s="32">
        <f t="shared" si="10"/>
        <v>1025</v>
      </c>
      <c r="DF16" s="32"/>
      <c r="DG16" s="32">
        <f t="shared" si="11"/>
        <v>1025</v>
      </c>
      <c r="DH16" s="32"/>
      <c r="DI16" s="32"/>
      <c r="DJ16" s="32"/>
      <c r="DK16" s="32"/>
      <c r="DL16" s="32"/>
      <c r="DM16" s="32">
        <f t="shared" si="7"/>
        <v>1025</v>
      </c>
      <c r="DN16" s="32">
        <f t="shared" si="12"/>
        <v>256.44233174881163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43397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76</v>
      </c>
      <c r="H17" s="44">
        <f t="shared" si="1"/>
        <v>53.521126760563384</v>
      </c>
      <c r="I17" s="44">
        <v>74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9334410</v>
      </c>
      <c r="AF17" s="39"/>
      <c r="AG17" s="39"/>
      <c r="AH17" s="39"/>
      <c r="AI17" s="38">
        <f t="shared" si="8"/>
        <v>4663</v>
      </c>
      <c r="AJ17" s="38">
        <f t="shared" si="2"/>
        <v>4.6630000000000003</v>
      </c>
      <c r="AK17" s="38">
        <f t="shared" si="3"/>
        <v>111.91200000000001</v>
      </c>
      <c r="AL17" s="38"/>
      <c r="AM17" s="38"/>
      <c r="AN17" s="38"/>
      <c r="AO17" s="38">
        <f t="shared" si="4"/>
        <v>111.91200000000001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1186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0.99663865546218489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2362931</v>
      </c>
      <c r="DD17" s="32"/>
      <c r="DE17" s="32">
        <f t="shared" si="10"/>
        <v>1119</v>
      </c>
      <c r="DF17" s="32"/>
      <c r="DG17" s="32">
        <f t="shared" si="11"/>
        <v>1119</v>
      </c>
      <c r="DH17" s="32"/>
      <c r="DI17" s="32"/>
      <c r="DJ17" s="32"/>
      <c r="DK17" s="32"/>
      <c r="DL17" s="32"/>
      <c r="DM17" s="32">
        <f t="shared" si="7"/>
        <v>1119</v>
      </c>
      <c r="DN17" s="32">
        <f t="shared" si="12"/>
        <v>239.97426549431694</v>
      </c>
      <c r="DO17" s="134">
        <v>0.9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43397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77</v>
      </c>
      <c r="H18" s="44">
        <f t="shared" si="1"/>
        <v>54.225352112676056</v>
      </c>
      <c r="I18" s="44">
        <v>75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9339336</v>
      </c>
      <c r="AF18" s="39"/>
      <c r="AG18" s="39"/>
      <c r="AH18" s="39"/>
      <c r="AI18" s="38">
        <f t="shared" si="8"/>
        <v>4926</v>
      </c>
      <c r="AJ18" s="38">
        <f t="shared" si="2"/>
        <v>4.9260000000000002</v>
      </c>
      <c r="AK18" s="38">
        <f t="shared" si="3"/>
        <v>118.224</v>
      </c>
      <c r="AL18" s="38"/>
      <c r="AM18" s="38"/>
      <c r="AN18" s="38"/>
      <c r="AO18" s="38">
        <f t="shared" si="4"/>
        <v>118.224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158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1027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0.86302521008403366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2364067</v>
      </c>
      <c r="DD18" s="32"/>
      <c r="DE18" s="32">
        <f t="shared" si="10"/>
        <v>1136</v>
      </c>
      <c r="DF18" s="32"/>
      <c r="DG18" s="32">
        <f t="shared" si="11"/>
        <v>1136</v>
      </c>
      <c r="DH18" s="32"/>
      <c r="DI18" s="32"/>
      <c r="DJ18" s="32"/>
      <c r="DK18" s="32"/>
      <c r="DL18" s="32"/>
      <c r="DM18" s="32">
        <f t="shared" si="7"/>
        <v>1136</v>
      </c>
      <c r="DN18" s="32">
        <f t="shared" si="12"/>
        <v>230.61307348761673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43397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76</v>
      </c>
      <c r="H19" s="44">
        <f t="shared" si="1"/>
        <v>53.521126760563384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9344426</v>
      </c>
      <c r="AF19" s="39"/>
      <c r="AG19" s="39"/>
      <c r="AH19" s="39"/>
      <c r="AI19" s="38">
        <f t="shared" si="8"/>
        <v>5090</v>
      </c>
      <c r="AJ19" s="38">
        <f t="shared" si="2"/>
        <v>5.09</v>
      </c>
      <c r="AK19" s="38">
        <f t="shared" si="3"/>
        <v>122.16</v>
      </c>
      <c r="AL19" s="38"/>
      <c r="AM19" s="38"/>
      <c r="AN19" s="38"/>
      <c r="AO19" s="38">
        <f t="shared" si="4"/>
        <v>122.16</v>
      </c>
      <c r="AP19" s="37">
        <v>8.8000000000000007</v>
      </c>
      <c r="AQ19" s="37">
        <f t="shared" si="9"/>
        <v>8.8000000000000007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0.86302521008403366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2365267</v>
      </c>
      <c r="DD19" s="32"/>
      <c r="DE19" s="32">
        <f t="shared" si="10"/>
        <v>1200</v>
      </c>
      <c r="DF19" s="32"/>
      <c r="DG19" s="32">
        <f t="shared" si="11"/>
        <v>1200</v>
      </c>
      <c r="DH19" s="32"/>
      <c r="DI19" s="32"/>
      <c r="DJ19" s="32"/>
      <c r="DK19" s="32"/>
      <c r="DL19" s="32"/>
      <c r="DM19" s="32">
        <f t="shared" si="7"/>
        <v>1200</v>
      </c>
      <c r="DN19" s="32">
        <f t="shared" si="12"/>
        <v>235.75638506876228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43397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75</v>
      </c>
      <c r="H20" s="44">
        <f t="shared" si="1"/>
        <v>52.816901408450704</v>
      </c>
      <c r="I20" s="44">
        <v>73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9349061</v>
      </c>
      <c r="AF20" s="39"/>
      <c r="AG20" s="39"/>
      <c r="AH20" s="39"/>
      <c r="AI20" s="38">
        <f t="shared" si="8"/>
        <v>4635</v>
      </c>
      <c r="AJ20" s="38">
        <f t="shared" si="2"/>
        <v>4.6349999999999998</v>
      </c>
      <c r="AK20" s="38">
        <f t="shared" si="3"/>
        <v>111.24</v>
      </c>
      <c r="AL20" s="38"/>
      <c r="AM20" s="38"/>
      <c r="AN20" s="38"/>
      <c r="AO20" s="38">
        <f t="shared" si="4"/>
        <v>111.24</v>
      </c>
      <c r="AP20" s="37">
        <v>8.1999999999999993</v>
      </c>
      <c r="AQ20" s="37">
        <f t="shared" si="9"/>
        <v>8.1999999999999993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0.86302521008403366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2366446</v>
      </c>
      <c r="DD20" s="32"/>
      <c r="DE20" s="32">
        <f t="shared" si="10"/>
        <v>1179</v>
      </c>
      <c r="DF20" s="32"/>
      <c r="DG20" s="32">
        <f t="shared" si="11"/>
        <v>1179</v>
      </c>
      <c r="DH20" s="32"/>
      <c r="DI20" s="32"/>
      <c r="DJ20" s="32"/>
      <c r="DK20" s="32"/>
      <c r="DL20" s="32"/>
      <c r="DM20" s="32">
        <f t="shared" si="7"/>
        <v>1179</v>
      </c>
      <c r="DN20" s="32">
        <f t="shared" si="12"/>
        <v>254.36893203883497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43397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9353784</v>
      </c>
      <c r="AF21" s="39"/>
      <c r="AG21" s="39"/>
      <c r="AH21" s="39"/>
      <c r="AI21" s="38">
        <f t="shared" si="8"/>
        <v>4723</v>
      </c>
      <c r="AJ21" s="38">
        <f t="shared" si="2"/>
        <v>4.7229999999999999</v>
      </c>
      <c r="AK21" s="38">
        <f t="shared" si="3"/>
        <v>113.352</v>
      </c>
      <c r="AL21" s="38"/>
      <c r="AM21" s="38"/>
      <c r="AN21" s="38"/>
      <c r="AO21" s="38">
        <f t="shared" si="4"/>
        <v>113.352</v>
      </c>
      <c r="AP21" s="37">
        <v>7.5</v>
      </c>
      <c r="AQ21" s="37">
        <f t="shared" si="9"/>
        <v>7.5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0.86302521008403366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2367656</v>
      </c>
      <c r="DD21" s="32"/>
      <c r="DE21" s="32">
        <f t="shared" si="10"/>
        <v>1210</v>
      </c>
      <c r="DF21" s="32"/>
      <c r="DG21" s="32">
        <f t="shared" si="11"/>
        <v>1210</v>
      </c>
      <c r="DH21" s="32"/>
      <c r="DI21" s="32"/>
      <c r="DJ21" s="32"/>
      <c r="DK21" s="32"/>
      <c r="DL21" s="32"/>
      <c r="DM21" s="32">
        <f t="shared" si="7"/>
        <v>1210</v>
      </c>
      <c r="DN21" s="32">
        <f t="shared" si="12"/>
        <v>256.1930976074529</v>
      </c>
      <c r="DO21" s="91">
        <v>1.1200000000000001</v>
      </c>
      <c r="DP21" s="31"/>
      <c r="DT21" s="24"/>
      <c r="DU21" s="24"/>
      <c r="DV21" s="24"/>
      <c r="DW21" s="23"/>
    </row>
    <row r="22" spans="1:127" x14ac:dyDescent="0.35">
      <c r="A22" s="232">
        <v>43397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76</v>
      </c>
      <c r="H22" s="44">
        <f t="shared" si="1"/>
        <v>53.521126760563384</v>
      </c>
      <c r="I22" s="44">
        <v>74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9358420</v>
      </c>
      <c r="AF22" s="39"/>
      <c r="AG22" s="39"/>
      <c r="AH22" s="39"/>
      <c r="AI22" s="38">
        <f t="shared" si="8"/>
        <v>4636</v>
      </c>
      <c r="AJ22" s="38">
        <f t="shared" si="2"/>
        <v>4.6360000000000001</v>
      </c>
      <c r="AK22" s="38">
        <f t="shared" si="3"/>
        <v>111.26400000000001</v>
      </c>
      <c r="AL22" s="38"/>
      <c r="AM22" s="38"/>
      <c r="AN22" s="38"/>
      <c r="AO22" s="38">
        <f t="shared" si="4"/>
        <v>111.26400000000001</v>
      </c>
      <c r="AP22" s="37">
        <v>6.9</v>
      </c>
      <c r="AQ22" s="37">
        <f t="shared" si="9"/>
        <v>6.9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0.86302521008403366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2368832</v>
      </c>
      <c r="DD22" s="32"/>
      <c r="DE22" s="32">
        <f t="shared" si="10"/>
        <v>1176</v>
      </c>
      <c r="DF22" s="32"/>
      <c r="DG22" s="32">
        <f t="shared" si="11"/>
        <v>1176</v>
      </c>
      <c r="DH22" s="32"/>
      <c r="DI22" s="32"/>
      <c r="DJ22" s="32"/>
      <c r="DK22" s="32"/>
      <c r="DL22" s="32"/>
      <c r="DM22" s="32">
        <f t="shared" si="7"/>
        <v>1176</v>
      </c>
      <c r="DN22" s="32">
        <f t="shared" si="12"/>
        <v>253.66695427092321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43397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5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9362894</v>
      </c>
      <c r="AF23" s="39"/>
      <c r="AG23" s="39"/>
      <c r="AH23" s="39"/>
      <c r="AI23" s="38">
        <f t="shared" si="8"/>
        <v>4474</v>
      </c>
      <c r="AJ23" s="38">
        <f t="shared" si="2"/>
        <v>4.4740000000000002</v>
      </c>
      <c r="AK23" s="38">
        <f t="shared" si="3"/>
        <v>107.376</v>
      </c>
      <c r="AL23" s="38"/>
      <c r="AM23" s="38"/>
      <c r="AN23" s="38"/>
      <c r="AO23" s="38">
        <f t="shared" si="4"/>
        <v>107.376</v>
      </c>
      <c r="AP23" s="37">
        <v>6.3</v>
      </c>
      <c r="AQ23" s="37">
        <f t="shared" si="9"/>
        <v>6.3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0.86302521008403366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2370025</v>
      </c>
      <c r="DD23" s="32"/>
      <c r="DE23" s="32">
        <f t="shared" si="10"/>
        <v>1193</v>
      </c>
      <c r="DF23" s="32"/>
      <c r="DG23" s="32">
        <f t="shared" si="11"/>
        <v>1193</v>
      </c>
      <c r="DH23" s="32"/>
      <c r="DI23" s="32"/>
      <c r="DJ23" s="32"/>
      <c r="DK23" s="32"/>
      <c r="DL23" s="32"/>
      <c r="DM23" s="32">
        <f t="shared" si="7"/>
        <v>1193</v>
      </c>
      <c r="DN23" s="32">
        <f t="shared" si="12"/>
        <v>266.65176575771119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43397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75</v>
      </c>
      <c r="H24" s="44">
        <f t="shared" si="1"/>
        <v>52.816901408450704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9367199</v>
      </c>
      <c r="AF24" s="39"/>
      <c r="AG24" s="39"/>
      <c r="AH24" s="39"/>
      <c r="AI24" s="38">
        <f t="shared" si="8"/>
        <v>4305</v>
      </c>
      <c r="AJ24" s="38">
        <f t="shared" si="2"/>
        <v>4.3049999999999997</v>
      </c>
      <c r="AK24" s="38">
        <f t="shared" si="3"/>
        <v>103.32</v>
      </c>
      <c r="AL24" s="38"/>
      <c r="AM24" s="38"/>
      <c r="AN24" s="38"/>
      <c r="AO24" s="38">
        <f t="shared" si="4"/>
        <v>103.32</v>
      </c>
      <c r="AP24" s="37">
        <v>5.7</v>
      </c>
      <c r="AQ24" s="37">
        <f t="shared" si="9"/>
        <v>5.7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1027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0.86302521008403366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2371219</v>
      </c>
      <c r="DD24" s="32"/>
      <c r="DE24" s="32">
        <f t="shared" si="10"/>
        <v>1194</v>
      </c>
      <c r="DF24" s="32"/>
      <c r="DG24" s="32">
        <f t="shared" si="11"/>
        <v>1194</v>
      </c>
      <c r="DH24" s="32"/>
      <c r="DI24" s="32"/>
      <c r="DJ24" s="32"/>
      <c r="DK24" s="32"/>
      <c r="DL24" s="32"/>
      <c r="DM24" s="32">
        <f t="shared" si="7"/>
        <v>1194</v>
      </c>
      <c r="DN24" s="32">
        <f t="shared" si="12"/>
        <v>277.35191637630663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43397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9371760</v>
      </c>
      <c r="AF25" s="39"/>
      <c r="AG25" s="39"/>
      <c r="AH25" s="39"/>
      <c r="AI25" s="38">
        <f t="shared" si="8"/>
        <v>4561</v>
      </c>
      <c r="AJ25" s="38">
        <f t="shared" si="2"/>
        <v>4.5609999999999999</v>
      </c>
      <c r="AK25" s="38">
        <f t="shared" si="3"/>
        <v>109.464</v>
      </c>
      <c r="AL25" s="38"/>
      <c r="AM25" s="38"/>
      <c r="AN25" s="38"/>
      <c r="AO25" s="38">
        <f t="shared" si="4"/>
        <v>109.464</v>
      </c>
      <c r="AP25" s="37">
        <v>5.2</v>
      </c>
      <c r="AQ25" s="37">
        <f t="shared" si="9"/>
        <v>5.2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1016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0.85378151260504198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2372418</v>
      </c>
      <c r="DD25" s="32"/>
      <c r="DE25" s="32">
        <f t="shared" si="10"/>
        <v>1199</v>
      </c>
      <c r="DF25" s="32"/>
      <c r="DG25" s="32">
        <f t="shared" si="11"/>
        <v>1199</v>
      </c>
      <c r="DH25" s="32"/>
      <c r="DI25" s="32"/>
      <c r="DJ25" s="32"/>
      <c r="DK25" s="32"/>
      <c r="DL25" s="32"/>
      <c r="DM25" s="32">
        <f t="shared" si="7"/>
        <v>1199</v>
      </c>
      <c r="DN25" s="32">
        <f t="shared" si="12"/>
        <v>262.88094716071038</v>
      </c>
      <c r="DO25" s="91">
        <v>1.03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43397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76</v>
      </c>
      <c r="H26" s="44">
        <f t="shared" si="1"/>
        <v>53.521126760563384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9376024</v>
      </c>
      <c r="AF26" s="39"/>
      <c r="AG26" s="39"/>
      <c r="AH26" s="39"/>
      <c r="AI26" s="38">
        <f t="shared" si="8"/>
        <v>4264</v>
      </c>
      <c r="AJ26" s="38">
        <f t="shared" si="2"/>
        <v>4.2640000000000002</v>
      </c>
      <c r="AK26" s="38">
        <f t="shared" si="3"/>
        <v>102.33600000000001</v>
      </c>
      <c r="AL26" s="38"/>
      <c r="AM26" s="38"/>
      <c r="AN26" s="38"/>
      <c r="AO26" s="38">
        <f t="shared" si="4"/>
        <v>102.33600000000001</v>
      </c>
      <c r="AP26" s="37">
        <v>4.7</v>
      </c>
      <c r="AQ26" s="37">
        <f t="shared" si="9"/>
        <v>4.7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1017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0.85462184873949576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2373562</v>
      </c>
      <c r="DD26" s="32"/>
      <c r="DE26" s="32">
        <f t="shared" si="10"/>
        <v>1144</v>
      </c>
      <c r="DF26" s="32"/>
      <c r="DG26" s="32">
        <f t="shared" si="11"/>
        <v>1144</v>
      </c>
      <c r="DH26" s="32"/>
      <c r="DI26" s="32"/>
      <c r="DJ26" s="32"/>
      <c r="DK26" s="32"/>
      <c r="DL26" s="32"/>
      <c r="DM26" s="32">
        <f t="shared" si="7"/>
        <v>1144</v>
      </c>
      <c r="DN26" s="32">
        <f t="shared" si="12"/>
        <v>268.29268292682923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43397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75</v>
      </c>
      <c r="H27" s="44">
        <f t="shared" si="1"/>
        <v>52.816901408450704</v>
      </c>
      <c r="I27" s="44">
        <v>73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9380448</v>
      </c>
      <c r="AF27" s="39"/>
      <c r="AG27" s="39"/>
      <c r="AH27" s="39"/>
      <c r="AI27" s="38">
        <f t="shared" si="8"/>
        <v>4424</v>
      </c>
      <c r="AJ27" s="38">
        <f t="shared" si="2"/>
        <v>4.4240000000000004</v>
      </c>
      <c r="AK27" s="38">
        <f t="shared" si="3"/>
        <v>106.17600000000002</v>
      </c>
      <c r="AL27" s="38"/>
      <c r="AM27" s="38"/>
      <c r="AN27" s="38"/>
      <c r="AO27" s="38">
        <f t="shared" si="4"/>
        <v>106.17600000000002</v>
      </c>
      <c r="AP27" s="37">
        <v>4.3</v>
      </c>
      <c r="AQ27" s="37">
        <f t="shared" si="9"/>
        <v>4.3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1011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0.84957983193277309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2374738</v>
      </c>
      <c r="DD27" s="32"/>
      <c r="DE27" s="32">
        <f t="shared" si="10"/>
        <v>1176</v>
      </c>
      <c r="DF27" s="32"/>
      <c r="DG27" s="32">
        <f t="shared" si="11"/>
        <v>1176</v>
      </c>
      <c r="DH27" s="32"/>
      <c r="DI27" s="32"/>
      <c r="DJ27" s="32"/>
      <c r="DK27" s="32"/>
      <c r="DL27" s="32"/>
      <c r="DM27" s="32">
        <f t="shared" si="7"/>
        <v>1176</v>
      </c>
      <c r="DN27" s="32">
        <f t="shared" si="12"/>
        <v>265.82278481012656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43397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74</v>
      </c>
      <c r="H28" s="44">
        <f t="shared" si="1"/>
        <v>52.112676056338032</v>
      </c>
      <c r="I28" s="44">
        <v>72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9384855</v>
      </c>
      <c r="AF28" s="39"/>
      <c r="AG28" s="39"/>
      <c r="AH28" s="39"/>
      <c r="AI28" s="38">
        <f t="shared" si="8"/>
        <v>4407</v>
      </c>
      <c r="AJ28" s="38">
        <f t="shared" si="2"/>
        <v>4.407</v>
      </c>
      <c r="AK28" s="38">
        <f t="shared" si="3"/>
        <v>105.768</v>
      </c>
      <c r="AL28" s="38"/>
      <c r="AM28" s="38"/>
      <c r="AN28" s="38"/>
      <c r="AO28" s="38">
        <f t="shared" si="4"/>
        <v>105.768</v>
      </c>
      <c r="AP28" s="37">
        <v>3.8</v>
      </c>
      <c r="AQ28" s="37">
        <f t="shared" si="9"/>
        <v>3.8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1011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0.84957983193277309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2375891</v>
      </c>
      <c r="DD28" s="32"/>
      <c r="DE28" s="32">
        <f t="shared" si="10"/>
        <v>1153</v>
      </c>
      <c r="DF28" s="32"/>
      <c r="DG28" s="32">
        <f t="shared" si="11"/>
        <v>1153</v>
      </c>
      <c r="DH28" s="32"/>
      <c r="DI28" s="32"/>
      <c r="DJ28" s="32"/>
      <c r="DK28" s="32"/>
      <c r="DL28" s="32"/>
      <c r="DM28" s="32">
        <f t="shared" si="7"/>
        <v>1153</v>
      </c>
      <c r="DN28" s="32">
        <f t="shared" si="12"/>
        <v>261.62922623099615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43397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74</v>
      </c>
      <c r="H29" s="44">
        <f t="shared" si="1"/>
        <v>52.112676056338032</v>
      </c>
      <c r="I29" s="44">
        <v>72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9389562</v>
      </c>
      <c r="AF29" s="39"/>
      <c r="AG29" s="39"/>
      <c r="AH29" s="39"/>
      <c r="AI29" s="38">
        <f t="shared" si="8"/>
        <v>4707</v>
      </c>
      <c r="AJ29" s="38">
        <f t="shared" si="2"/>
        <v>4.7069999999999999</v>
      </c>
      <c r="AK29" s="38">
        <f t="shared" si="3"/>
        <v>112.96799999999999</v>
      </c>
      <c r="AL29" s="38"/>
      <c r="AM29" s="38"/>
      <c r="AN29" s="38"/>
      <c r="AO29" s="38">
        <f t="shared" si="4"/>
        <v>112.96799999999999</v>
      </c>
      <c r="AP29" s="37">
        <v>3.4</v>
      </c>
      <c r="AQ29" s="37">
        <f t="shared" si="9"/>
        <v>3.4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1011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0.84957983193277309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2377053</v>
      </c>
      <c r="DD29" s="32"/>
      <c r="DE29" s="32">
        <f t="shared" si="10"/>
        <v>1162</v>
      </c>
      <c r="DF29" s="32"/>
      <c r="DG29" s="32">
        <f t="shared" si="11"/>
        <v>1162</v>
      </c>
      <c r="DH29" s="32"/>
      <c r="DI29" s="32"/>
      <c r="DJ29" s="32"/>
      <c r="DK29" s="32"/>
      <c r="DL29" s="32"/>
      <c r="DM29" s="32">
        <f t="shared" si="7"/>
        <v>1162</v>
      </c>
      <c r="DN29" s="32">
        <f t="shared" si="12"/>
        <v>246.86636923730615</v>
      </c>
      <c r="DO29" s="91">
        <v>1.0900000000000001</v>
      </c>
      <c r="DP29" s="31"/>
      <c r="DT29" s="24"/>
      <c r="DU29" s="24"/>
      <c r="DV29" s="24"/>
      <c r="DW29" s="23"/>
    </row>
    <row r="30" spans="1:127" x14ac:dyDescent="0.35">
      <c r="A30" s="232">
        <v>43397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74</v>
      </c>
      <c r="H30" s="44">
        <f t="shared" si="1"/>
        <v>52.112676056338032</v>
      </c>
      <c r="I30" s="44">
        <v>72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9394272</v>
      </c>
      <c r="AF30" s="39"/>
      <c r="AG30" s="39"/>
      <c r="AH30" s="39"/>
      <c r="AI30" s="38">
        <f t="shared" si="8"/>
        <v>4710</v>
      </c>
      <c r="AJ30" s="38">
        <f t="shared" si="2"/>
        <v>4.71</v>
      </c>
      <c r="AK30" s="38">
        <f t="shared" si="3"/>
        <v>113.03999999999999</v>
      </c>
      <c r="AL30" s="38"/>
      <c r="AM30" s="38"/>
      <c r="AN30" s="38"/>
      <c r="AO30" s="38">
        <f t="shared" si="4"/>
        <v>113.03999999999999</v>
      </c>
      <c r="AP30" s="37">
        <v>3</v>
      </c>
      <c r="AQ30" s="37">
        <f t="shared" si="9"/>
        <v>3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1010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0.84873949579831931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2378228</v>
      </c>
      <c r="DD30" s="32"/>
      <c r="DE30" s="32">
        <f t="shared" si="10"/>
        <v>1175</v>
      </c>
      <c r="DF30" s="32"/>
      <c r="DG30" s="32">
        <f t="shared" si="11"/>
        <v>1175</v>
      </c>
      <c r="DH30" s="32"/>
      <c r="DI30" s="32"/>
      <c r="DJ30" s="32"/>
      <c r="DK30" s="32"/>
      <c r="DL30" s="32"/>
      <c r="DM30" s="32">
        <f t="shared" si="7"/>
        <v>1175</v>
      </c>
      <c r="DN30" s="32">
        <f t="shared" si="12"/>
        <v>249.4692144373673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43397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0</v>
      </c>
      <c r="G31" s="89">
        <v>75</v>
      </c>
      <c r="H31" s="44">
        <f t="shared" si="1"/>
        <v>52.816901408450704</v>
      </c>
      <c r="I31" s="44">
        <v>73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9398819</v>
      </c>
      <c r="AF31" s="39"/>
      <c r="AG31" s="39"/>
      <c r="AH31" s="39"/>
      <c r="AI31" s="38">
        <f t="shared" si="8"/>
        <v>4547</v>
      </c>
      <c r="AJ31" s="38">
        <f t="shared" si="2"/>
        <v>4.5469999999999997</v>
      </c>
      <c r="AK31" s="38">
        <f t="shared" si="3"/>
        <v>109.12799999999999</v>
      </c>
      <c r="AL31" s="38"/>
      <c r="AM31" s="38"/>
      <c r="AN31" s="38"/>
      <c r="AO31" s="38">
        <f t="shared" si="4"/>
        <v>109.12799999999999</v>
      </c>
      <c r="AP31" s="37">
        <v>2.7</v>
      </c>
      <c r="AQ31" s="37">
        <f t="shared" si="9"/>
        <v>2.7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1010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0.84873949579831931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2379364</v>
      </c>
      <c r="DD31" s="32"/>
      <c r="DE31" s="32">
        <f t="shared" si="10"/>
        <v>1136</v>
      </c>
      <c r="DF31" s="32"/>
      <c r="DG31" s="32">
        <f t="shared" si="11"/>
        <v>1136</v>
      </c>
      <c r="DH31" s="32"/>
      <c r="DI31" s="32"/>
      <c r="DJ31" s="32"/>
      <c r="DK31" s="32"/>
      <c r="DL31" s="32"/>
      <c r="DM31" s="32">
        <f t="shared" si="7"/>
        <v>1136</v>
      </c>
      <c r="DN31" s="32">
        <f t="shared" si="12"/>
        <v>249.8350560809325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43397</v>
      </c>
      <c r="B32" s="45">
        <v>2.8333333333333299</v>
      </c>
      <c r="C32" s="45">
        <v>0.875000000000004</v>
      </c>
      <c r="D32" s="44">
        <v>4</v>
      </c>
      <c r="E32" s="44">
        <f>R50/1.42</f>
        <v>0</v>
      </c>
      <c r="F32" s="44">
        <v>-1</v>
      </c>
      <c r="G32" s="89">
        <v>76</v>
      </c>
      <c r="H32" s="44">
        <f t="shared" si="1"/>
        <v>53.521126760563384</v>
      </c>
      <c r="I32" s="44">
        <v>74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9403647</v>
      </c>
      <c r="AF32" s="39"/>
      <c r="AG32" s="39"/>
      <c r="AH32" s="39"/>
      <c r="AI32" s="38">
        <f t="shared" si="8"/>
        <v>4828</v>
      </c>
      <c r="AJ32" s="38">
        <f t="shared" si="2"/>
        <v>4.8280000000000003</v>
      </c>
      <c r="AK32" s="38">
        <f t="shared" si="3"/>
        <v>115.87200000000001</v>
      </c>
      <c r="AL32" s="38"/>
      <c r="AM32" s="38"/>
      <c r="AN32" s="38"/>
      <c r="AO32" s="38">
        <f t="shared" si="4"/>
        <v>115.87200000000001</v>
      </c>
      <c r="AP32" s="37">
        <v>2.4</v>
      </c>
      <c r="AQ32" s="37">
        <f t="shared" si="9"/>
        <v>2.4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1010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0.84873949579831931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2380511</v>
      </c>
      <c r="DD32" s="32"/>
      <c r="DE32" s="32">
        <f t="shared" si="10"/>
        <v>1147</v>
      </c>
      <c r="DF32" s="32"/>
      <c r="DG32" s="32">
        <f t="shared" si="11"/>
        <v>1147</v>
      </c>
      <c r="DH32" s="32"/>
      <c r="DI32" s="32"/>
      <c r="DJ32" s="32"/>
      <c r="DK32" s="32"/>
      <c r="DL32" s="32"/>
      <c r="DM32" s="32">
        <f t="shared" si="7"/>
        <v>1147</v>
      </c>
      <c r="DN32" s="32">
        <f t="shared" si="12"/>
        <v>237.57249378624687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43397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77</v>
      </c>
      <c r="H33" s="44">
        <f t="shared" si="1"/>
        <v>54.225352112676056</v>
      </c>
      <c r="I33" s="44">
        <v>75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9408450</v>
      </c>
      <c r="AF33" s="39"/>
      <c r="AG33" s="39"/>
      <c r="AH33" s="39"/>
      <c r="AI33" s="38">
        <f t="shared" si="8"/>
        <v>4803</v>
      </c>
      <c r="AJ33" s="38">
        <f t="shared" si="2"/>
        <v>4.8029999999999999</v>
      </c>
      <c r="AK33" s="38">
        <f t="shared" si="3"/>
        <v>115.27199999999999</v>
      </c>
      <c r="AL33" s="38"/>
      <c r="AM33" s="38"/>
      <c r="AN33" s="38"/>
      <c r="AO33" s="38">
        <f t="shared" si="4"/>
        <v>115.27199999999999</v>
      </c>
      <c r="AP33" s="37">
        <v>2.2999999999999998</v>
      </c>
      <c r="AQ33" s="37">
        <f t="shared" si="9"/>
        <v>2.2999999999999998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1010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0.84873949579831931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2381673</v>
      </c>
      <c r="DD33" s="32"/>
      <c r="DE33" s="32">
        <f t="shared" si="10"/>
        <v>1162</v>
      </c>
      <c r="DF33" s="32"/>
      <c r="DG33" s="32">
        <f t="shared" si="11"/>
        <v>1162</v>
      </c>
      <c r="DH33" s="32"/>
      <c r="DI33" s="32"/>
      <c r="DJ33" s="32"/>
      <c r="DK33" s="32"/>
      <c r="DL33" s="32"/>
      <c r="DM33" s="32">
        <f t="shared" si="7"/>
        <v>1162</v>
      </c>
      <c r="DN33" s="32">
        <f t="shared" si="12"/>
        <v>241.93212575473663</v>
      </c>
      <c r="DO33" s="91">
        <v>0.81</v>
      </c>
      <c r="DP33" s="31"/>
      <c r="DT33" s="24"/>
      <c r="DU33" s="24"/>
      <c r="DV33" s="24"/>
      <c r="DW33" s="23"/>
    </row>
    <row r="34" spans="1:127" x14ac:dyDescent="0.35">
      <c r="A34" s="232">
        <v>43397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71</v>
      </c>
      <c r="H34" s="44">
        <f t="shared" si="1"/>
        <v>50</v>
      </c>
      <c r="I34" s="44">
        <v>69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9412000</v>
      </c>
      <c r="AF34" s="39"/>
      <c r="AG34" s="39"/>
      <c r="AH34" s="39"/>
      <c r="AI34" s="38">
        <f t="shared" si="8"/>
        <v>3550</v>
      </c>
      <c r="AJ34" s="38">
        <f t="shared" si="2"/>
        <v>3.55</v>
      </c>
      <c r="AK34" s="38">
        <f t="shared" si="3"/>
        <v>85.199999999999989</v>
      </c>
      <c r="AL34" s="38"/>
      <c r="AM34" s="38"/>
      <c r="AN34" s="38"/>
      <c r="AO34" s="38">
        <f t="shared" si="4"/>
        <v>85.199999999999989</v>
      </c>
      <c r="AP34" s="37">
        <v>3.4</v>
      </c>
      <c r="AQ34" s="37">
        <f t="shared" si="9"/>
        <v>3.4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2382726</v>
      </c>
      <c r="DD34" s="32"/>
      <c r="DE34" s="32">
        <f t="shared" si="10"/>
        <v>1053</v>
      </c>
      <c r="DF34" s="32"/>
      <c r="DG34" s="32">
        <f t="shared" si="11"/>
        <v>1053</v>
      </c>
      <c r="DH34" s="32"/>
      <c r="DI34" s="32"/>
      <c r="DJ34" s="32"/>
      <c r="DK34" s="32"/>
      <c r="DL34" s="32"/>
      <c r="DM34" s="32">
        <f t="shared" si="7"/>
        <v>1053</v>
      </c>
      <c r="DN34" s="32">
        <f t="shared" si="12"/>
        <v>296.61971830985919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43397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-2</v>
      </c>
      <c r="G35" s="89">
        <v>70</v>
      </c>
      <c r="H35" s="44">
        <f t="shared" si="1"/>
        <v>49.295774647887328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9416480</v>
      </c>
      <c r="AF35" s="39"/>
      <c r="AG35" s="39"/>
      <c r="AH35" s="39"/>
      <c r="AI35" s="38">
        <f t="shared" si="8"/>
        <v>4480</v>
      </c>
      <c r="AJ35" s="38">
        <f t="shared" si="2"/>
        <v>4.4800000000000004</v>
      </c>
      <c r="AK35" s="38">
        <f t="shared" si="3"/>
        <v>107.52000000000001</v>
      </c>
      <c r="AL35" s="38"/>
      <c r="AM35" s="38"/>
      <c r="AN35" s="38"/>
      <c r="AO35" s="38">
        <f t="shared" si="4"/>
        <v>107.52000000000001</v>
      </c>
      <c r="AP35" s="37">
        <v>5</v>
      </c>
      <c r="AQ35" s="37">
        <f t="shared" si="9"/>
        <v>5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2383875</v>
      </c>
      <c r="DD35" s="32"/>
      <c r="DE35" s="32">
        <f t="shared" si="10"/>
        <v>1149</v>
      </c>
      <c r="DF35" s="32"/>
      <c r="DG35" s="32">
        <f t="shared" si="11"/>
        <v>1149</v>
      </c>
      <c r="DH35" s="32"/>
      <c r="DI35" s="32"/>
      <c r="DJ35" s="32"/>
      <c r="DK35" s="32"/>
      <c r="DL35" s="32"/>
      <c r="DM35" s="32">
        <f t="shared" si="7"/>
        <v>1149</v>
      </c>
      <c r="DN35" s="32">
        <f t="shared" si="12"/>
        <v>256.47321428571428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2.6995305164319254</v>
      </c>
      <c r="F36" s="28">
        <f t="shared" si="13"/>
        <v>3.0416666666666665</v>
      </c>
      <c r="G36" s="28">
        <f t="shared" si="13"/>
        <v>75.083333333333329</v>
      </c>
      <c r="H36" s="28">
        <f t="shared" si="13"/>
        <v>52.875586854460096</v>
      </c>
      <c r="I36" s="28">
        <f t="shared" si="13"/>
        <v>73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105915</v>
      </c>
      <c r="AJ36" s="28">
        <f>SUM(AJ12:AJ35)</f>
        <v>105.91499999999999</v>
      </c>
      <c r="AK36" s="28">
        <f>AVERAGE(AK12:AK35)</f>
        <v>105.91499999999998</v>
      </c>
      <c r="AL36" s="28"/>
      <c r="AM36" s="28"/>
      <c r="AN36" s="28"/>
      <c r="AO36" s="28"/>
      <c r="AP36" s="28">
        <f>AVERAGE(AP12:AP35)</f>
        <v>5.9791666666666679</v>
      </c>
      <c r="AQ36" s="28">
        <f>AVERAGE(AQ12:AQ35)</f>
        <v>5.9791666666666679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27491</v>
      </c>
      <c r="DF36" s="28"/>
      <c r="DG36" s="28">
        <f>SUM(DG12:DG35)</f>
        <v>27491</v>
      </c>
      <c r="DH36" s="28"/>
      <c r="DI36" s="28"/>
      <c r="DJ36" s="28"/>
      <c r="DK36" s="28"/>
      <c r="DL36" s="28"/>
      <c r="DM36" s="28">
        <f t="shared" si="7"/>
        <v>27491</v>
      </c>
      <c r="DN36" s="28">
        <f t="shared" si="12"/>
        <v>259.55719208799513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180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391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393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538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7" t="s">
        <v>539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416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215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70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417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11"/>
      <c r="D53" s="96"/>
      <c r="E53" s="96"/>
      <c r="F53" s="96"/>
      <c r="G53" s="96"/>
      <c r="H53" s="96"/>
      <c r="I53" s="96"/>
      <c r="J53" s="96"/>
      <c r="K53" s="14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2"/>
      <c r="X53" s="4"/>
      <c r="Y53" s="4"/>
      <c r="Z53" s="4"/>
    </row>
    <row r="54" spans="2:26" x14ac:dyDescent="0.35">
      <c r="B54" s="102" t="s">
        <v>431</v>
      </c>
      <c r="C54" s="11"/>
      <c r="D54" s="96"/>
      <c r="E54" s="96"/>
      <c r="F54" s="96"/>
      <c r="G54" s="96"/>
      <c r="H54" s="96"/>
      <c r="I54" s="96"/>
      <c r="J54" s="96"/>
      <c r="K54" s="14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2"/>
      <c r="X54" s="4"/>
      <c r="Y54" s="4"/>
    </row>
    <row r="55" spans="2:26" x14ac:dyDescent="0.35">
      <c r="B55" s="166" t="s">
        <v>540</v>
      </c>
      <c r="C55" s="11"/>
      <c r="D55" s="96"/>
      <c r="E55" s="96"/>
      <c r="F55" s="96"/>
      <c r="G55" s="96"/>
      <c r="H55" s="96"/>
      <c r="I55" s="96"/>
      <c r="J55" s="96"/>
      <c r="K55" s="14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2"/>
      <c r="X55" s="4"/>
      <c r="Y55" s="4"/>
    </row>
    <row r="56" spans="2:26" x14ac:dyDescent="0.35">
      <c r="B56" s="102" t="s">
        <v>233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6" x14ac:dyDescent="0.35">
      <c r="B57" s="102" t="s">
        <v>264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6" x14ac:dyDescent="0.35">
      <c r="B58" s="102" t="s">
        <v>235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6" x14ac:dyDescent="0.35">
      <c r="B59" s="102" t="s">
        <v>265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6" x14ac:dyDescent="0.35">
      <c r="B60" s="102" t="s">
        <v>541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6" x14ac:dyDescent="0.35">
      <c r="B61" s="102" t="s">
        <v>542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6" x14ac:dyDescent="0.35">
      <c r="B62" s="170" t="s">
        <v>161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6" x14ac:dyDescent="0.35">
      <c r="B63" s="102" t="s">
        <v>451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6" x14ac:dyDescent="0.35">
      <c r="B64" s="102" t="s">
        <v>319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483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331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65" t="s">
        <v>164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02" t="s">
        <v>544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02" t="s">
        <v>543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441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70" t="s">
        <v>226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02" t="s">
        <v>545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67" t="s">
        <v>247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185" t="s">
        <v>546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70" t="s">
        <v>488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02" t="s">
        <v>526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70" t="s">
        <v>168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73" t="s">
        <v>169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02" t="s">
        <v>547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536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2:25" x14ac:dyDescent="0.3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x14ac:dyDescent="0.3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2:25" x14ac:dyDescent="0.3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x14ac:dyDescent="0.3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x14ac:dyDescent="0.3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x14ac:dyDescent="0.3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x14ac:dyDescent="0.3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2:25" x14ac:dyDescent="0.3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2:25" x14ac:dyDescent="0.3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2:25" x14ac:dyDescent="0.3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2:25" x14ac:dyDescent="0.3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2:25" x14ac:dyDescent="0.3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2:25" x14ac:dyDescent="0.3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2:25" x14ac:dyDescent="0.3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2:25" x14ac:dyDescent="0.3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2:25" x14ac:dyDescent="0.3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2:25" x14ac:dyDescent="0.3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2:25" x14ac:dyDescent="0.3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2:25" x14ac:dyDescent="0.3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2:25" x14ac:dyDescent="0.3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2:25" x14ac:dyDescent="0.3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2:25" x14ac:dyDescent="0.3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2:25" x14ac:dyDescent="0.3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2:25" x14ac:dyDescent="0.3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2:25" x14ac:dyDescent="0.3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2:25" x14ac:dyDescent="0.3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2:25" x14ac:dyDescent="0.3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2:25" x14ac:dyDescent="0.3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2:25" x14ac:dyDescent="0.3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2:25" x14ac:dyDescent="0.3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2:25" x14ac:dyDescent="0.3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2:25" x14ac:dyDescent="0.3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2:25" x14ac:dyDescent="0.3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2:25" x14ac:dyDescent="0.3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2:25" x14ac:dyDescent="0.3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2:25" x14ac:dyDescent="0.3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2:25" x14ac:dyDescent="0.3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2:25" x14ac:dyDescent="0.3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2:25" x14ac:dyDescent="0.3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2:25" x14ac:dyDescent="0.3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2:25" x14ac:dyDescent="0.3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2:25" x14ac:dyDescent="0.3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2:25" x14ac:dyDescent="0.3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2:25" x14ac:dyDescent="0.3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2:25" x14ac:dyDescent="0.3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2:25" x14ac:dyDescent="0.3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2:25" x14ac:dyDescent="0.3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2:25" x14ac:dyDescent="0.3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2:25" x14ac:dyDescent="0.3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2:25" x14ac:dyDescent="0.3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2:25" x14ac:dyDescent="0.3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2:25" x14ac:dyDescent="0.3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2:25" x14ac:dyDescent="0.3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2:25" x14ac:dyDescent="0.3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2:25" x14ac:dyDescent="0.3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2:25" x14ac:dyDescent="0.3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2:25" x14ac:dyDescent="0.3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2:25" x14ac:dyDescent="0.3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2:25" x14ac:dyDescent="0.3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2:25" x14ac:dyDescent="0.3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2:25" x14ac:dyDescent="0.3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2:25" x14ac:dyDescent="0.3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2:25" x14ac:dyDescent="0.3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2:25" x14ac:dyDescent="0.3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2:25" x14ac:dyDescent="0.3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2:25" x14ac:dyDescent="0.3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2:25" x14ac:dyDescent="0.3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2:25" x14ac:dyDescent="0.3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2:25" x14ac:dyDescent="0.3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2:25" x14ac:dyDescent="0.3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2:25" x14ac:dyDescent="0.3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2:25" x14ac:dyDescent="0.3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2:25" x14ac:dyDescent="0.3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2:25" x14ac:dyDescent="0.3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2:25" x14ac:dyDescent="0.3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2:25" x14ac:dyDescent="0.3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2:25" x14ac:dyDescent="0.3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2:25" x14ac:dyDescent="0.3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2:25" x14ac:dyDescent="0.3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2:25" x14ac:dyDescent="0.3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2:25" x14ac:dyDescent="0.3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2:25" x14ac:dyDescent="0.3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2:25" x14ac:dyDescent="0.3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2:25" x14ac:dyDescent="0.3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2:25" x14ac:dyDescent="0.3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2:25" x14ac:dyDescent="0.3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2:25" x14ac:dyDescent="0.3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2:25" x14ac:dyDescent="0.3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2:25" x14ac:dyDescent="0.3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2:25" x14ac:dyDescent="0.3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2:25" x14ac:dyDescent="0.3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2:25" x14ac:dyDescent="0.3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2:25" x14ac:dyDescent="0.3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2:25" x14ac:dyDescent="0.3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2:25" x14ac:dyDescent="0.3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2:25" x14ac:dyDescent="0.3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2:25" x14ac:dyDescent="0.3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2:25" x14ac:dyDescent="0.3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2:25" x14ac:dyDescent="0.3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2:25" x14ac:dyDescent="0.3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2:25" x14ac:dyDescent="0.3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2:25" x14ac:dyDescent="0.3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2:25" x14ac:dyDescent="0.3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2:25" x14ac:dyDescent="0.3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2:25" x14ac:dyDescent="0.3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2:25" x14ac:dyDescent="0.3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2:25" x14ac:dyDescent="0.3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2:25" x14ac:dyDescent="0.3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2:25" x14ac:dyDescent="0.3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2:25" x14ac:dyDescent="0.3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2:25" x14ac:dyDescent="0.3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2:25" x14ac:dyDescent="0.3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2:25" x14ac:dyDescent="0.3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2:25" x14ac:dyDescent="0.3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2:25" x14ac:dyDescent="0.3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2:25" x14ac:dyDescent="0.3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2:25" x14ac:dyDescent="0.3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2:25" x14ac:dyDescent="0.3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2:25" x14ac:dyDescent="0.3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2:25" x14ac:dyDescent="0.3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2:25" x14ac:dyDescent="0.3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2:25" x14ac:dyDescent="0.3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2:25" x14ac:dyDescent="0.3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2:25" x14ac:dyDescent="0.3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2:25" x14ac:dyDescent="0.3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2:25" x14ac:dyDescent="0.3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2:25" x14ac:dyDescent="0.3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2:25" x14ac:dyDescent="0.3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2:25" x14ac:dyDescent="0.3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2:25" x14ac:dyDescent="0.3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2:25" x14ac:dyDescent="0.3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2:25" x14ac:dyDescent="0.3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2:25" x14ac:dyDescent="0.3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2:25" x14ac:dyDescent="0.3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2:25" x14ac:dyDescent="0.3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2:25" x14ac:dyDescent="0.3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2:25" x14ac:dyDescent="0.3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2:25" x14ac:dyDescent="0.3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2:25" x14ac:dyDescent="0.3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2:25" x14ac:dyDescent="0.3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2:25" x14ac:dyDescent="0.3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2:25" x14ac:dyDescent="0.3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2:25" x14ac:dyDescent="0.3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2:25" x14ac:dyDescent="0.3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2:25" x14ac:dyDescent="0.3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2:25" x14ac:dyDescent="0.3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2:25" x14ac:dyDescent="0.3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2:25" x14ac:dyDescent="0.3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2:25" x14ac:dyDescent="0.3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2:25" x14ac:dyDescent="0.3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2:25" x14ac:dyDescent="0.3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2:25" x14ac:dyDescent="0.3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2:25" x14ac:dyDescent="0.3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2:25" x14ac:dyDescent="0.3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2:25" x14ac:dyDescent="0.3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2:25" x14ac:dyDescent="0.3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2:25" x14ac:dyDescent="0.3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2:25" x14ac:dyDescent="0.3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2:25" x14ac:dyDescent="0.3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2:25" x14ac:dyDescent="0.3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2:25" x14ac:dyDescent="0.3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2:25" x14ac:dyDescent="0.3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2:25" x14ac:dyDescent="0.3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2:25" x14ac:dyDescent="0.3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2:25" x14ac:dyDescent="0.3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2:25" x14ac:dyDescent="0.3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2:25" x14ac:dyDescent="0.3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2:25" x14ac:dyDescent="0.3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2:25" x14ac:dyDescent="0.3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2:25" x14ac:dyDescent="0.3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2:25" x14ac:dyDescent="0.3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2:25" x14ac:dyDescent="0.3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2:25" x14ac:dyDescent="0.3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2:25" x14ac:dyDescent="0.3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2:25" x14ac:dyDescent="0.3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2:25" x14ac:dyDescent="0.3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2:25" x14ac:dyDescent="0.3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2:25" x14ac:dyDescent="0.3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2:25" x14ac:dyDescent="0.3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2:25" x14ac:dyDescent="0.3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2:25" x14ac:dyDescent="0.3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2:25" x14ac:dyDescent="0.3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2:25" x14ac:dyDescent="0.3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2:25" x14ac:dyDescent="0.3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2:25" x14ac:dyDescent="0.3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2:25" x14ac:dyDescent="0.3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2:25" x14ac:dyDescent="0.3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2:25" x14ac:dyDescent="0.3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2:25" x14ac:dyDescent="0.3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2:25" x14ac:dyDescent="0.3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2:25" x14ac:dyDescent="0.3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2:25" x14ac:dyDescent="0.3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2:25" x14ac:dyDescent="0.3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2:25" x14ac:dyDescent="0.3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2:25" x14ac:dyDescent="0.3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2:25" x14ac:dyDescent="0.3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2:25" x14ac:dyDescent="0.3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2:25" x14ac:dyDescent="0.3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2:25" x14ac:dyDescent="0.3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2:25" x14ac:dyDescent="0.3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2:25" x14ac:dyDescent="0.3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2:25" x14ac:dyDescent="0.3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2:25" x14ac:dyDescent="0.3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2:25" x14ac:dyDescent="0.3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2:25" x14ac:dyDescent="0.3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2:25" x14ac:dyDescent="0.3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2:25" x14ac:dyDescent="0.3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2:25" x14ac:dyDescent="0.3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2:25" x14ac:dyDescent="0.3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2:25" x14ac:dyDescent="0.3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2:25" x14ac:dyDescent="0.3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2:25" x14ac:dyDescent="0.3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2:25" x14ac:dyDescent="0.3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2:25" x14ac:dyDescent="0.3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2:25" x14ac:dyDescent="0.3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2:25" x14ac:dyDescent="0.3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2:25" x14ac:dyDescent="0.3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2:25" x14ac:dyDescent="0.3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2:25" x14ac:dyDescent="0.3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2:25" x14ac:dyDescent="0.3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2:25" x14ac:dyDescent="0.3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2:25" x14ac:dyDescent="0.3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2:25" x14ac:dyDescent="0.3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2:25" x14ac:dyDescent="0.3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2:25" x14ac:dyDescent="0.3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2:25" x14ac:dyDescent="0.3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2:25" x14ac:dyDescent="0.3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2:25" x14ac:dyDescent="0.3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2:25" x14ac:dyDescent="0.3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2:25" x14ac:dyDescent="0.3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2:25" x14ac:dyDescent="0.3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2:25" x14ac:dyDescent="0.3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2:25" x14ac:dyDescent="0.3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2:25" x14ac:dyDescent="0.3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2:25" x14ac:dyDescent="0.3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2:25" x14ac:dyDescent="0.3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2:25" x14ac:dyDescent="0.3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2:25" x14ac:dyDescent="0.3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2:25" x14ac:dyDescent="0.3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2:25" x14ac:dyDescent="0.3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2:25" x14ac:dyDescent="0.3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2:25" x14ac:dyDescent="0.3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2:25" x14ac:dyDescent="0.3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2:25" x14ac:dyDescent="0.3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2:25" x14ac:dyDescent="0.3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2:25" x14ac:dyDescent="0.3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2:25" x14ac:dyDescent="0.3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2:25" x14ac:dyDescent="0.3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2:25" x14ac:dyDescent="0.3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2:25" x14ac:dyDescent="0.3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2:25" x14ac:dyDescent="0.3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2:25" x14ac:dyDescent="0.3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2:25" x14ac:dyDescent="0.3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2:25" x14ac:dyDescent="0.3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2:25" x14ac:dyDescent="0.3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2:25" x14ac:dyDescent="0.3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2:25" x14ac:dyDescent="0.3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2:25" x14ac:dyDescent="0.3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2:25" x14ac:dyDescent="0.3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2:25" x14ac:dyDescent="0.3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2:25" x14ac:dyDescent="0.3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2:25" x14ac:dyDescent="0.3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2:25" x14ac:dyDescent="0.3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2:25" x14ac:dyDescent="0.3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2:25" x14ac:dyDescent="0.3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2:25" x14ac:dyDescent="0.3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2:25" x14ac:dyDescent="0.3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2:25" x14ac:dyDescent="0.3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2:25" x14ac:dyDescent="0.3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2:25" x14ac:dyDescent="0.3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2:25" x14ac:dyDescent="0.3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2:25" x14ac:dyDescent="0.3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2:25" x14ac:dyDescent="0.3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2:25" x14ac:dyDescent="0.3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2:25" x14ac:dyDescent="0.3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2:25" x14ac:dyDescent="0.3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2:25" x14ac:dyDescent="0.3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2:25" x14ac:dyDescent="0.3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2:25" x14ac:dyDescent="0.3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2:25" x14ac:dyDescent="0.3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2:25" x14ac:dyDescent="0.3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2:25" x14ac:dyDescent="0.3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2:25" x14ac:dyDescent="0.3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2:25" x14ac:dyDescent="0.3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2:25" x14ac:dyDescent="0.3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2:25" x14ac:dyDescent="0.3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2:25" x14ac:dyDescent="0.3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2:25" x14ac:dyDescent="0.3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2:25" x14ac:dyDescent="0.3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2:25" x14ac:dyDescent="0.3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2:25" x14ac:dyDescent="0.3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2:25" x14ac:dyDescent="0.3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2:25" x14ac:dyDescent="0.3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2:25" x14ac:dyDescent="0.3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2:25" x14ac:dyDescent="0.3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2:25" x14ac:dyDescent="0.3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2:25" x14ac:dyDescent="0.3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2:25" x14ac:dyDescent="0.3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2:25" x14ac:dyDescent="0.3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2:25" x14ac:dyDescent="0.3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2:25" x14ac:dyDescent="0.3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2:25" x14ac:dyDescent="0.3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2:25" x14ac:dyDescent="0.3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2:25" x14ac:dyDescent="0.3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2:25" x14ac:dyDescent="0.3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2:25" x14ac:dyDescent="0.3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2:25" x14ac:dyDescent="0.3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2:25" x14ac:dyDescent="0.3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2:25" x14ac:dyDescent="0.3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2:25" x14ac:dyDescent="0.3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2:25" x14ac:dyDescent="0.3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2:25" x14ac:dyDescent="0.3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2:25" x14ac:dyDescent="0.3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2:25" x14ac:dyDescent="0.3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2:25" x14ac:dyDescent="0.3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2:25" x14ac:dyDescent="0.3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2:25" x14ac:dyDescent="0.3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2:25" x14ac:dyDescent="0.3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2:25" x14ac:dyDescent="0.3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2:25" x14ac:dyDescent="0.3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2:25" x14ac:dyDescent="0.3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2:25" x14ac:dyDescent="0.3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2:25" x14ac:dyDescent="0.3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2:25" x14ac:dyDescent="0.3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2:25" x14ac:dyDescent="0.3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2:25" x14ac:dyDescent="0.3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2:25" x14ac:dyDescent="0.3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2:25" x14ac:dyDescent="0.3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2:25" x14ac:dyDescent="0.3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2:25" x14ac:dyDescent="0.3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2:25" x14ac:dyDescent="0.3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2:25" x14ac:dyDescent="0.3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2:25" x14ac:dyDescent="0.3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2:25" x14ac:dyDescent="0.3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2:25" x14ac:dyDescent="0.3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2:25" x14ac:dyDescent="0.3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2:25" x14ac:dyDescent="0.3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2:25" x14ac:dyDescent="0.3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2:25" x14ac:dyDescent="0.3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2:25" x14ac:dyDescent="0.3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2:25" x14ac:dyDescent="0.3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2:25" x14ac:dyDescent="0.3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2:25" x14ac:dyDescent="0.3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2:25" x14ac:dyDescent="0.3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2:25" x14ac:dyDescent="0.3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2:25" x14ac:dyDescent="0.3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2:25" x14ac:dyDescent="0.3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2:25" x14ac:dyDescent="0.3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2:25" x14ac:dyDescent="0.3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2:25" x14ac:dyDescent="0.3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2:25" x14ac:dyDescent="0.3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2:25" x14ac:dyDescent="0.3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2:25" x14ac:dyDescent="0.3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2:25" x14ac:dyDescent="0.3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2:25" x14ac:dyDescent="0.3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2:25" x14ac:dyDescent="0.3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2:25" x14ac:dyDescent="0.3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2:25" x14ac:dyDescent="0.3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2:25" x14ac:dyDescent="0.3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2:25" x14ac:dyDescent="0.3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2:25" x14ac:dyDescent="0.3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2:25" x14ac:dyDescent="0.3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2:25" x14ac:dyDescent="0.3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2:25" x14ac:dyDescent="0.3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2:25" x14ac:dyDescent="0.3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2:25" x14ac:dyDescent="0.3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2:25" x14ac:dyDescent="0.3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2:25" x14ac:dyDescent="0.3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2:25" x14ac:dyDescent="0.3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2:25" x14ac:dyDescent="0.3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2:25" x14ac:dyDescent="0.3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2:25" x14ac:dyDescent="0.3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2:25" x14ac:dyDescent="0.3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2:25" x14ac:dyDescent="0.3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2:25" x14ac:dyDescent="0.3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2:25" x14ac:dyDescent="0.3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2:25" x14ac:dyDescent="0.3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2:25" x14ac:dyDescent="0.3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2:25" x14ac:dyDescent="0.3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2:25" x14ac:dyDescent="0.3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2:25" x14ac:dyDescent="0.3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2:25" x14ac:dyDescent="0.3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2:25" x14ac:dyDescent="0.3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2:25" x14ac:dyDescent="0.3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2:25" x14ac:dyDescent="0.3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2:25" x14ac:dyDescent="0.3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2:25" x14ac:dyDescent="0.3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2:25" x14ac:dyDescent="0.3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2:25" x14ac:dyDescent="0.3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2:25" x14ac:dyDescent="0.3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2:25" x14ac:dyDescent="0.3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2:25" x14ac:dyDescent="0.3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2:25" x14ac:dyDescent="0.3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2:25" x14ac:dyDescent="0.3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2:25" x14ac:dyDescent="0.3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2:25" x14ac:dyDescent="0.3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2:25" x14ac:dyDescent="0.3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2:25" x14ac:dyDescent="0.3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2:25" x14ac:dyDescent="0.3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2:25" x14ac:dyDescent="0.3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2:25" x14ac:dyDescent="0.3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2:25" x14ac:dyDescent="0.3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2:25" x14ac:dyDescent="0.3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2:25" x14ac:dyDescent="0.3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2:25" x14ac:dyDescent="0.3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2:25" x14ac:dyDescent="0.3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2:25" x14ac:dyDescent="0.3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2:25" x14ac:dyDescent="0.3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2:25" x14ac:dyDescent="0.3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2:25" x14ac:dyDescent="0.3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2:25" x14ac:dyDescent="0.3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2:25" x14ac:dyDescent="0.3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2:25" x14ac:dyDescent="0.3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2:25" x14ac:dyDescent="0.3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2:25" x14ac:dyDescent="0.3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2:25" x14ac:dyDescent="0.3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2:25" x14ac:dyDescent="0.3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2:25" x14ac:dyDescent="0.3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2:25" x14ac:dyDescent="0.3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2:25" x14ac:dyDescent="0.3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2:25" x14ac:dyDescent="0.3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2:25" x14ac:dyDescent="0.3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2:25" x14ac:dyDescent="0.3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2:25" x14ac:dyDescent="0.3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2:25" x14ac:dyDescent="0.3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2:25" x14ac:dyDescent="0.3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2:25" x14ac:dyDescent="0.3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2:25" x14ac:dyDescent="0.3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2:25" x14ac:dyDescent="0.3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2:25" x14ac:dyDescent="0.3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2:25" x14ac:dyDescent="0.3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2:25" x14ac:dyDescent="0.3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2:25" x14ac:dyDescent="0.3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2:25" x14ac:dyDescent="0.3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2:25" x14ac:dyDescent="0.3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2:25" x14ac:dyDescent="0.3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2:25" x14ac:dyDescent="0.3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2:25" x14ac:dyDescent="0.3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2:25" x14ac:dyDescent="0.3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2:25" x14ac:dyDescent="0.3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2:25" x14ac:dyDescent="0.3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2:25" x14ac:dyDescent="0.3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2:25" x14ac:dyDescent="0.3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2:25" x14ac:dyDescent="0.3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2:25" x14ac:dyDescent="0.3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2:25" x14ac:dyDescent="0.3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2:25" x14ac:dyDescent="0.3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2:25" x14ac:dyDescent="0.3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2:25" x14ac:dyDescent="0.3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2:25" x14ac:dyDescent="0.3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2:25" x14ac:dyDescent="0.3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2:25" x14ac:dyDescent="0.3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2:25" x14ac:dyDescent="0.3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2:25" x14ac:dyDescent="0.3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2:25" x14ac:dyDescent="0.3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2:25" x14ac:dyDescent="0.3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2:25" x14ac:dyDescent="0.3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2:25" x14ac:dyDescent="0.3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2:25" x14ac:dyDescent="0.3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2:25" x14ac:dyDescent="0.3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2:25" x14ac:dyDescent="0.3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2:25" x14ac:dyDescent="0.3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2:25" x14ac:dyDescent="0.3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2:25" x14ac:dyDescent="0.3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2:25" x14ac:dyDescent="0.3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2:25" x14ac:dyDescent="0.3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2:25" x14ac:dyDescent="0.3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2:25" x14ac:dyDescent="0.3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2:25" x14ac:dyDescent="0.3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2:25" x14ac:dyDescent="0.3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2:25" x14ac:dyDescent="0.3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2:25" x14ac:dyDescent="0.3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2:25" x14ac:dyDescent="0.3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2:25" x14ac:dyDescent="0.3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2:25" x14ac:dyDescent="0.3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2:25" x14ac:dyDescent="0.3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2:25" x14ac:dyDescent="0.3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2:25" x14ac:dyDescent="0.3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2:25" x14ac:dyDescent="0.3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2:25" x14ac:dyDescent="0.3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2:25" x14ac:dyDescent="0.3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2:25" x14ac:dyDescent="0.3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2:25" x14ac:dyDescent="0.3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2:25" x14ac:dyDescent="0.3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2:25" x14ac:dyDescent="0.3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2:25" x14ac:dyDescent="0.3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2:25" x14ac:dyDescent="0.3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2:25" x14ac:dyDescent="0.3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2:25" x14ac:dyDescent="0.3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2:25" x14ac:dyDescent="0.3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2:25" x14ac:dyDescent="0.3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2:25" x14ac:dyDescent="0.3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2:25" x14ac:dyDescent="0.3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2:25" x14ac:dyDescent="0.3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2:25" x14ac:dyDescent="0.3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2:25" x14ac:dyDescent="0.3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2:25" x14ac:dyDescent="0.3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2:25" x14ac:dyDescent="0.3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2:25" x14ac:dyDescent="0.3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2:25" x14ac:dyDescent="0.3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2:25" x14ac:dyDescent="0.3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2:25" x14ac:dyDescent="0.3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2:25" x14ac:dyDescent="0.3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2:25" x14ac:dyDescent="0.3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2:25" x14ac:dyDescent="0.3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2:25" x14ac:dyDescent="0.3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2:25" x14ac:dyDescent="0.3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2:25" x14ac:dyDescent="0.3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2:25" x14ac:dyDescent="0.3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2:25" x14ac:dyDescent="0.3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2:25" x14ac:dyDescent="0.3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2:25" x14ac:dyDescent="0.3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2:25" x14ac:dyDescent="0.3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2:25" x14ac:dyDescent="0.3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2:25" x14ac:dyDescent="0.3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2:25" x14ac:dyDescent="0.3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2:25" x14ac:dyDescent="0.3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2:25" x14ac:dyDescent="0.3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2:25" x14ac:dyDescent="0.3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2:25" x14ac:dyDescent="0.3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2:25" x14ac:dyDescent="0.3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2:25" x14ac:dyDescent="0.3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2:25" x14ac:dyDescent="0.3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2:25" x14ac:dyDescent="0.3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2:25" x14ac:dyDescent="0.3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2:25" x14ac:dyDescent="0.3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2:25" x14ac:dyDescent="0.3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2:25" x14ac:dyDescent="0.3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2:25" x14ac:dyDescent="0.3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2:25" x14ac:dyDescent="0.3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2:25" x14ac:dyDescent="0.3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2:25" x14ac:dyDescent="0.3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2:25" x14ac:dyDescent="0.3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2:25" x14ac:dyDescent="0.3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2:25" x14ac:dyDescent="0.3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2:25" x14ac:dyDescent="0.3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2:25" x14ac:dyDescent="0.3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2:25" x14ac:dyDescent="0.3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2:25" x14ac:dyDescent="0.3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2:25" x14ac:dyDescent="0.3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2:25" x14ac:dyDescent="0.3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2:25" x14ac:dyDescent="0.3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2:25" x14ac:dyDescent="0.3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2:25" x14ac:dyDescent="0.3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2:25" x14ac:dyDescent="0.3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2:25" x14ac:dyDescent="0.3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2:25" x14ac:dyDescent="0.3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2:25" x14ac:dyDescent="0.3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2:25" x14ac:dyDescent="0.3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2:25" x14ac:dyDescent="0.3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2:25" x14ac:dyDescent="0.3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2:25" x14ac:dyDescent="0.3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2:25" x14ac:dyDescent="0.3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2:25" x14ac:dyDescent="0.3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2:25" x14ac:dyDescent="0.3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2:25" x14ac:dyDescent="0.3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2:25" x14ac:dyDescent="0.3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2:25" x14ac:dyDescent="0.3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2:25" x14ac:dyDescent="0.3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2:25" x14ac:dyDescent="0.3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2:25" x14ac:dyDescent="0.3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2:25" x14ac:dyDescent="0.3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2:25" x14ac:dyDescent="0.3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2:25" x14ac:dyDescent="0.3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2:25" x14ac:dyDescent="0.3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2:25" x14ac:dyDescent="0.3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2:25" x14ac:dyDescent="0.3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2:25" x14ac:dyDescent="0.3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2:25" x14ac:dyDescent="0.3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2:25" x14ac:dyDescent="0.3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2:25" x14ac:dyDescent="0.3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2:25" x14ac:dyDescent="0.3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2:25" x14ac:dyDescent="0.3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2:25" x14ac:dyDescent="0.3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2:25" x14ac:dyDescent="0.3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2:25" x14ac:dyDescent="0.3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2:25" x14ac:dyDescent="0.3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2:25" x14ac:dyDescent="0.3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2:25" x14ac:dyDescent="0.3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2:25" x14ac:dyDescent="0.3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2:25" x14ac:dyDescent="0.3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2:25" x14ac:dyDescent="0.3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2:25" x14ac:dyDescent="0.3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2:25" x14ac:dyDescent="0.3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2:25" x14ac:dyDescent="0.3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2:25" x14ac:dyDescent="0.3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2:25" x14ac:dyDescent="0.3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2:25" x14ac:dyDescent="0.3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2:25" x14ac:dyDescent="0.3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2:25" x14ac:dyDescent="0.3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2:25" x14ac:dyDescent="0.3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2:25" x14ac:dyDescent="0.3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2:25" x14ac:dyDescent="0.3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2:25" x14ac:dyDescent="0.3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2:25" x14ac:dyDescent="0.3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2:25" x14ac:dyDescent="0.3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2:25" x14ac:dyDescent="0.3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2:25" x14ac:dyDescent="0.3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2:25" x14ac:dyDescent="0.3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2:25" x14ac:dyDescent="0.3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2:25" x14ac:dyDescent="0.3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2:25" x14ac:dyDescent="0.3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2:25" x14ac:dyDescent="0.3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2:25" x14ac:dyDescent="0.3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2:25" x14ac:dyDescent="0.3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2:25" x14ac:dyDescent="0.3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2:25" x14ac:dyDescent="0.3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2:25" x14ac:dyDescent="0.3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2:25" x14ac:dyDescent="0.3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2:25" x14ac:dyDescent="0.3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2:25" x14ac:dyDescent="0.3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2:25" x14ac:dyDescent="0.3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2:25" x14ac:dyDescent="0.3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2:25" x14ac:dyDescent="0.3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2:25" x14ac:dyDescent="0.3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2:25" x14ac:dyDescent="0.3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2:25" x14ac:dyDescent="0.3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2:25" x14ac:dyDescent="0.3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2:25" x14ac:dyDescent="0.3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2:25" x14ac:dyDescent="0.3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2:25" x14ac:dyDescent="0.3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2:25" x14ac:dyDescent="0.3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2:25" x14ac:dyDescent="0.3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2:25" x14ac:dyDescent="0.3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2:25" x14ac:dyDescent="0.3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2:25" x14ac:dyDescent="0.3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2:25" x14ac:dyDescent="0.3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2:25" x14ac:dyDescent="0.3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2:25" x14ac:dyDescent="0.3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2:25" x14ac:dyDescent="0.3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2:25" x14ac:dyDescent="0.3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2:25" x14ac:dyDescent="0.3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2:25" x14ac:dyDescent="0.3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2:25" x14ac:dyDescent="0.3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2:25" x14ac:dyDescent="0.3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2:25" x14ac:dyDescent="0.3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2:25" x14ac:dyDescent="0.3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2:25" x14ac:dyDescent="0.3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2:25" x14ac:dyDescent="0.3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2:25" x14ac:dyDescent="0.3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2:25" x14ac:dyDescent="0.3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2:25" x14ac:dyDescent="0.3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2:25" x14ac:dyDescent="0.3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2:25" x14ac:dyDescent="0.3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2:25" x14ac:dyDescent="0.3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2:25" x14ac:dyDescent="0.3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2:25" x14ac:dyDescent="0.3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2:25" x14ac:dyDescent="0.3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2:25" x14ac:dyDescent="0.3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2:25" x14ac:dyDescent="0.3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2:25" x14ac:dyDescent="0.3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2:25" x14ac:dyDescent="0.3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2:25" x14ac:dyDescent="0.3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2:25" x14ac:dyDescent="0.3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2:25" x14ac:dyDescent="0.3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2:25" x14ac:dyDescent="0.3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2:25" x14ac:dyDescent="0.3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2:25" x14ac:dyDescent="0.3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2:25" x14ac:dyDescent="0.3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2:25" x14ac:dyDescent="0.3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2:25" x14ac:dyDescent="0.3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2:25" x14ac:dyDescent="0.3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2:25" x14ac:dyDescent="0.3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2:25" x14ac:dyDescent="0.3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2:25" x14ac:dyDescent="0.3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2:25" x14ac:dyDescent="0.3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2:25" x14ac:dyDescent="0.3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2:25" x14ac:dyDescent="0.3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2:25" x14ac:dyDescent="0.3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2:25" x14ac:dyDescent="0.3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2:25" x14ac:dyDescent="0.3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2:25" x14ac:dyDescent="0.3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2:25" x14ac:dyDescent="0.3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2:25" x14ac:dyDescent="0.3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2:25" x14ac:dyDescent="0.3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2:25" x14ac:dyDescent="0.3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2:25" x14ac:dyDescent="0.3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2:25" x14ac:dyDescent="0.3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2:25" x14ac:dyDescent="0.3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2:25" x14ac:dyDescent="0.3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2:25" x14ac:dyDescent="0.3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2:25" x14ac:dyDescent="0.3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2:25" x14ac:dyDescent="0.3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2:25" x14ac:dyDescent="0.3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2:25" x14ac:dyDescent="0.3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2:25" x14ac:dyDescent="0.3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2:25" x14ac:dyDescent="0.3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2:25" x14ac:dyDescent="0.3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2:25" x14ac:dyDescent="0.3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2:25" x14ac:dyDescent="0.3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2:25" x14ac:dyDescent="0.3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2:25" x14ac:dyDescent="0.3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2:25" x14ac:dyDescent="0.3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2:25" x14ac:dyDescent="0.3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2:25" x14ac:dyDescent="0.3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2:25" x14ac:dyDescent="0.3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2:25" x14ac:dyDescent="0.3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2:25" x14ac:dyDescent="0.3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2:25" x14ac:dyDescent="0.3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2:25" x14ac:dyDescent="0.3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2:25" x14ac:dyDescent="0.3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2:25" x14ac:dyDescent="0.3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2:25" x14ac:dyDescent="0.3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2:25" x14ac:dyDescent="0.3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2:25" x14ac:dyDescent="0.3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2:25" x14ac:dyDescent="0.3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2:25" x14ac:dyDescent="0.3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2:25" x14ac:dyDescent="0.3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2:25" x14ac:dyDescent="0.3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2:25" x14ac:dyDescent="0.3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2:25" x14ac:dyDescent="0.3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2:25" x14ac:dyDescent="0.3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2:25" x14ac:dyDescent="0.3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2:25" x14ac:dyDescent="0.3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2:25" x14ac:dyDescent="0.3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2:25" x14ac:dyDescent="0.3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2:25" x14ac:dyDescent="0.3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2:25" x14ac:dyDescent="0.3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2:25" x14ac:dyDescent="0.3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2:25" x14ac:dyDescent="0.3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2:25" x14ac:dyDescent="0.3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2:25" x14ac:dyDescent="0.3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2:25" x14ac:dyDescent="0.3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2:25" x14ac:dyDescent="0.3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2:25" x14ac:dyDescent="0.3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2:25" x14ac:dyDescent="0.3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2:25" x14ac:dyDescent="0.3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2:25" x14ac:dyDescent="0.3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2:25" x14ac:dyDescent="0.3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2:25" x14ac:dyDescent="0.3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2:25" x14ac:dyDescent="0.3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2:25" x14ac:dyDescent="0.3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2:25" x14ac:dyDescent="0.3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2:25" x14ac:dyDescent="0.3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2:25" x14ac:dyDescent="0.3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2:25" x14ac:dyDescent="0.3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2:25" x14ac:dyDescent="0.3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2:25" x14ac:dyDescent="0.3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2:25" x14ac:dyDescent="0.3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2:25" x14ac:dyDescent="0.3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2:25" x14ac:dyDescent="0.3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2:25" x14ac:dyDescent="0.3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2:25" x14ac:dyDescent="0.3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2:25" x14ac:dyDescent="0.3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2:25" x14ac:dyDescent="0.3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2:25" x14ac:dyDescent="0.3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2:25" x14ac:dyDescent="0.3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2:25" x14ac:dyDescent="0.3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2:25" x14ac:dyDescent="0.3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2:25" x14ac:dyDescent="0.3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2:25" x14ac:dyDescent="0.3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2:25" x14ac:dyDescent="0.3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2:25" x14ac:dyDescent="0.3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2:25" x14ac:dyDescent="0.3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2:25" x14ac:dyDescent="0.3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2:25" x14ac:dyDescent="0.3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2:25" x14ac:dyDescent="0.3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2:25" x14ac:dyDescent="0.3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2:25" x14ac:dyDescent="0.3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2:25" x14ac:dyDescent="0.3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2:25" x14ac:dyDescent="0.3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2:25" x14ac:dyDescent="0.3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2:25" x14ac:dyDescent="0.3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2:25" x14ac:dyDescent="0.3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2:25" x14ac:dyDescent="0.3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2:25" x14ac:dyDescent="0.3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2:25" x14ac:dyDescent="0.3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2:25" x14ac:dyDescent="0.3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2:25" x14ac:dyDescent="0.3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2:25" x14ac:dyDescent="0.3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2:25" x14ac:dyDescent="0.3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2:25" x14ac:dyDescent="0.3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2:25" x14ac:dyDescent="0.3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2:25" x14ac:dyDescent="0.3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2:25" x14ac:dyDescent="0.3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2:25" x14ac:dyDescent="0.3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2:25" x14ac:dyDescent="0.3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2:25" x14ac:dyDescent="0.3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2:25" x14ac:dyDescent="0.3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2:25" x14ac:dyDescent="0.3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2:25" x14ac:dyDescent="0.3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2:25" x14ac:dyDescent="0.3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2:25" x14ac:dyDescent="0.3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2:25" x14ac:dyDescent="0.3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2:25" x14ac:dyDescent="0.3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2:25" x14ac:dyDescent="0.3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2:25" x14ac:dyDescent="0.3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2:25" x14ac:dyDescent="0.3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2:25" x14ac:dyDescent="0.3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2:25" x14ac:dyDescent="0.3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2:25" x14ac:dyDescent="0.3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2:25" x14ac:dyDescent="0.3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2:25" x14ac:dyDescent="0.3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2:25" x14ac:dyDescent="0.3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2:25" x14ac:dyDescent="0.3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2:25" x14ac:dyDescent="0.3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2:25" x14ac:dyDescent="0.3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2:25" x14ac:dyDescent="0.3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2:25" x14ac:dyDescent="0.3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2:25" x14ac:dyDescent="0.3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2:25" x14ac:dyDescent="0.3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2:25" x14ac:dyDescent="0.3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2:25" x14ac:dyDescent="0.3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2:25" x14ac:dyDescent="0.3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2:25" x14ac:dyDescent="0.3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2:25" x14ac:dyDescent="0.3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2:25" x14ac:dyDescent="0.3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2:25" x14ac:dyDescent="0.3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2:25" x14ac:dyDescent="0.35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2:25" x14ac:dyDescent="0.35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2:25" x14ac:dyDescent="0.35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2:25" x14ac:dyDescent="0.35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2:25" x14ac:dyDescent="0.3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2:25" x14ac:dyDescent="0.35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2:25" x14ac:dyDescent="0.35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2:25" x14ac:dyDescent="0.35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2:25" x14ac:dyDescent="0.35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2:25" x14ac:dyDescent="0.35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2:25" x14ac:dyDescent="0.3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2:25" x14ac:dyDescent="0.3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2:25" x14ac:dyDescent="0.3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2:25" x14ac:dyDescent="0.35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2:25" x14ac:dyDescent="0.3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2:25" x14ac:dyDescent="0.35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2:25" x14ac:dyDescent="0.35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2:25" x14ac:dyDescent="0.35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2:25" x14ac:dyDescent="0.35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2:25" x14ac:dyDescent="0.35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2:25" x14ac:dyDescent="0.35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2:25" x14ac:dyDescent="0.35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2:25" x14ac:dyDescent="0.35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2:25" x14ac:dyDescent="0.35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2:25" x14ac:dyDescent="0.3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2:25" x14ac:dyDescent="0.35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2:25" x14ac:dyDescent="0.35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2:25" x14ac:dyDescent="0.35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2:25" x14ac:dyDescent="0.35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2:25" x14ac:dyDescent="0.35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2:25" x14ac:dyDescent="0.35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2:25" x14ac:dyDescent="0.35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2:25" x14ac:dyDescent="0.35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2:25" x14ac:dyDescent="0.35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2:25" x14ac:dyDescent="0.3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2:25" x14ac:dyDescent="0.35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2:25" x14ac:dyDescent="0.35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2:25" x14ac:dyDescent="0.35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2:25" x14ac:dyDescent="0.35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2:25" x14ac:dyDescent="0.35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2:25" x14ac:dyDescent="0.35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2:25" x14ac:dyDescent="0.35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2:25" x14ac:dyDescent="0.35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2:25" x14ac:dyDescent="0.35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2:25" x14ac:dyDescent="0.3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2:25" x14ac:dyDescent="0.35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2:25" x14ac:dyDescent="0.35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2:25" x14ac:dyDescent="0.35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2:25" x14ac:dyDescent="0.35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2:25" x14ac:dyDescent="0.35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2:25" x14ac:dyDescent="0.35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2:25" x14ac:dyDescent="0.35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2:25" x14ac:dyDescent="0.35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2:25" x14ac:dyDescent="0.35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2:25" x14ac:dyDescent="0.3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2:25" x14ac:dyDescent="0.35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2:25" x14ac:dyDescent="0.35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2:25" x14ac:dyDescent="0.35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2:25" x14ac:dyDescent="0.35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2:25" x14ac:dyDescent="0.35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2:25" x14ac:dyDescent="0.35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2:25" x14ac:dyDescent="0.35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2:25" x14ac:dyDescent="0.35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2:25" x14ac:dyDescent="0.35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2:25" x14ac:dyDescent="0.3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2:25" x14ac:dyDescent="0.35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2:25" x14ac:dyDescent="0.35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2:25" x14ac:dyDescent="0.35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2:25" x14ac:dyDescent="0.35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2:25" x14ac:dyDescent="0.35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2:25" x14ac:dyDescent="0.35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2:25" x14ac:dyDescent="0.35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2:25" x14ac:dyDescent="0.35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2:25" x14ac:dyDescent="0.35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2:25" x14ac:dyDescent="0.3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2:25" x14ac:dyDescent="0.35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2:25" x14ac:dyDescent="0.35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2:25" x14ac:dyDescent="0.35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2:25" x14ac:dyDescent="0.35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2:25" x14ac:dyDescent="0.35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2:25" x14ac:dyDescent="0.35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2:25" x14ac:dyDescent="0.35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2:25" x14ac:dyDescent="0.35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2:25" x14ac:dyDescent="0.35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2:25" x14ac:dyDescent="0.3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2:25" x14ac:dyDescent="0.3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2:25" x14ac:dyDescent="0.3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2:25" x14ac:dyDescent="0.35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2:25" x14ac:dyDescent="0.35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2:25" x14ac:dyDescent="0.35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2:25" x14ac:dyDescent="0.35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2:25" x14ac:dyDescent="0.35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2:25" x14ac:dyDescent="0.35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2:25" x14ac:dyDescent="0.35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2:25" x14ac:dyDescent="0.3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2:25" x14ac:dyDescent="0.35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2:25" x14ac:dyDescent="0.35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2:25" x14ac:dyDescent="0.35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2:25" x14ac:dyDescent="0.35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2:25" x14ac:dyDescent="0.35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2:25" x14ac:dyDescent="0.35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2:25" x14ac:dyDescent="0.35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2:25" x14ac:dyDescent="0.35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2:25" x14ac:dyDescent="0.35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2:25" x14ac:dyDescent="0.3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2:25" x14ac:dyDescent="0.35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2:25" x14ac:dyDescent="0.3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2:25" x14ac:dyDescent="0.3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2:25" x14ac:dyDescent="0.3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2:25" x14ac:dyDescent="0.3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  <row r="1001" spans="2:25" x14ac:dyDescent="0.35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</row>
    <row r="1002" spans="2:25" x14ac:dyDescent="0.35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</row>
    <row r="1003" spans="2:25" x14ac:dyDescent="0.35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</row>
    <row r="1004" spans="2:25" x14ac:dyDescent="0.35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</row>
    <row r="1005" spans="2:25" x14ac:dyDescent="0.35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</row>
    <row r="1006" spans="2:25" x14ac:dyDescent="0.35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</row>
    <row r="1007" spans="2:25" x14ac:dyDescent="0.35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</row>
    <row r="1008" spans="2:25" x14ac:dyDescent="0.35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</row>
    <row r="1009" spans="2:25" x14ac:dyDescent="0.35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</row>
    <row r="1010" spans="2:25" x14ac:dyDescent="0.35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</row>
    <row r="1011" spans="2:25" x14ac:dyDescent="0.35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</row>
    <row r="1012" spans="2:25" x14ac:dyDescent="0.35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</row>
    <row r="1013" spans="2:25" x14ac:dyDescent="0.35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</row>
    <row r="1014" spans="2:25" x14ac:dyDescent="0.35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</row>
    <row r="1015" spans="2:25" x14ac:dyDescent="0.35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</row>
    <row r="1016" spans="2:25" x14ac:dyDescent="0.35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</row>
    <row r="1017" spans="2:25" x14ac:dyDescent="0.35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</row>
    <row r="1018" spans="2:25" x14ac:dyDescent="0.35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</row>
    <row r="1019" spans="2:25" x14ac:dyDescent="0.35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</row>
    <row r="1020" spans="2:25" x14ac:dyDescent="0.35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</row>
    <row r="1021" spans="2:25" x14ac:dyDescent="0.35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</row>
    <row r="1022" spans="2:25" x14ac:dyDescent="0.35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</row>
    <row r="1023" spans="2:25" x14ac:dyDescent="0.35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</row>
    <row r="1024" spans="2:25" x14ac:dyDescent="0.35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</row>
    <row r="1025" spans="2:25" x14ac:dyDescent="0.35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</row>
    <row r="1026" spans="2:25" x14ac:dyDescent="0.35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</row>
    <row r="1027" spans="2:25" x14ac:dyDescent="0.35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</row>
    <row r="1028" spans="2:25" x14ac:dyDescent="0.35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</row>
    <row r="1029" spans="2:25" x14ac:dyDescent="0.35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</row>
    <row r="1030" spans="2:25" x14ac:dyDescent="0.35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</row>
    <row r="1031" spans="2:25" x14ac:dyDescent="0.35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</row>
    <row r="1032" spans="2:25" x14ac:dyDescent="0.35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</row>
    <row r="1033" spans="2:25" x14ac:dyDescent="0.35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</row>
    <row r="1034" spans="2:25" x14ac:dyDescent="0.35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</row>
    <row r="1035" spans="2:25" x14ac:dyDescent="0.35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</row>
    <row r="1036" spans="2:25" x14ac:dyDescent="0.35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</row>
    <row r="1037" spans="2:25" x14ac:dyDescent="0.35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</row>
    <row r="1038" spans="2:25" x14ac:dyDescent="0.35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</row>
    <row r="1039" spans="2:25" x14ac:dyDescent="0.35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</row>
    <row r="1040" spans="2:25" x14ac:dyDescent="0.35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</row>
    <row r="1041" spans="2:25" x14ac:dyDescent="0.35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</row>
    <row r="1042" spans="2:25" x14ac:dyDescent="0.35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</row>
    <row r="1043" spans="2:25" x14ac:dyDescent="0.35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</row>
    <row r="1044" spans="2:25" x14ac:dyDescent="0.35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</row>
    <row r="1045" spans="2:25" x14ac:dyDescent="0.35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</row>
    <row r="1046" spans="2:25" x14ac:dyDescent="0.35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</row>
    <row r="1047" spans="2:25" x14ac:dyDescent="0.35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</row>
    <row r="1048" spans="2:25" x14ac:dyDescent="0.35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</row>
    <row r="1049" spans="2:25" x14ac:dyDescent="0.35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</row>
    <row r="1050" spans="2:25" x14ac:dyDescent="0.35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</row>
    <row r="1051" spans="2:25" x14ac:dyDescent="0.35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</row>
    <row r="1052" spans="2:25" x14ac:dyDescent="0.35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</row>
    <row r="1053" spans="2:25" x14ac:dyDescent="0.35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</row>
    <row r="1054" spans="2:25" x14ac:dyDescent="0.35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</row>
    <row r="1055" spans="2:25" x14ac:dyDescent="0.35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</row>
    <row r="1056" spans="2:25" x14ac:dyDescent="0.35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</row>
    <row r="1057" spans="2:25" x14ac:dyDescent="0.35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</row>
    <row r="1058" spans="2:25" x14ac:dyDescent="0.35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</row>
    <row r="1059" spans="2:25" x14ac:dyDescent="0.35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</row>
    <row r="1060" spans="2:25" x14ac:dyDescent="0.35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</row>
    <row r="1061" spans="2:25" x14ac:dyDescent="0.35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</row>
    <row r="1062" spans="2:25" x14ac:dyDescent="0.35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</row>
    <row r="1063" spans="2:25" x14ac:dyDescent="0.35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</row>
    <row r="1064" spans="2:25" x14ac:dyDescent="0.35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</row>
    <row r="1065" spans="2:25" x14ac:dyDescent="0.35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</row>
    <row r="1066" spans="2:25" x14ac:dyDescent="0.35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</row>
    <row r="1067" spans="2:25" x14ac:dyDescent="0.35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</row>
    <row r="1068" spans="2:25" x14ac:dyDescent="0.35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</row>
    <row r="1069" spans="2:25" x14ac:dyDescent="0.35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</row>
    <row r="1070" spans="2:25" x14ac:dyDescent="0.35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</row>
    <row r="1071" spans="2:25" x14ac:dyDescent="0.35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</row>
    <row r="1072" spans="2:25" x14ac:dyDescent="0.35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</row>
    <row r="1073" spans="2:25" x14ac:dyDescent="0.35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</row>
    <row r="1074" spans="2:25" x14ac:dyDescent="0.35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</row>
    <row r="1075" spans="2:25" x14ac:dyDescent="0.35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</row>
    <row r="1076" spans="2:25" x14ac:dyDescent="0.35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</row>
    <row r="1077" spans="2:25" x14ac:dyDescent="0.35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</row>
    <row r="1078" spans="2:25" x14ac:dyDescent="0.35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</row>
    <row r="1079" spans="2:25" x14ac:dyDescent="0.35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</row>
    <row r="1080" spans="2:25" x14ac:dyDescent="0.35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</row>
    <row r="1081" spans="2:25" x14ac:dyDescent="0.35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</row>
    <row r="1082" spans="2:25" x14ac:dyDescent="0.35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</row>
    <row r="1083" spans="2:25" x14ac:dyDescent="0.35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</row>
    <row r="1084" spans="2:25" x14ac:dyDescent="0.35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</row>
    <row r="1085" spans="2:25" x14ac:dyDescent="0.35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</row>
    <row r="1086" spans="2:25" x14ac:dyDescent="0.35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</row>
    <row r="1087" spans="2:25" x14ac:dyDescent="0.35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</row>
    <row r="1088" spans="2:25" x14ac:dyDescent="0.35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</row>
    <row r="1089" spans="2:25" x14ac:dyDescent="0.35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</row>
    <row r="1090" spans="2:25" x14ac:dyDescent="0.35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</row>
    <row r="1091" spans="2:25" x14ac:dyDescent="0.35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</row>
    <row r="1092" spans="2:25" x14ac:dyDescent="0.35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</row>
    <row r="1093" spans="2:25" x14ac:dyDescent="0.35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</row>
    <row r="1094" spans="2:25" x14ac:dyDescent="0.35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</row>
    <row r="1095" spans="2:25" x14ac:dyDescent="0.35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</row>
    <row r="1096" spans="2:25" x14ac:dyDescent="0.35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</row>
    <row r="1097" spans="2:25" x14ac:dyDescent="0.35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</row>
    <row r="1098" spans="2:25" x14ac:dyDescent="0.35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</row>
    <row r="1099" spans="2:25" x14ac:dyDescent="0.35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</row>
    <row r="1100" spans="2:25" x14ac:dyDescent="0.35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</row>
    <row r="1101" spans="2:25" x14ac:dyDescent="0.35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</row>
    <row r="1102" spans="2:25" x14ac:dyDescent="0.35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</row>
    <row r="1103" spans="2:25" x14ac:dyDescent="0.35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</row>
    <row r="1104" spans="2:25" x14ac:dyDescent="0.35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</row>
    <row r="1105" spans="2:25" x14ac:dyDescent="0.35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</row>
    <row r="1106" spans="2:25" x14ac:dyDescent="0.35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</row>
    <row r="1107" spans="2:25" x14ac:dyDescent="0.35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</row>
    <row r="1108" spans="2:25" x14ac:dyDescent="0.35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</row>
    <row r="1109" spans="2:25" x14ac:dyDescent="0.35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</row>
    <row r="1110" spans="2:25" x14ac:dyDescent="0.35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</row>
    <row r="1111" spans="2:25" x14ac:dyDescent="0.35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</row>
    <row r="1112" spans="2:25" x14ac:dyDescent="0.35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</row>
    <row r="1113" spans="2:25" x14ac:dyDescent="0.35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</row>
    <row r="1114" spans="2:25" x14ac:dyDescent="0.35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</row>
    <row r="1115" spans="2:25" x14ac:dyDescent="0.35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</row>
    <row r="1116" spans="2:25" x14ac:dyDescent="0.35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</row>
    <row r="1117" spans="2:25" x14ac:dyDescent="0.35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</row>
    <row r="1118" spans="2:25" x14ac:dyDescent="0.35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</row>
    <row r="1119" spans="2:25" x14ac:dyDescent="0.35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</row>
    <row r="1120" spans="2:25" x14ac:dyDescent="0.35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</row>
    <row r="1121" spans="2:25" x14ac:dyDescent="0.35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</row>
    <row r="1122" spans="2:25" x14ac:dyDescent="0.35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</row>
    <row r="1123" spans="2:25" x14ac:dyDescent="0.35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</row>
    <row r="1124" spans="2:25" x14ac:dyDescent="0.35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</row>
    <row r="1125" spans="2:25" x14ac:dyDescent="0.35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</row>
    <row r="1126" spans="2:25" x14ac:dyDescent="0.35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</row>
    <row r="1127" spans="2:25" x14ac:dyDescent="0.35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</row>
    <row r="1128" spans="2:25" x14ac:dyDescent="0.35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</row>
    <row r="1129" spans="2:25" x14ac:dyDescent="0.35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</row>
    <row r="1130" spans="2:25" x14ac:dyDescent="0.35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</row>
    <row r="1131" spans="2:25" x14ac:dyDescent="0.35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</row>
    <row r="1132" spans="2:25" x14ac:dyDescent="0.35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</row>
    <row r="1133" spans="2:25" x14ac:dyDescent="0.35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</row>
    <row r="1134" spans="2:25" x14ac:dyDescent="0.35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</row>
    <row r="1135" spans="2:25" x14ac:dyDescent="0.35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</row>
    <row r="1136" spans="2:25" x14ac:dyDescent="0.35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</row>
    <row r="1137" spans="2:25" x14ac:dyDescent="0.35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</row>
    <row r="1138" spans="2:25" x14ac:dyDescent="0.35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</row>
    <row r="1139" spans="2:25" x14ac:dyDescent="0.35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</row>
    <row r="1140" spans="2:25" x14ac:dyDescent="0.35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</row>
    <row r="1141" spans="2:25" x14ac:dyDescent="0.35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</row>
    <row r="1142" spans="2:25" x14ac:dyDescent="0.35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</row>
    <row r="1143" spans="2:25" x14ac:dyDescent="0.35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</row>
    <row r="1144" spans="2:25" x14ac:dyDescent="0.35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</row>
    <row r="1145" spans="2:25" x14ac:dyDescent="0.35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</row>
    <row r="1146" spans="2:25" x14ac:dyDescent="0.35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</row>
    <row r="1147" spans="2:25" x14ac:dyDescent="0.35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</row>
    <row r="1148" spans="2:25" x14ac:dyDescent="0.35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</row>
    <row r="1149" spans="2:25" x14ac:dyDescent="0.35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</row>
    <row r="1150" spans="2:25" x14ac:dyDescent="0.35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</row>
    <row r="1151" spans="2:25" x14ac:dyDescent="0.35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</row>
    <row r="1152" spans="2:25" x14ac:dyDescent="0.35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</row>
    <row r="1153" spans="2:25" x14ac:dyDescent="0.35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</row>
    <row r="1154" spans="2:25" x14ac:dyDescent="0.35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</row>
    <row r="1155" spans="2:25" x14ac:dyDescent="0.35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</row>
    <row r="1156" spans="2:25" x14ac:dyDescent="0.35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</row>
    <row r="1157" spans="2:25" x14ac:dyDescent="0.35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</row>
    <row r="1158" spans="2:25" x14ac:dyDescent="0.35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</row>
    <row r="1159" spans="2:25" x14ac:dyDescent="0.35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</row>
    <row r="1160" spans="2:25" x14ac:dyDescent="0.35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</row>
    <row r="1161" spans="2:25" x14ac:dyDescent="0.35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</row>
    <row r="1162" spans="2:25" x14ac:dyDescent="0.35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</row>
    <row r="1163" spans="2:25" x14ac:dyDescent="0.35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</row>
    <row r="1164" spans="2:25" x14ac:dyDescent="0.35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</row>
    <row r="1165" spans="2:25" x14ac:dyDescent="0.35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</row>
    <row r="1166" spans="2:25" x14ac:dyDescent="0.35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</row>
    <row r="1167" spans="2:25" x14ac:dyDescent="0.35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</row>
    <row r="1168" spans="2:25" x14ac:dyDescent="0.35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</row>
    <row r="1169" spans="2:25" x14ac:dyDescent="0.35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</row>
    <row r="1170" spans="2:25" x14ac:dyDescent="0.35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</row>
    <row r="1171" spans="2:25" x14ac:dyDescent="0.35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</row>
    <row r="1172" spans="2:25" x14ac:dyDescent="0.35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</row>
    <row r="1173" spans="2:25" x14ac:dyDescent="0.35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</row>
    <row r="1174" spans="2:25" x14ac:dyDescent="0.35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</row>
    <row r="1175" spans="2:25" x14ac:dyDescent="0.35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</row>
    <row r="1176" spans="2:25" x14ac:dyDescent="0.35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</row>
    <row r="1177" spans="2:25" x14ac:dyDescent="0.35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</row>
    <row r="1178" spans="2:25" x14ac:dyDescent="0.35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</row>
    <row r="1179" spans="2:25" x14ac:dyDescent="0.35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</row>
    <row r="1180" spans="2:25" x14ac:dyDescent="0.35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</row>
    <row r="1181" spans="2:25" x14ac:dyDescent="0.35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</row>
    <row r="1182" spans="2:25" x14ac:dyDescent="0.35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</row>
    <row r="1183" spans="2:25" x14ac:dyDescent="0.35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</row>
    <row r="1184" spans="2:25" x14ac:dyDescent="0.35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</row>
    <row r="1185" spans="2:25" x14ac:dyDescent="0.35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</row>
    <row r="1186" spans="2:25" x14ac:dyDescent="0.35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</row>
    <row r="1187" spans="2:25" x14ac:dyDescent="0.35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</row>
    <row r="1188" spans="2:25" x14ac:dyDescent="0.35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</row>
    <row r="1189" spans="2:25" x14ac:dyDescent="0.35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</row>
    <row r="1190" spans="2:25" x14ac:dyDescent="0.35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</row>
    <row r="1191" spans="2:25" x14ac:dyDescent="0.35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</row>
    <row r="1192" spans="2:25" x14ac:dyDescent="0.35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</row>
    <row r="1193" spans="2:25" x14ac:dyDescent="0.35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</row>
    <row r="1194" spans="2:25" x14ac:dyDescent="0.35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</row>
    <row r="1195" spans="2:25" x14ac:dyDescent="0.35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</row>
    <row r="1196" spans="2:25" x14ac:dyDescent="0.35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</row>
    <row r="1197" spans="2:25" x14ac:dyDescent="0.35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</row>
    <row r="1198" spans="2:25" x14ac:dyDescent="0.35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</row>
    <row r="1199" spans="2:25" x14ac:dyDescent="0.35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</row>
    <row r="1200" spans="2:25" x14ac:dyDescent="0.35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</row>
    <row r="1201" spans="2:25" x14ac:dyDescent="0.35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</row>
    <row r="1202" spans="2:25" x14ac:dyDescent="0.35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</row>
    <row r="1203" spans="2:25" x14ac:dyDescent="0.35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</row>
    <row r="1204" spans="2:25" x14ac:dyDescent="0.35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</row>
    <row r="1205" spans="2:25" x14ac:dyDescent="0.35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</row>
    <row r="1206" spans="2:25" x14ac:dyDescent="0.35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</row>
    <row r="1207" spans="2:25" x14ac:dyDescent="0.35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</row>
    <row r="1208" spans="2:25" x14ac:dyDescent="0.35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</row>
    <row r="1209" spans="2:25" x14ac:dyDescent="0.35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</row>
    <row r="1210" spans="2:25" x14ac:dyDescent="0.35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</row>
    <row r="1211" spans="2:25" x14ac:dyDescent="0.35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</row>
    <row r="1212" spans="2:25" x14ac:dyDescent="0.35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</row>
    <row r="1213" spans="2:25" x14ac:dyDescent="0.35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</row>
    <row r="1214" spans="2:25" x14ac:dyDescent="0.35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</row>
    <row r="1215" spans="2:25" x14ac:dyDescent="0.35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</row>
    <row r="1216" spans="2:25" x14ac:dyDescent="0.35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</row>
    <row r="1217" spans="2:25" x14ac:dyDescent="0.35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</row>
    <row r="1218" spans="2:25" x14ac:dyDescent="0.35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</row>
    <row r="1219" spans="2:25" x14ac:dyDescent="0.35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</row>
    <row r="1220" spans="2:25" x14ac:dyDescent="0.35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</row>
    <row r="1221" spans="2:25" x14ac:dyDescent="0.35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</row>
    <row r="1222" spans="2:25" x14ac:dyDescent="0.35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</row>
    <row r="1223" spans="2:25" x14ac:dyDescent="0.35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</row>
    <row r="1224" spans="2:25" x14ac:dyDescent="0.35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</row>
    <row r="1225" spans="2:25" x14ac:dyDescent="0.35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</row>
    <row r="1226" spans="2:25" x14ac:dyDescent="0.35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</row>
    <row r="1227" spans="2:25" x14ac:dyDescent="0.35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</row>
    <row r="1228" spans="2:25" x14ac:dyDescent="0.35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</row>
    <row r="1229" spans="2:25" x14ac:dyDescent="0.35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</row>
    <row r="1230" spans="2:25" x14ac:dyDescent="0.35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</row>
    <row r="1231" spans="2:25" x14ac:dyDescent="0.35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</row>
    <row r="1232" spans="2:25" x14ac:dyDescent="0.35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</row>
    <row r="1233" spans="2:25" x14ac:dyDescent="0.35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</row>
    <row r="1234" spans="2:25" x14ac:dyDescent="0.35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</row>
    <row r="1235" spans="2:25" x14ac:dyDescent="0.35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</row>
    <row r="1236" spans="2:25" x14ac:dyDescent="0.35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</row>
    <row r="1237" spans="2:25" x14ac:dyDescent="0.35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</row>
    <row r="1238" spans="2:25" x14ac:dyDescent="0.35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</row>
    <row r="1239" spans="2:25" x14ac:dyDescent="0.35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</row>
    <row r="1240" spans="2:25" x14ac:dyDescent="0.35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</row>
    <row r="1241" spans="2:25" x14ac:dyDescent="0.35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</row>
    <row r="1242" spans="2:25" x14ac:dyDescent="0.35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</row>
    <row r="1243" spans="2:25" x14ac:dyDescent="0.35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</row>
    <row r="1244" spans="2:25" x14ac:dyDescent="0.35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</row>
    <row r="1245" spans="2:25" x14ac:dyDescent="0.35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</row>
    <row r="1246" spans="2:25" x14ac:dyDescent="0.35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</row>
    <row r="1247" spans="2:25" x14ac:dyDescent="0.35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</row>
    <row r="1248" spans="2:25" x14ac:dyDescent="0.35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</row>
    <row r="1249" spans="2:25" x14ac:dyDescent="0.35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</row>
    <row r="1250" spans="2:25" x14ac:dyDescent="0.35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</row>
    <row r="1251" spans="2:25" x14ac:dyDescent="0.35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</row>
    <row r="1252" spans="2:25" x14ac:dyDescent="0.35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</row>
    <row r="1253" spans="2:25" x14ac:dyDescent="0.35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</row>
    <row r="1254" spans="2:25" x14ac:dyDescent="0.35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</row>
    <row r="1255" spans="2:25" x14ac:dyDescent="0.35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</row>
    <row r="1256" spans="2:25" x14ac:dyDescent="0.35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</row>
    <row r="1257" spans="2:25" x14ac:dyDescent="0.35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</row>
    <row r="1258" spans="2:25" x14ac:dyDescent="0.35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</row>
    <row r="1259" spans="2:25" x14ac:dyDescent="0.35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</row>
    <row r="1260" spans="2:25" x14ac:dyDescent="0.35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</row>
    <row r="1261" spans="2:25" x14ac:dyDescent="0.35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</row>
    <row r="1262" spans="2:25" x14ac:dyDescent="0.35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</row>
    <row r="1263" spans="2:25" x14ac:dyDescent="0.35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</row>
    <row r="1264" spans="2:25" x14ac:dyDescent="0.35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</row>
    <row r="1265" spans="2:25" x14ac:dyDescent="0.35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</row>
    <row r="1266" spans="2:25" x14ac:dyDescent="0.35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</row>
    <row r="1267" spans="2:25" x14ac:dyDescent="0.35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</row>
    <row r="1268" spans="2:25" x14ac:dyDescent="0.35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</row>
    <row r="1269" spans="2:25" x14ac:dyDescent="0.35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</row>
    <row r="1270" spans="2:25" x14ac:dyDescent="0.35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</row>
    <row r="1271" spans="2:25" x14ac:dyDescent="0.35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</row>
    <row r="1272" spans="2:25" x14ac:dyDescent="0.35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</row>
    <row r="1273" spans="2:25" x14ac:dyDescent="0.35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</row>
    <row r="1274" spans="2:25" x14ac:dyDescent="0.35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</row>
    <row r="1275" spans="2:25" x14ac:dyDescent="0.35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</row>
    <row r="1276" spans="2:25" x14ac:dyDescent="0.35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</row>
    <row r="1277" spans="2:25" x14ac:dyDescent="0.35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</row>
    <row r="1278" spans="2:25" x14ac:dyDescent="0.35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</row>
    <row r="1279" spans="2:25" x14ac:dyDescent="0.35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</row>
    <row r="1280" spans="2:25" x14ac:dyDescent="0.35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</row>
    <row r="1281" spans="2:25" x14ac:dyDescent="0.35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</row>
    <row r="1282" spans="2:25" x14ac:dyDescent="0.35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</row>
    <row r="1283" spans="2:25" x14ac:dyDescent="0.35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</row>
    <row r="1284" spans="2:25" x14ac:dyDescent="0.35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</row>
    <row r="1285" spans="2:25" x14ac:dyDescent="0.35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</row>
    <row r="1286" spans="2:25" x14ac:dyDescent="0.35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</row>
    <row r="1287" spans="2:25" x14ac:dyDescent="0.35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</row>
    <row r="1288" spans="2:25" x14ac:dyDescent="0.35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</row>
    <row r="1289" spans="2:25" x14ac:dyDescent="0.35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</row>
    <row r="1290" spans="2:25" x14ac:dyDescent="0.35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</row>
    <row r="1291" spans="2:25" x14ac:dyDescent="0.35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</row>
    <row r="1292" spans="2:25" x14ac:dyDescent="0.35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</row>
    <row r="1293" spans="2:25" x14ac:dyDescent="0.35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</row>
    <row r="1294" spans="2:25" x14ac:dyDescent="0.35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</row>
    <row r="1295" spans="2:25" x14ac:dyDescent="0.35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</row>
    <row r="1296" spans="2:25" x14ac:dyDescent="0.35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</row>
    <row r="1297" spans="2:25" x14ac:dyDescent="0.35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</row>
    <row r="1298" spans="2:25" x14ac:dyDescent="0.35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</row>
    <row r="1299" spans="2:25" x14ac:dyDescent="0.35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</row>
    <row r="1300" spans="2:25" x14ac:dyDescent="0.35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</row>
    <row r="1301" spans="2:25" x14ac:dyDescent="0.35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</row>
    <row r="1302" spans="2:25" x14ac:dyDescent="0.35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</row>
    <row r="1303" spans="2:25" x14ac:dyDescent="0.35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</row>
    <row r="1304" spans="2:25" x14ac:dyDescent="0.35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</row>
    <row r="1305" spans="2:25" x14ac:dyDescent="0.35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</row>
    <row r="1306" spans="2:25" x14ac:dyDescent="0.35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</row>
    <row r="1307" spans="2:25" x14ac:dyDescent="0.35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</row>
    <row r="1308" spans="2:25" x14ac:dyDescent="0.35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</row>
    <row r="1309" spans="2:25" x14ac:dyDescent="0.35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</row>
    <row r="1310" spans="2:25" x14ac:dyDescent="0.3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</row>
    <row r="1311" spans="2:25" x14ac:dyDescent="0.3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</row>
    <row r="1312" spans="2:25" x14ac:dyDescent="0.3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</row>
    <row r="1313" spans="2:25" x14ac:dyDescent="0.3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</row>
    <row r="1314" spans="2:25" x14ac:dyDescent="0.3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</row>
    <row r="1315" spans="2:25" x14ac:dyDescent="0.3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</row>
    <row r="1316" spans="2:25" x14ac:dyDescent="0.35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</row>
    <row r="1317" spans="2:25" x14ac:dyDescent="0.35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</row>
    <row r="1318" spans="2:25" x14ac:dyDescent="0.35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</row>
    <row r="1319" spans="2:25" x14ac:dyDescent="0.35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</row>
    <row r="1320" spans="2:25" x14ac:dyDescent="0.35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</row>
    <row r="1321" spans="2:25" x14ac:dyDescent="0.35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</row>
    <row r="1322" spans="2:25" x14ac:dyDescent="0.35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</row>
    <row r="1323" spans="2:25" x14ac:dyDescent="0.35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</row>
    <row r="1324" spans="2:25" x14ac:dyDescent="0.35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</row>
    <row r="1325" spans="2:25" x14ac:dyDescent="0.35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</row>
    <row r="1326" spans="2:25" x14ac:dyDescent="0.35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</row>
    <row r="1327" spans="2:25" x14ac:dyDescent="0.35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</row>
    <row r="1328" spans="2:25" x14ac:dyDescent="0.35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</row>
    <row r="1329" spans="2:25" x14ac:dyDescent="0.35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</row>
    <row r="1330" spans="2:25" x14ac:dyDescent="0.35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</row>
    <row r="1331" spans="2:25" x14ac:dyDescent="0.35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</row>
    <row r="1332" spans="2:25" x14ac:dyDescent="0.35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</row>
    <row r="1333" spans="2:25" x14ac:dyDescent="0.35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</row>
    <row r="1334" spans="2:25" x14ac:dyDescent="0.35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</row>
    <row r="1335" spans="2:25" x14ac:dyDescent="0.35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</row>
    <row r="1336" spans="2:25" x14ac:dyDescent="0.35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</row>
    <row r="1337" spans="2:25" x14ac:dyDescent="0.35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</row>
    <row r="1338" spans="2:25" x14ac:dyDescent="0.35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</row>
    <row r="1339" spans="2:25" x14ac:dyDescent="0.35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</row>
    <row r="1340" spans="2:25" x14ac:dyDescent="0.35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</row>
    <row r="1341" spans="2:25" x14ac:dyDescent="0.35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</row>
    <row r="1342" spans="2:25" x14ac:dyDescent="0.35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</row>
    <row r="1343" spans="2:25" x14ac:dyDescent="0.35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</row>
    <row r="1344" spans="2:25" x14ac:dyDescent="0.35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</row>
    <row r="1345" spans="2:25" x14ac:dyDescent="0.35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</row>
    <row r="1346" spans="2:25" x14ac:dyDescent="0.35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</row>
    <row r="1347" spans="2:25" x14ac:dyDescent="0.35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</row>
    <row r="1348" spans="2:25" x14ac:dyDescent="0.35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</row>
    <row r="1349" spans="2:25" x14ac:dyDescent="0.35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</row>
    <row r="1350" spans="2:25" x14ac:dyDescent="0.35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</row>
    <row r="1351" spans="2:25" x14ac:dyDescent="0.35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</row>
    <row r="1352" spans="2:25" x14ac:dyDescent="0.35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</row>
    <row r="1353" spans="2:25" x14ac:dyDescent="0.35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</row>
    <row r="1354" spans="2:25" x14ac:dyDescent="0.35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</row>
    <row r="1355" spans="2:25" x14ac:dyDescent="0.35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</row>
    <row r="1356" spans="2:25" x14ac:dyDescent="0.35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</row>
    <row r="1357" spans="2:25" x14ac:dyDescent="0.35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</row>
    <row r="1358" spans="2:25" x14ac:dyDescent="0.35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</row>
    <row r="1359" spans="2:25" x14ac:dyDescent="0.35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</row>
    <row r="1360" spans="2:25" x14ac:dyDescent="0.35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</row>
    <row r="1361" spans="2:25" x14ac:dyDescent="0.35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</row>
    <row r="1362" spans="2:25" x14ac:dyDescent="0.35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</row>
    <row r="1363" spans="2:25" x14ac:dyDescent="0.35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</row>
    <row r="1364" spans="2:25" x14ac:dyDescent="0.35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</row>
    <row r="1365" spans="2:25" x14ac:dyDescent="0.35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</row>
    <row r="1366" spans="2:25" x14ac:dyDescent="0.35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</row>
    <row r="1367" spans="2:25" x14ac:dyDescent="0.35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</row>
    <row r="1368" spans="2:25" x14ac:dyDescent="0.35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</row>
    <row r="1369" spans="2:25" x14ac:dyDescent="0.35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</row>
    <row r="1370" spans="2:25" x14ac:dyDescent="0.35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</row>
    <row r="1371" spans="2:25" x14ac:dyDescent="0.35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</row>
    <row r="1372" spans="2:25" x14ac:dyDescent="0.35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</row>
    <row r="1373" spans="2:25" x14ac:dyDescent="0.35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</row>
    <row r="1374" spans="2:25" x14ac:dyDescent="0.35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</row>
    <row r="1375" spans="2:25" x14ac:dyDescent="0.35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</row>
    <row r="1376" spans="2:25" x14ac:dyDescent="0.35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</row>
    <row r="1377" spans="2:25" x14ac:dyDescent="0.35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</row>
    <row r="1378" spans="2:25" x14ac:dyDescent="0.35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</row>
    <row r="1379" spans="2:25" x14ac:dyDescent="0.35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</row>
    <row r="1380" spans="2:25" x14ac:dyDescent="0.35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</row>
    <row r="1381" spans="2:25" x14ac:dyDescent="0.35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</row>
    <row r="1382" spans="2:25" x14ac:dyDescent="0.35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</row>
    <row r="1383" spans="2:25" x14ac:dyDescent="0.35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</row>
    <row r="1384" spans="2:25" x14ac:dyDescent="0.35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</row>
    <row r="1385" spans="2:25" x14ac:dyDescent="0.35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</row>
    <row r="1386" spans="2:25" x14ac:dyDescent="0.35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</row>
    <row r="1387" spans="2:25" x14ac:dyDescent="0.35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</row>
    <row r="1388" spans="2:25" x14ac:dyDescent="0.35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</row>
    <row r="1389" spans="2:25" x14ac:dyDescent="0.35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</row>
    <row r="1390" spans="2:25" x14ac:dyDescent="0.35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</row>
    <row r="1391" spans="2:25" x14ac:dyDescent="0.35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</row>
    <row r="1392" spans="2:25" x14ac:dyDescent="0.35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</row>
    <row r="1393" spans="2:25" x14ac:dyDescent="0.35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</row>
    <row r="1394" spans="2:25" x14ac:dyDescent="0.35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</row>
    <row r="1395" spans="2:25" x14ac:dyDescent="0.35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</row>
    <row r="1396" spans="2:25" x14ac:dyDescent="0.35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</row>
    <row r="1397" spans="2:25" x14ac:dyDescent="0.35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</row>
    <row r="1398" spans="2:25" x14ac:dyDescent="0.35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</row>
    <row r="1399" spans="2:25" x14ac:dyDescent="0.35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</row>
    <row r="1400" spans="2:25" x14ac:dyDescent="0.35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</row>
    <row r="1401" spans="2:25" x14ac:dyDescent="0.35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</row>
    <row r="1402" spans="2:25" x14ac:dyDescent="0.35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</row>
    <row r="1403" spans="2:25" x14ac:dyDescent="0.35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</row>
    <row r="1404" spans="2:25" x14ac:dyDescent="0.35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</row>
    <row r="1405" spans="2:25" x14ac:dyDescent="0.35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</row>
    <row r="1406" spans="2:25" x14ac:dyDescent="0.35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</row>
    <row r="1407" spans="2:25" x14ac:dyDescent="0.35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</row>
    <row r="1408" spans="2:25" x14ac:dyDescent="0.35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</row>
    <row r="1409" spans="2:25" x14ac:dyDescent="0.35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</row>
    <row r="1410" spans="2:25" x14ac:dyDescent="0.35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</row>
    <row r="1411" spans="2:25" x14ac:dyDescent="0.35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</row>
    <row r="1412" spans="2:25" x14ac:dyDescent="0.35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</row>
    <row r="1413" spans="2:25" x14ac:dyDescent="0.35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</row>
    <row r="1414" spans="2:25" x14ac:dyDescent="0.35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</row>
    <row r="1415" spans="2:25" x14ac:dyDescent="0.35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</row>
    <row r="1416" spans="2:25" x14ac:dyDescent="0.35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</row>
    <row r="1417" spans="2:25" x14ac:dyDescent="0.35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</row>
    <row r="1418" spans="2:25" x14ac:dyDescent="0.35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</row>
    <row r="1419" spans="2:25" x14ac:dyDescent="0.35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</row>
    <row r="1420" spans="2:25" x14ac:dyDescent="0.35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</row>
    <row r="1421" spans="2:25" x14ac:dyDescent="0.35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</row>
    <row r="1422" spans="2:25" x14ac:dyDescent="0.35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</row>
    <row r="1423" spans="2:25" x14ac:dyDescent="0.35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</row>
    <row r="1424" spans="2:25" x14ac:dyDescent="0.35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</row>
    <row r="1425" spans="2:25" x14ac:dyDescent="0.35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</row>
    <row r="1426" spans="2:25" x14ac:dyDescent="0.35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</row>
    <row r="1427" spans="2:25" x14ac:dyDescent="0.35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</row>
    <row r="1428" spans="2:25" x14ac:dyDescent="0.35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</row>
    <row r="1429" spans="2:25" x14ac:dyDescent="0.35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</row>
    <row r="1430" spans="2:25" x14ac:dyDescent="0.35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</row>
    <row r="1431" spans="2:25" x14ac:dyDescent="0.35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</row>
    <row r="1432" spans="2:25" x14ac:dyDescent="0.35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</row>
    <row r="1433" spans="2:25" x14ac:dyDescent="0.35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</row>
    <row r="1434" spans="2:25" x14ac:dyDescent="0.35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</row>
    <row r="1435" spans="2:25" x14ac:dyDescent="0.35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</row>
    <row r="1436" spans="2:25" x14ac:dyDescent="0.35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</row>
    <row r="1437" spans="2:25" x14ac:dyDescent="0.35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</row>
    <row r="1438" spans="2:25" x14ac:dyDescent="0.35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</row>
    <row r="1439" spans="2:25" x14ac:dyDescent="0.35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</row>
    <row r="1440" spans="2:25" x14ac:dyDescent="0.35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</row>
    <row r="1441" spans="2:25" x14ac:dyDescent="0.35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</row>
    <row r="1442" spans="2:25" x14ac:dyDescent="0.35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</row>
    <row r="1443" spans="2:25" x14ac:dyDescent="0.35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</row>
    <row r="1444" spans="2:25" x14ac:dyDescent="0.35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</row>
    <row r="1445" spans="2:25" x14ac:dyDescent="0.35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</row>
    <row r="1446" spans="2:25" x14ac:dyDescent="0.35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</row>
    <row r="1447" spans="2:25" x14ac:dyDescent="0.35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</row>
    <row r="1448" spans="2:25" x14ac:dyDescent="0.35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</row>
    <row r="1449" spans="2:25" x14ac:dyDescent="0.35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</row>
    <row r="1450" spans="2:25" x14ac:dyDescent="0.35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</row>
    <row r="1451" spans="2:25" x14ac:dyDescent="0.35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</row>
    <row r="1452" spans="2:25" x14ac:dyDescent="0.35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</row>
    <row r="1453" spans="2:25" x14ac:dyDescent="0.35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</row>
    <row r="1454" spans="2:25" x14ac:dyDescent="0.35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</row>
    <row r="1455" spans="2:25" x14ac:dyDescent="0.35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</row>
    <row r="1456" spans="2:25" x14ac:dyDescent="0.35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</row>
    <row r="1457" spans="2:25" x14ac:dyDescent="0.35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</row>
    <row r="1458" spans="2:25" x14ac:dyDescent="0.35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</row>
    <row r="1459" spans="2:25" x14ac:dyDescent="0.35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</row>
    <row r="1460" spans="2:25" x14ac:dyDescent="0.35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</row>
    <row r="1461" spans="2:25" x14ac:dyDescent="0.35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</row>
    <row r="1462" spans="2:25" x14ac:dyDescent="0.35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</row>
    <row r="1463" spans="2:25" x14ac:dyDescent="0.35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</row>
    <row r="1464" spans="2:25" x14ac:dyDescent="0.35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</row>
    <row r="1465" spans="2:25" x14ac:dyDescent="0.35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</row>
    <row r="1466" spans="2:25" x14ac:dyDescent="0.35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</row>
    <row r="1467" spans="2:25" x14ac:dyDescent="0.35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</row>
    <row r="1468" spans="2:25" x14ac:dyDescent="0.35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</row>
    <row r="1469" spans="2:25" x14ac:dyDescent="0.35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</row>
    <row r="1470" spans="2:25" x14ac:dyDescent="0.35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</row>
    <row r="1471" spans="2:25" x14ac:dyDescent="0.35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</row>
    <row r="1472" spans="2:25" x14ac:dyDescent="0.35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</row>
    <row r="1473" spans="2:25" x14ac:dyDescent="0.35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</row>
    <row r="1474" spans="2:25" x14ac:dyDescent="0.35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</row>
    <row r="1475" spans="2:25" x14ac:dyDescent="0.35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</row>
    <row r="1476" spans="2:25" x14ac:dyDescent="0.35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</row>
    <row r="1477" spans="2:25" x14ac:dyDescent="0.35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</row>
    <row r="1478" spans="2:25" x14ac:dyDescent="0.35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</row>
    <row r="1479" spans="2:25" x14ac:dyDescent="0.35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</row>
    <row r="1480" spans="2:25" x14ac:dyDescent="0.35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</row>
    <row r="1481" spans="2:25" x14ac:dyDescent="0.35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</row>
    <row r="1482" spans="2:25" x14ac:dyDescent="0.35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</row>
    <row r="1483" spans="2:25" x14ac:dyDescent="0.35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</row>
    <row r="1484" spans="2:25" x14ac:dyDescent="0.35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</row>
    <row r="1485" spans="2:25" x14ac:dyDescent="0.35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</row>
    <row r="1486" spans="2:25" x14ac:dyDescent="0.35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</row>
    <row r="1487" spans="2:25" x14ac:dyDescent="0.35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</row>
    <row r="1488" spans="2:25" x14ac:dyDescent="0.35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</row>
    <row r="1489" spans="2:25" x14ac:dyDescent="0.35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</row>
    <row r="1490" spans="2:25" x14ac:dyDescent="0.35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</row>
    <row r="1491" spans="2:25" x14ac:dyDescent="0.35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</row>
    <row r="1492" spans="2:25" x14ac:dyDescent="0.35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</row>
    <row r="1493" spans="2:25" x14ac:dyDescent="0.35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</row>
    <row r="1494" spans="2:25" x14ac:dyDescent="0.35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</row>
    <row r="1495" spans="2:25" x14ac:dyDescent="0.35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</row>
    <row r="1496" spans="2:25" x14ac:dyDescent="0.35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</row>
    <row r="1497" spans="2:25" x14ac:dyDescent="0.35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</row>
    <row r="1498" spans="2:25" x14ac:dyDescent="0.35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</row>
    <row r="1499" spans="2:25" x14ac:dyDescent="0.35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</row>
    <row r="1500" spans="2:25" x14ac:dyDescent="0.35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</row>
    <row r="1501" spans="2:25" x14ac:dyDescent="0.35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</row>
    <row r="1502" spans="2:25" x14ac:dyDescent="0.35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</row>
    <row r="1503" spans="2:25" x14ac:dyDescent="0.35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</row>
    <row r="1504" spans="2:25" x14ac:dyDescent="0.35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</row>
    <row r="1505" spans="2:25" x14ac:dyDescent="0.35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</row>
    <row r="1506" spans="2:25" x14ac:dyDescent="0.35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</row>
    <row r="1507" spans="2:25" x14ac:dyDescent="0.35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</row>
    <row r="1508" spans="2:25" x14ac:dyDescent="0.35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</row>
    <row r="1509" spans="2:25" x14ac:dyDescent="0.35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</row>
    <row r="1510" spans="2:25" x14ac:dyDescent="0.35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</row>
    <row r="1511" spans="2:25" x14ac:dyDescent="0.35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</row>
    <row r="1512" spans="2:25" x14ac:dyDescent="0.35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</row>
    <row r="1513" spans="2:25" x14ac:dyDescent="0.35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</row>
    <row r="1514" spans="2:25" x14ac:dyDescent="0.35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</row>
    <row r="1515" spans="2:25" x14ac:dyDescent="0.35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</row>
    <row r="1516" spans="2:25" x14ac:dyDescent="0.35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</row>
    <row r="1517" spans="2:25" x14ac:dyDescent="0.35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</row>
    <row r="1518" spans="2:25" x14ac:dyDescent="0.35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</row>
    <row r="1519" spans="2:25" x14ac:dyDescent="0.35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</row>
    <row r="1520" spans="2:25" x14ac:dyDescent="0.35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</row>
    <row r="1521" spans="2:25" x14ac:dyDescent="0.35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</row>
    <row r="1522" spans="2:25" x14ac:dyDescent="0.35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</row>
    <row r="1523" spans="2:25" x14ac:dyDescent="0.35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</row>
    <row r="1524" spans="2:25" x14ac:dyDescent="0.35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</row>
    <row r="1525" spans="2:25" x14ac:dyDescent="0.35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</row>
    <row r="1526" spans="2:25" x14ac:dyDescent="0.35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</row>
    <row r="1527" spans="2:25" x14ac:dyDescent="0.35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</row>
    <row r="1528" spans="2:25" x14ac:dyDescent="0.35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</row>
    <row r="1529" spans="2:25" x14ac:dyDescent="0.35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</row>
    <row r="1530" spans="2:25" x14ac:dyDescent="0.35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</row>
    <row r="1531" spans="2:25" x14ac:dyDescent="0.35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</row>
    <row r="1532" spans="2:25" x14ac:dyDescent="0.35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</row>
    <row r="1533" spans="2:25" x14ac:dyDescent="0.35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</row>
    <row r="1534" spans="2:25" x14ac:dyDescent="0.35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</row>
    <row r="1535" spans="2:25" x14ac:dyDescent="0.35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</row>
    <row r="1536" spans="2:25" x14ac:dyDescent="0.35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</row>
    <row r="1537" spans="2:25" x14ac:dyDescent="0.35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</row>
    <row r="1538" spans="2:25" x14ac:dyDescent="0.35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</row>
    <row r="1539" spans="2:25" x14ac:dyDescent="0.35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</row>
    <row r="1540" spans="2:25" x14ac:dyDescent="0.35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</row>
    <row r="1541" spans="2:25" x14ac:dyDescent="0.35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</row>
    <row r="1542" spans="2:25" x14ac:dyDescent="0.35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</row>
    <row r="1543" spans="2:25" x14ac:dyDescent="0.35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</row>
    <row r="1544" spans="2:25" x14ac:dyDescent="0.35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</row>
    <row r="1545" spans="2:25" x14ac:dyDescent="0.35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</row>
    <row r="1546" spans="2:25" x14ac:dyDescent="0.35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</row>
    <row r="1547" spans="2:25" x14ac:dyDescent="0.35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</row>
    <row r="1548" spans="2:25" x14ac:dyDescent="0.35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</row>
    <row r="1549" spans="2:25" x14ac:dyDescent="0.35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</row>
    <row r="1550" spans="2:25" x14ac:dyDescent="0.35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</row>
    <row r="1551" spans="2:25" x14ac:dyDescent="0.35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</row>
    <row r="1552" spans="2:25" x14ac:dyDescent="0.35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</row>
    <row r="1553" spans="2:25" x14ac:dyDescent="0.35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</row>
    <row r="1554" spans="2:25" x14ac:dyDescent="0.35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</row>
    <row r="1555" spans="2:25" x14ac:dyDescent="0.35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</row>
    <row r="1556" spans="2:25" x14ac:dyDescent="0.35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</row>
    <row r="1557" spans="2:25" x14ac:dyDescent="0.35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</row>
    <row r="1558" spans="2:25" x14ac:dyDescent="0.35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</row>
    <row r="1559" spans="2:25" x14ac:dyDescent="0.35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</row>
    <row r="1560" spans="2:25" x14ac:dyDescent="0.35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</row>
    <row r="1561" spans="2:25" x14ac:dyDescent="0.35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</row>
    <row r="1562" spans="2:25" x14ac:dyDescent="0.35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</row>
    <row r="1563" spans="2:25" x14ac:dyDescent="0.35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</row>
    <row r="1564" spans="2:25" x14ac:dyDescent="0.35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</row>
    <row r="1565" spans="2:25" x14ac:dyDescent="0.35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</row>
    <row r="1566" spans="2:25" x14ac:dyDescent="0.35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</row>
    <row r="1567" spans="2:25" x14ac:dyDescent="0.35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</row>
    <row r="1568" spans="2:25" x14ac:dyDescent="0.35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</row>
    <row r="1569" spans="2:25" x14ac:dyDescent="0.35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</row>
    <row r="1570" spans="2:25" x14ac:dyDescent="0.35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</row>
    <row r="1571" spans="2:25" x14ac:dyDescent="0.35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</row>
    <row r="1572" spans="2:25" x14ac:dyDescent="0.35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</row>
    <row r="1573" spans="2:25" x14ac:dyDescent="0.35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</row>
    <row r="1574" spans="2:25" x14ac:dyDescent="0.35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</row>
    <row r="1575" spans="2:25" x14ac:dyDescent="0.35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</row>
    <row r="1576" spans="2:25" x14ac:dyDescent="0.35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</row>
    <row r="1577" spans="2:25" x14ac:dyDescent="0.35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</row>
    <row r="1578" spans="2:25" x14ac:dyDescent="0.35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</row>
    <row r="1579" spans="2:25" x14ac:dyDescent="0.35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</row>
    <row r="1580" spans="2:25" x14ac:dyDescent="0.35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</row>
    <row r="1581" spans="2:25" x14ac:dyDescent="0.35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</row>
    <row r="1582" spans="2:25" x14ac:dyDescent="0.35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</row>
    <row r="1583" spans="2:25" x14ac:dyDescent="0.35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</row>
    <row r="1584" spans="2:25" x14ac:dyDescent="0.35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</row>
    <row r="1585" spans="2:25" x14ac:dyDescent="0.35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</row>
    <row r="1586" spans="2:25" x14ac:dyDescent="0.35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</row>
    <row r="1587" spans="2:25" x14ac:dyDescent="0.35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</row>
    <row r="1588" spans="2:25" x14ac:dyDescent="0.35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</row>
    <row r="1589" spans="2:25" x14ac:dyDescent="0.35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</row>
    <row r="1590" spans="2:25" x14ac:dyDescent="0.35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</row>
    <row r="1591" spans="2:25" x14ac:dyDescent="0.35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</row>
    <row r="1592" spans="2:25" x14ac:dyDescent="0.35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</row>
    <row r="1593" spans="2:25" x14ac:dyDescent="0.35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</row>
    <row r="1594" spans="2:25" x14ac:dyDescent="0.35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</row>
    <row r="1595" spans="2:25" x14ac:dyDescent="0.35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</row>
    <row r="1596" spans="2:25" x14ac:dyDescent="0.35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</row>
    <row r="1597" spans="2:25" x14ac:dyDescent="0.35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</row>
    <row r="1598" spans="2:25" x14ac:dyDescent="0.35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</row>
    <row r="1599" spans="2:25" x14ac:dyDescent="0.35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</row>
    <row r="1600" spans="2:25" x14ac:dyDescent="0.35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</row>
    <row r="1601" spans="2:25" x14ac:dyDescent="0.35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</row>
    <row r="1602" spans="2:25" x14ac:dyDescent="0.35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</row>
    <row r="1603" spans="2:25" x14ac:dyDescent="0.35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</row>
    <row r="1604" spans="2:25" x14ac:dyDescent="0.35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</row>
    <row r="1605" spans="2:25" x14ac:dyDescent="0.35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</row>
    <row r="1606" spans="2:25" x14ac:dyDescent="0.35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</row>
    <row r="1607" spans="2:25" x14ac:dyDescent="0.35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</row>
    <row r="1608" spans="2:25" x14ac:dyDescent="0.35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</row>
    <row r="1609" spans="2:25" x14ac:dyDescent="0.35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</row>
    <row r="1610" spans="2:25" x14ac:dyDescent="0.35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</row>
    <row r="1611" spans="2:25" x14ac:dyDescent="0.35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</row>
    <row r="1612" spans="2:25" x14ac:dyDescent="0.35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</row>
    <row r="1613" spans="2:25" x14ac:dyDescent="0.35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</row>
    <row r="1614" spans="2:25" x14ac:dyDescent="0.35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</row>
    <row r="1615" spans="2:25" x14ac:dyDescent="0.35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</row>
    <row r="1616" spans="2:25" x14ac:dyDescent="0.35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</row>
    <row r="1617" spans="2:25" x14ac:dyDescent="0.35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</row>
    <row r="1618" spans="2:25" x14ac:dyDescent="0.35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</row>
    <row r="1619" spans="2:25" x14ac:dyDescent="0.35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</row>
    <row r="1620" spans="2:25" x14ac:dyDescent="0.35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</row>
    <row r="1621" spans="2:25" x14ac:dyDescent="0.35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</row>
    <row r="1622" spans="2:25" x14ac:dyDescent="0.35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</row>
    <row r="1623" spans="2:25" x14ac:dyDescent="0.35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</row>
    <row r="1624" spans="2:25" x14ac:dyDescent="0.35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</row>
    <row r="1625" spans="2:25" x14ac:dyDescent="0.35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</row>
    <row r="1626" spans="2:25" x14ac:dyDescent="0.35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</row>
    <row r="1627" spans="2:25" x14ac:dyDescent="0.35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</row>
    <row r="1628" spans="2:25" x14ac:dyDescent="0.35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</row>
    <row r="1629" spans="2:25" x14ac:dyDescent="0.35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</row>
    <row r="1630" spans="2:25" x14ac:dyDescent="0.35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</row>
    <row r="1631" spans="2:25" x14ac:dyDescent="0.35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</row>
    <row r="1632" spans="2:25" x14ac:dyDescent="0.35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</row>
    <row r="1633" spans="2:25" x14ac:dyDescent="0.35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</row>
    <row r="1634" spans="2:25" x14ac:dyDescent="0.35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</row>
    <row r="1635" spans="2:25" x14ac:dyDescent="0.35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</row>
    <row r="1636" spans="2:25" x14ac:dyDescent="0.35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</row>
    <row r="1637" spans="2:25" x14ac:dyDescent="0.35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</row>
    <row r="1638" spans="2:25" x14ac:dyDescent="0.35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</row>
    <row r="1639" spans="2:25" x14ac:dyDescent="0.35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</row>
    <row r="1640" spans="2:25" x14ac:dyDescent="0.35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</row>
    <row r="1641" spans="2:25" x14ac:dyDescent="0.35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</row>
    <row r="1642" spans="2:25" x14ac:dyDescent="0.35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</row>
    <row r="1643" spans="2:25" x14ac:dyDescent="0.35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</row>
    <row r="1644" spans="2:25" x14ac:dyDescent="0.35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</row>
    <row r="1645" spans="2:25" x14ac:dyDescent="0.35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</row>
    <row r="1646" spans="2:25" x14ac:dyDescent="0.35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</row>
    <row r="1647" spans="2:25" x14ac:dyDescent="0.35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</row>
    <row r="1648" spans="2:25" x14ac:dyDescent="0.35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</row>
    <row r="1649" spans="2:25" x14ac:dyDescent="0.35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</row>
    <row r="1650" spans="2:25" x14ac:dyDescent="0.35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</row>
    <row r="1651" spans="2:25" x14ac:dyDescent="0.35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</row>
    <row r="1652" spans="2:25" x14ac:dyDescent="0.35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</row>
    <row r="1653" spans="2:25" x14ac:dyDescent="0.35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</row>
    <row r="1654" spans="2:25" x14ac:dyDescent="0.35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</row>
    <row r="1655" spans="2:25" x14ac:dyDescent="0.35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</row>
    <row r="1656" spans="2:25" x14ac:dyDescent="0.35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</row>
    <row r="1657" spans="2:25" x14ac:dyDescent="0.35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</row>
    <row r="1658" spans="2:25" x14ac:dyDescent="0.35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</row>
    <row r="1659" spans="2:25" x14ac:dyDescent="0.35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</row>
    <row r="1660" spans="2:25" x14ac:dyDescent="0.35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</row>
    <row r="1661" spans="2:25" x14ac:dyDescent="0.35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</row>
    <row r="1662" spans="2:25" x14ac:dyDescent="0.35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</row>
    <row r="1663" spans="2:25" x14ac:dyDescent="0.35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</row>
    <row r="1664" spans="2:25" x14ac:dyDescent="0.35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</row>
    <row r="1665" spans="2:25" x14ac:dyDescent="0.35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</row>
    <row r="1666" spans="2:25" x14ac:dyDescent="0.35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</row>
    <row r="1667" spans="2:25" x14ac:dyDescent="0.35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</row>
    <row r="1668" spans="2:25" x14ac:dyDescent="0.35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</row>
    <row r="1669" spans="2:25" x14ac:dyDescent="0.35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</row>
    <row r="1670" spans="2:25" x14ac:dyDescent="0.35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</row>
    <row r="1671" spans="2:25" x14ac:dyDescent="0.35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</row>
    <row r="1672" spans="2:25" x14ac:dyDescent="0.35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</row>
    <row r="1673" spans="2:25" x14ac:dyDescent="0.35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</row>
    <row r="1674" spans="2:25" x14ac:dyDescent="0.35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</row>
    <row r="1675" spans="2:25" x14ac:dyDescent="0.35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</row>
    <row r="1676" spans="2:25" x14ac:dyDescent="0.35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</row>
    <row r="1677" spans="2:25" x14ac:dyDescent="0.35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</row>
    <row r="1678" spans="2:25" x14ac:dyDescent="0.35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</row>
    <row r="1679" spans="2:25" x14ac:dyDescent="0.35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</row>
    <row r="1680" spans="2:25" x14ac:dyDescent="0.35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</row>
    <row r="1681" spans="2:25" x14ac:dyDescent="0.35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</row>
    <row r="1682" spans="2:25" x14ac:dyDescent="0.35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</row>
    <row r="1683" spans="2:25" x14ac:dyDescent="0.35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</row>
    <row r="1684" spans="2:25" x14ac:dyDescent="0.35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</row>
    <row r="1685" spans="2:25" x14ac:dyDescent="0.35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</row>
    <row r="1686" spans="2:25" x14ac:dyDescent="0.35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</row>
    <row r="1687" spans="2:25" x14ac:dyDescent="0.35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</row>
    <row r="1688" spans="2:25" x14ac:dyDescent="0.35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</row>
    <row r="1689" spans="2:25" x14ac:dyDescent="0.35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</row>
    <row r="1690" spans="2:25" x14ac:dyDescent="0.35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</row>
    <row r="1691" spans="2:25" x14ac:dyDescent="0.35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</row>
    <row r="1692" spans="2:25" x14ac:dyDescent="0.35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</row>
    <row r="1693" spans="2:25" x14ac:dyDescent="0.35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</row>
    <row r="1694" spans="2:25" x14ac:dyDescent="0.35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</row>
    <row r="1695" spans="2:25" x14ac:dyDescent="0.35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</row>
    <row r="1696" spans="2:25" x14ac:dyDescent="0.35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</row>
    <row r="1697" spans="2:25" x14ac:dyDescent="0.35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</row>
    <row r="1698" spans="2:25" x14ac:dyDescent="0.35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</row>
    <row r="1699" spans="2:25" x14ac:dyDescent="0.35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</row>
    <row r="1700" spans="2:25" x14ac:dyDescent="0.35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</row>
    <row r="1701" spans="2:25" x14ac:dyDescent="0.35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</row>
    <row r="1702" spans="2:25" x14ac:dyDescent="0.35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</row>
    <row r="1703" spans="2:25" x14ac:dyDescent="0.35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</row>
    <row r="1704" spans="2:25" x14ac:dyDescent="0.35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</row>
    <row r="1705" spans="2:25" x14ac:dyDescent="0.35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</row>
    <row r="1706" spans="2:25" x14ac:dyDescent="0.35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</row>
    <row r="1707" spans="2:25" x14ac:dyDescent="0.35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</row>
    <row r="1708" spans="2:25" x14ac:dyDescent="0.35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</row>
    <row r="1709" spans="2:25" x14ac:dyDescent="0.35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</row>
    <row r="1710" spans="2:25" x14ac:dyDescent="0.35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</row>
    <row r="1711" spans="2:25" x14ac:dyDescent="0.35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</row>
    <row r="1712" spans="2:25" x14ac:dyDescent="0.35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</row>
    <row r="1713" spans="2:25" x14ac:dyDescent="0.35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</row>
    <row r="1714" spans="2:25" x14ac:dyDescent="0.35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</row>
    <row r="1715" spans="2:25" x14ac:dyDescent="0.35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</row>
    <row r="1716" spans="2:25" x14ac:dyDescent="0.35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</row>
    <row r="1717" spans="2:25" x14ac:dyDescent="0.35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</row>
    <row r="1718" spans="2:25" x14ac:dyDescent="0.35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</row>
    <row r="1719" spans="2:25" x14ac:dyDescent="0.35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</row>
    <row r="1720" spans="2:25" x14ac:dyDescent="0.35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</row>
    <row r="1721" spans="2:25" x14ac:dyDescent="0.35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</row>
    <row r="1722" spans="2:25" x14ac:dyDescent="0.35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</row>
    <row r="1723" spans="2:25" x14ac:dyDescent="0.35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</row>
    <row r="1724" spans="2:25" x14ac:dyDescent="0.35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</row>
    <row r="1725" spans="2:25" x14ac:dyDescent="0.35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</row>
    <row r="1726" spans="2:25" x14ac:dyDescent="0.35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</row>
    <row r="1727" spans="2:25" x14ac:dyDescent="0.35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</row>
    <row r="1728" spans="2:25" x14ac:dyDescent="0.35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</row>
    <row r="1729" spans="2:25" x14ac:dyDescent="0.35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</row>
    <row r="1730" spans="2:25" x14ac:dyDescent="0.35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</row>
    <row r="1731" spans="2:25" x14ac:dyDescent="0.35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</row>
    <row r="1732" spans="2:25" x14ac:dyDescent="0.35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</row>
    <row r="1733" spans="2:25" x14ac:dyDescent="0.35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</row>
    <row r="1734" spans="2:25" x14ac:dyDescent="0.35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</row>
    <row r="1735" spans="2:25" x14ac:dyDescent="0.35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</row>
    <row r="1736" spans="2:25" x14ac:dyDescent="0.35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</row>
    <row r="1737" spans="2:25" x14ac:dyDescent="0.35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</row>
    <row r="1738" spans="2:25" x14ac:dyDescent="0.35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</row>
    <row r="1739" spans="2:25" x14ac:dyDescent="0.35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</row>
    <row r="1740" spans="2:25" x14ac:dyDescent="0.35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</row>
    <row r="1741" spans="2:25" x14ac:dyDescent="0.35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</row>
    <row r="1742" spans="2:25" x14ac:dyDescent="0.35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</row>
    <row r="1743" spans="2:25" x14ac:dyDescent="0.35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</row>
    <row r="1744" spans="2:25" x14ac:dyDescent="0.35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</row>
    <row r="1745" spans="2:25" x14ac:dyDescent="0.35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</row>
    <row r="1746" spans="2:25" x14ac:dyDescent="0.35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</row>
    <row r="1747" spans="2:25" x14ac:dyDescent="0.35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</row>
    <row r="1748" spans="2:25" x14ac:dyDescent="0.35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</row>
    <row r="1749" spans="2:25" x14ac:dyDescent="0.35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</row>
    <row r="1750" spans="2:25" x14ac:dyDescent="0.35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</row>
    <row r="1751" spans="2:25" x14ac:dyDescent="0.35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</row>
    <row r="1752" spans="2:25" x14ac:dyDescent="0.35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</row>
    <row r="1753" spans="2:25" x14ac:dyDescent="0.35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</row>
    <row r="1754" spans="2:25" x14ac:dyDescent="0.35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</row>
    <row r="1755" spans="2:25" x14ac:dyDescent="0.35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</row>
    <row r="1756" spans="2:25" x14ac:dyDescent="0.35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</row>
    <row r="1757" spans="2:25" x14ac:dyDescent="0.35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</row>
    <row r="1758" spans="2:25" x14ac:dyDescent="0.35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</row>
    <row r="1759" spans="2:25" x14ac:dyDescent="0.35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</row>
    <row r="1760" spans="2:25" x14ac:dyDescent="0.35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</row>
    <row r="1761" spans="2:25" x14ac:dyDescent="0.35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</row>
    <row r="1762" spans="2:25" x14ac:dyDescent="0.35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</row>
    <row r="1763" spans="2:25" x14ac:dyDescent="0.35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</row>
    <row r="1764" spans="2:25" x14ac:dyDescent="0.35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</row>
    <row r="1765" spans="2:25" x14ac:dyDescent="0.35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</row>
    <row r="1766" spans="2:25" x14ac:dyDescent="0.35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</row>
    <row r="1767" spans="2:25" x14ac:dyDescent="0.35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</row>
    <row r="1768" spans="2:25" x14ac:dyDescent="0.35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</row>
    <row r="1769" spans="2:25" x14ac:dyDescent="0.35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</row>
    <row r="1770" spans="2:25" x14ac:dyDescent="0.35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</row>
    <row r="1771" spans="2:25" x14ac:dyDescent="0.35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</row>
    <row r="1772" spans="2:25" x14ac:dyDescent="0.35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</row>
    <row r="1773" spans="2:25" x14ac:dyDescent="0.35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</row>
    <row r="1774" spans="2:25" x14ac:dyDescent="0.35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</row>
    <row r="1775" spans="2:25" x14ac:dyDescent="0.35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</row>
    <row r="1776" spans="2:25" x14ac:dyDescent="0.35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</row>
    <row r="1777" spans="2:25" x14ac:dyDescent="0.35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</row>
    <row r="1778" spans="2:25" x14ac:dyDescent="0.35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</row>
    <row r="1779" spans="2:25" x14ac:dyDescent="0.35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</row>
    <row r="1780" spans="2:25" x14ac:dyDescent="0.35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</row>
    <row r="1781" spans="2:25" x14ac:dyDescent="0.35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</row>
    <row r="1782" spans="2:25" x14ac:dyDescent="0.35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</row>
    <row r="1783" spans="2:25" x14ac:dyDescent="0.35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</row>
    <row r="1784" spans="2:25" x14ac:dyDescent="0.35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</row>
    <row r="1785" spans="2:25" x14ac:dyDescent="0.35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</row>
    <row r="1786" spans="2:25" x14ac:dyDescent="0.35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</row>
    <row r="1787" spans="2:25" x14ac:dyDescent="0.35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</row>
    <row r="1788" spans="2:25" x14ac:dyDescent="0.35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</row>
    <row r="1789" spans="2:25" x14ac:dyDescent="0.35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</row>
    <row r="1790" spans="2:25" x14ac:dyDescent="0.35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</row>
    <row r="1791" spans="2:25" x14ac:dyDescent="0.35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</row>
    <row r="1792" spans="2:25" x14ac:dyDescent="0.35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</row>
    <row r="1793" spans="2:25" x14ac:dyDescent="0.35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</row>
    <row r="1794" spans="2:25" x14ac:dyDescent="0.35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</row>
    <row r="1795" spans="2:25" x14ac:dyDescent="0.35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</row>
    <row r="1796" spans="2:25" x14ac:dyDescent="0.35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</row>
    <row r="1797" spans="2:25" x14ac:dyDescent="0.35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</row>
    <row r="1798" spans="2:25" x14ac:dyDescent="0.35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</row>
    <row r="1799" spans="2:25" x14ac:dyDescent="0.35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</row>
    <row r="1800" spans="2:25" x14ac:dyDescent="0.35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</row>
    <row r="1801" spans="2:25" x14ac:dyDescent="0.35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</row>
    <row r="1802" spans="2:25" x14ac:dyDescent="0.35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</row>
    <row r="1803" spans="2:25" x14ac:dyDescent="0.35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</row>
    <row r="1804" spans="2:25" x14ac:dyDescent="0.35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</row>
    <row r="1805" spans="2:25" x14ac:dyDescent="0.35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</row>
    <row r="1806" spans="2:25" x14ac:dyDescent="0.35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</row>
    <row r="1807" spans="2:25" x14ac:dyDescent="0.35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</row>
    <row r="1808" spans="2:25" x14ac:dyDescent="0.35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</row>
    <row r="1809" spans="2:25" x14ac:dyDescent="0.35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</row>
    <row r="1810" spans="2:25" x14ac:dyDescent="0.35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</row>
    <row r="1811" spans="2:25" x14ac:dyDescent="0.35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</row>
    <row r="1812" spans="2:25" x14ac:dyDescent="0.35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</row>
    <row r="1813" spans="2:25" x14ac:dyDescent="0.35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</row>
    <row r="1814" spans="2:25" x14ac:dyDescent="0.35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</row>
    <row r="1815" spans="2:25" x14ac:dyDescent="0.35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</row>
    <row r="1816" spans="2:25" x14ac:dyDescent="0.35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</row>
    <row r="1817" spans="2:25" x14ac:dyDescent="0.35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</row>
    <row r="1818" spans="2:25" x14ac:dyDescent="0.35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</row>
    <row r="1819" spans="2:25" x14ac:dyDescent="0.35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</row>
    <row r="1820" spans="2:25" x14ac:dyDescent="0.35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</row>
    <row r="1821" spans="2:25" x14ac:dyDescent="0.35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</row>
    <row r="1822" spans="2:25" x14ac:dyDescent="0.35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</row>
    <row r="1823" spans="2:25" x14ac:dyDescent="0.35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</row>
    <row r="1824" spans="2:25" x14ac:dyDescent="0.35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</row>
    <row r="1825" spans="2:25" x14ac:dyDescent="0.35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</row>
    <row r="1826" spans="2:25" x14ac:dyDescent="0.35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</row>
    <row r="1827" spans="2:25" x14ac:dyDescent="0.35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</row>
    <row r="1828" spans="2:25" x14ac:dyDescent="0.35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</row>
    <row r="1829" spans="2:25" x14ac:dyDescent="0.35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</row>
    <row r="1830" spans="2:25" x14ac:dyDescent="0.35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</row>
    <row r="1831" spans="2:25" x14ac:dyDescent="0.35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</row>
    <row r="1832" spans="2:25" x14ac:dyDescent="0.35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</row>
    <row r="1833" spans="2:25" x14ac:dyDescent="0.35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</row>
    <row r="1834" spans="2:25" x14ac:dyDescent="0.35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</row>
    <row r="1835" spans="2:25" x14ac:dyDescent="0.35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</row>
    <row r="1836" spans="2:25" x14ac:dyDescent="0.35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</row>
    <row r="1837" spans="2:25" x14ac:dyDescent="0.35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</row>
    <row r="1838" spans="2:25" x14ac:dyDescent="0.35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</row>
    <row r="1839" spans="2:25" x14ac:dyDescent="0.35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</row>
    <row r="1840" spans="2:25" x14ac:dyDescent="0.35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</row>
    <row r="1841" spans="2:25" x14ac:dyDescent="0.35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</row>
    <row r="1842" spans="2:25" x14ac:dyDescent="0.35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</row>
    <row r="1843" spans="2:25" x14ac:dyDescent="0.35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</row>
    <row r="1844" spans="2:25" x14ac:dyDescent="0.35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</row>
    <row r="1845" spans="2:25" x14ac:dyDescent="0.35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</row>
    <row r="1846" spans="2:25" x14ac:dyDescent="0.35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</row>
    <row r="1847" spans="2:25" x14ac:dyDescent="0.35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</row>
    <row r="1848" spans="2:25" x14ac:dyDescent="0.35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</row>
    <row r="1849" spans="2:25" x14ac:dyDescent="0.35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</row>
    <row r="1850" spans="2:25" x14ac:dyDescent="0.35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</row>
    <row r="1851" spans="2:25" x14ac:dyDescent="0.35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</row>
    <row r="1852" spans="2:25" x14ac:dyDescent="0.35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</row>
    <row r="1853" spans="2:25" x14ac:dyDescent="0.35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</row>
    <row r="1854" spans="2:25" x14ac:dyDescent="0.35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</row>
    <row r="1855" spans="2:25" x14ac:dyDescent="0.35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</row>
    <row r="1856" spans="2:25" x14ac:dyDescent="0.35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</row>
    <row r="1857" spans="2:25" x14ac:dyDescent="0.35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</row>
    <row r="1858" spans="2:25" x14ac:dyDescent="0.35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</row>
    <row r="1859" spans="2:25" x14ac:dyDescent="0.35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</row>
    <row r="1860" spans="2:25" x14ac:dyDescent="0.35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</row>
    <row r="1861" spans="2:25" x14ac:dyDescent="0.35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</row>
    <row r="1862" spans="2:25" x14ac:dyDescent="0.35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</row>
    <row r="1863" spans="2:25" x14ac:dyDescent="0.35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</row>
    <row r="1864" spans="2:25" x14ac:dyDescent="0.35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</row>
    <row r="1865" spans="2:25" x14ac:dyDescent="0.35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</row>
    <row r="1866" spans="2:25" x14ac:dyDescent="0.35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</row>
    <row r="1867" spans="2:25" x14ac:dyDescent="0.35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</row>
    <row r="1868" spans="2:25" x14ac:dyDescent="0.35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</row>
    <row r="1869" spans="2:25" x14ac:dyDescent="0.35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</row>
    <row r="1870" spans="2:25" x14ac:dyDescent="0.35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</row>
    <row r="1871" spans="2:25" x14ac:dyDescent="0.35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</row>
    <row r="1872" spans="2:25" x14ac:dyDescent="0.35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</row>
    <row r="1873" spans="2:25" x14ac:dyDescent="0.35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</row>
    <row r="1874" spans="2:25" x14ac:dyDescent="0.35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</row>
    <row r="1875" spans="2:25" x14ac:dyDescent="0.35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</row>
    <row r="1876" spans="2:25" x14ac:dyDescent="0.35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</row>
    <row r="1877" spans="2:25" x14ac:dyDescent="0.35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</row>
    <row r="1878" spans="2:25" x14ac:dyDescent="0.35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</row>
    <row r="1879" spans="2:25" x14ac:dyDescent="0.35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</row>
    <row r="1880" spans="2:25" x14ac:dyDescent="0.35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</row>
    <row r="1881" spans="2:25" x14ac:dyDescent="0.35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</row>
    <row r="1882" spans="2:25" x14ac:dyDescent="0.35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</row>
    <row r="1883" spans="2:25" x14ac:dyDescent="0.35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</row>
    <row r="1884" spans="2:25" x14ac:dyDescent="0.35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</row>
    <row r="1885" spans="2:25" x14ac:dyDescent="0.35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</row>
    <row r="1886" spans="2:25" x14ac:dyDescent="0.35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</row>
    <row r="1887" spans="2:25" x14ac:dyDescent="0.35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</row>
    <row r="1888" spans="2:25" x14ac:dyDescent="0.35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</row>
    <row r="1889" spans="2:25" x14ac:dyDescent="0.35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</row>
    <row r="1890" spans="2:25" x14ac:dyDescent="0.35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</row>
    <row r="1891" spans="2:25" x14ac:dyDescent="0.35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</row>
    <row r="1892" spans="2:25" x14ac:dyDescent="0.35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</row>
    <row r="1893" spans="2:25" x14ac:dyDescent="0.35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</row>
    <row r="1894" spans="2:25" x14ac:dyDescent="0.35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</row>
    <row r="1895" spans="2:25" x14ac:dyDescent="0.35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</row>
    <row r="1896" spans="2:25" x14ac:dyDescent="0.35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</row>
    <row r="1897" spans="2:25" x14ac:dyDescent="0.35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</row>
    <row r="1898" spans="2:25" x14ac:dyDescent="0.35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</row>
    <row r="1899" spans="2:25" x14ac:dyDescent="0.35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</row>
    <row r="1900" spans="2:25" x14ac:dyDescent="0.35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</row>
    <row r="1901" spans="2:25" x14ac:dyDescent="0.35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</row>
    <row r="1902" spans="2:25" x14ac:dyDescent="0.35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</row>
    <row r="1903" spans="2:25" x14ac:dyDescent="0.35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</row>
    <row r="1904" spans="2:25" x14ac:dyDescent="0.35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</row>
    <row r="1905" spans="2:25" x14ac:dyDescent="0.35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</row>
    <row r="1906" spans="2:25" x14ac:dyDescent="0.35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</row>
    <row r="1907" spans="2:25" x14ac:dyDescent="0.35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</row>
    <row r="1908" spans="2:25" x14ac:dyDescent="0.35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</row>
    <row r="1909" spans="2:25" x14ac:dyDescent="0.35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</row>
    <row r="1910" spans="2:25" x14ac:dyDescent="0.35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</row>
    <row r="1911" spans="2:25" x14ac:dyDescent="0.35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</row>
    <row r="1912" spans="2:25" x14ac:dyDescent="0.35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</row>
    <row r="1913" spans="2:25" x14ac:dyDescent="0.35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</row>
    <row r="1914" spans="2:25" x14ac:dyDescent="0.35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</row>
    <row r="1915" spans="2:25" x14ac:dyDescent="0.35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</row>
    <row r="1916" spans="2:25" x14ac:dyDescent="0.35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</row>
    <row r="1917" spans="2:25" x14ac:dyDescent="0.35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</row>
    <row r="1918" spans="2:25" x14ac:dyDescent="0.35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</row>
    <row r="1919" spans="2:25" x14ac:dyDescent="0.35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</row>
    <row r="1920" spans="2:25" x14ac:dyDescent="0.35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</row>
    <row r="1921" spans="2:25" x14ac:dyDescent="0.35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</row>
    <row r="1922" spans="2:25" x14ac:dyDescent="0.35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</row>
    <row r="1923" spans="2:25" x14ac:dyDescent="0.35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</row>
    <row r="1924" spans="2:25" x14ac:dyDescent="0.35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</row>
    <row r="1925" spans="2:25" x14ac:dyDescent="0.35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</row>
    <row r="1926" spans="2:25" x14ac:dyDescent="0.35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</row>
    <row r="1927" spans="2:25" x14ac:dyDescent="0.35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</row>
    <row r="1928" spans="2:25" x14ac:dyDescent="0.35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</row>
    <row r="1929" spans="2:25" x14ac:dyDescent="0.35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</row>
    <row r="1930" spans="2:25" x14ac:dyDescent="0.35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</row>
    <row r="1931" spans="2:25" x14ac:dyDescent="0.35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</row>
    <row r="1932" spans="2:25" x14ac:dyDescent="0.35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</row>
    <row r="1933" spans="2:25" x14ac:dyDescent="0.35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</row>
    <row r="1934" spans="2:25" x14ac:dyDescent="0.35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</row>
    <row r="1935" spans="2:25" x14ac:dyDescent="0.35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</row>
    <row r="1936" spans="2:25" x14ac:dyDescent="0.35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</row>
    <row r="1937" spans="2:25" x14ac:dyDescent="0.35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</row>
    <row r="1938" spans="2:25" x14ac:dyDescent="0.35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</row>
    <row r="1939" spans="2:25" x14ac:dyDescent="0.35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</row>
    <row r="1940" spans="2:25" x14ac:dyDescent="0.35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</row>
    <row r="1941" spans="2:25" x14ac:dyDescent="0.35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</row>
    <row r="1942" spans="2:25" x14ac:dyDescent="0.35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</row>
    <row r="1943" spans="2:25" x14ac:dyDescent="0.35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</row>
    <row r="1944" spans="2:25" x14ac:dyDescent="0.35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</row>
    <row r="1945" spans="2:25" x14ac:dyDescent="0.35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</row>
    <row r="1946" spans="2:25" x14ac:dyDescent="0.35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</row>
    <row r="1947" spans="2:25" x14ac:dyDescent="0.35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</row>
    <row r="1948" spans="2:25" x14ac:dyDescent="0.35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</row>
    <row r="1949" spans="2:25" x14ac:dyDescent="0.35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</row>
    <row r="1950" spans="2:25" x14ac:dyDescent="0.35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</row>
    <row r="1951" spans="2:25" x14ac:dyDescent="0.35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</row>
    <row r="1952" spans="2:25" x14ac:dyDescent="0.35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</row>
    <row r="1953" spans="2:25" x14ac:dyDescent="0.35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</row>
    <row r="1954" spans="2:25" x14ac:dyDescent="0.35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</row>
    <row r="1955" spans="2:25" x14ac:dyDescent="0.35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</row>
    <row r="1956" spans="2:25" x14ac:dyDescent="0.35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</row>
    <row r="1957" spans="2:25" x14ac:dyDescent="0.35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</row>
    <row r="1958" spans="2:25" x14ac:dyDescent="0.35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</row>
    <row r="1959" spans="2:25" x14ac:dyDescent="0.35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</row>
    <row r="1960" spans="2:25" x14ac:dyDescent="0.35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</row>
    <row r="1961" spans="2:25" x14ac:dyDescent="0.35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</row>
    <row r="1962" spans="2:25" x14ac:dyDescent="0.35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</row>
    <row r="1963" spans="2:25" x14ac:dyDescent="0.35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</row>
    <row r="1964" spans="2:25" x14ac:dyDescent="0.35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</row>
    <row r="1965" spans="2:25" x14ac:dyDescent="0.35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</row>
    <row r="1966" spans="2:25" x14ac:dyDescent="0.35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</row>
    <row r="1967" spans="2:25" x14ac:dyDescent="0.35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</row>
    <row r="1968" spans="2:25" x14ac:dyDescent="0.35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</row>
    <row r="1969" spans="2:25" x14ac:dyDescent="0.35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</row>
    <row r="1970" spans="2:25" x14ac:dyDescent="0.35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</row>
    <row r="1971" spans="2:25" x14ac:dyDescent="0.35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</row>
    <row r="1972" spans="2:25" x14ac:dyDescent="0.35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</row>
    <row r="1973" spans="2:25" x14ac:dyDescent="0.35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</row>
    <row r="1974" spans="2:25" x14ac:dyDescent="0.35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</row>
    <row r="1975" spans="2:25" x14ac:dyDescent="0.35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</row>
    <row r="1976" spans="2:25" x14ac:dyDescent="0.35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</row>
    <row r="1977" spans="2:25" x14ac:dyDescent="0.35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</row>
    <row r="1978" spans="2:25" x14ac:dyDescent="0.35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</row>
    <row r="1979" spans="2:25" x14ac:dyDescent="0.35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</row>
    <row r="1980" spans="2:25" x14ac:dyDescent="0.35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</row>
    <row r="1981" spans="2:25" x14ac:dyDescent="0.35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</row>
    <row r="1982" spans="2:25" x14ac:dyDescent="0.35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</row>
    <row r="1983" spans="2:25" x14ac:dyDescent="0.35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</row>
    <row r="1984" spans="2:25" x14ac:dyDescent="0.35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</row>
    <row r="1985" spans="2:25" x14ac:dyDescent="0.35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</row>
    <row r="1986" spans="2:25" x14ac:dyDescent="0.35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</row>
    <row r="1987" spans="2:25" x14ac:dyDescent="0.35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</row>
    <row r="1988" spans="2:25" x14ac:dyDescent="0.35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</row>
    <row r="1989" spans="2:25" x14ac:dyDescent="0.35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</row>
    <row r="1990" spans="2:25" x14ac:dyDescent="0.35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</row>
    <row r="1991" spans="2:25" x14ac:dyDescent="0.35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</row>
    <row r="1992" spans="2:25" x14ac:dyDescent="0.35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</row>
    <row r="1993" spans="2:25" x14ac:dyDescent="0.35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</row>
    <row r="1994" spans="2:25" x14ac:dyDescent="0.35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</row>
    <row r="1995" spans="2:25" x14ac:dyDescent="0.35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</row>
    <row r="1996" spans="2:25" x14ac:dyDescent="0.35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</row>
    <row r="1997" spans="2:25" x14ac:dyDescent="0.35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</row>
    <row r="1998" spans="2:25" x14ac:dyDescent="0.35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</row>
    <row r="1999" spans="2:25" x14ac:dyDescent="0.35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</row>
    <row r="2000" spans="2:25" x14ac:dyDescent="0.35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</row>
    <row r="2001" spans="2:25" x14ac:dyDescent="0.35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</row>
    <row r="2002" spans="2:25" x14ac:dyDescent="0.35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</row>
    <row r="2003" spans="2:25" x14ac:dyDescent="0.35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</row>
    <row r="2004" spans="2:25" x14ac:dyDescent="0.35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</row>
    <row r="2005" spans="2:25" x14ac:dyDescent="0.35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</row>
    <row r="2006" spans="2:25" x14ac:dyDescent="0.35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</row>
    <row r="2007" spans="2:25" x14ac:dyDescent="0.35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</row>
    <row r="2008" spans="2:25" x14ac:dyDescent="0.35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</row>
    <row r="2009" spans="2:25" x14ac:dyDescent="0.35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</row>
    <row r="2010" spans="2:25" x14ac:dyDescent="0.35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</row>
    <row r="2011" spans="2:25" x14ac:dyDescent="0.35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</row>
    <row r="2012" spans="2:25" x14ac:dyDescent="0.35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</row>
    <row r="2013" spans="2:25" x14ac:dyDescent="0.35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</row>
    <row r="2014" spans="2:25" x14ac:dyDescent="0.35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</row>
    <row r="2015" spans="2:25" x14ac:dyDescent="0.35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</row>
    <row r="2016" spans="2:25" x14ac:dyDescent="0.35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</row>
    <row r="2017" spans="2:25" x14ac:dyDescent="0.35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</row>
    <row r="2018" spans="2:25" x14ac:dyDescent="0.35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</row>
    <row r="2019" spans="2:25" x14ac:dyDescent="0.35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</row>
    <row r="2020" spans="2:25" x14ac:dyDescent="0.35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</row>
    <row r="2021" spans="2:25" x14ac:dyDescent="0.35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</row>
    <row r="2022" spans="2:25" x14ac:dyDescent="0.35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</row>
    <row r="2023" spans="2:25" x14ac:dyDescent="0.35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</row>
    <row r="2024" spans="2:25" x14ac:dyDescent="0.35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</row>
    <row r="2025" spans="2:25" x14ac:dyDescent="0.35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</row>
    <row r="2026" spans="2:25" x14ac:dyDescent="0.35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</row>
    <row r="2027" spans="2:25" x14ac:dyDescent="0.35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</row>
    <row r="2028" spans="2:25" x14ac:dyDescent="0.35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</row>
    <row r="2029" spans="2:25" x14ac:dyDescent="0.35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</row>
    <row r="2030" spans="2:25" x14ac:dyDescent="0.35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</row>
    <row r="2031" spans="2:25" x14ac:dyDescent="0.35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</row>
    <row r="2032" spans="2:25" x14ac:dyDescent="0.35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</row>
    <row r="2033" spans="2:25" x14ac:dyDescent="0.35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</row>
    <row r="2034" spans="2:25" x14ac:dyDescent="0.35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</row>
    <row r="2035" spans="2:25" x14ac:dyDescent="0.35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</row>
    <row r="2036" spans="2:25" x14ac:dyDescent="0.35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</row>
    <row r="2037" spans="2:25" x14ac:dyDescent="0.35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</row>
    <row r="2038" spans="2:25" x14ac:dyDescent="0.35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</row>
    <row r="2039" spans="2:25" x14ac:dyDescent="0.35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</row>
    <row r="2040" spans="2:25" x14ac:dyDescent="0.35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</row>
    <row r="2041" spans="2:25" x14ac:dyDescent="0.35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</row>
    <row r="2042" spans="2:25" x14ac:dyDescent="0.35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</row>
    <row r="2043" spans="2:25" x14ac:dyDescent="0.35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</row>
    <row r="2044" spans="2:25" x14ac:dyDescent="0.35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</row>
    <row r="2045" spans="2:25" x14ac:dyDescent="0.35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</row>
    <row r="2046" spans="2:25" x14ac:dyDescent="0.35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</row>
    <row r="2047" spans="2:25" x14ac:dyDescent="0.35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</row>
    <row r="2048" spans="2:25" x14ac:dyDescent="0.35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</row>
    <row r="2049" spans="2:25" x14ac:dyDescent="0.35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</row>
    <row r="2050" spans="2:25" x14ac:dyDescent="0.35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</row>
    <row r="2051" spans="2:25" x14ac:dyDescent="0.35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</row>
    <row r="2052" spans="2:25" x14ac:dyDescent="0.35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</row>
    <row r="2053" spans="2:25" x14ac:dyDescent="0.35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</row>
    <row r="2054" spans="2:25" x14ac:dyDescent="0.35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</row>
    <row r="2055" spans="2:25" x14ac:dyDescent="0.35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</row>
    <row r="2056" spans="2:25" x14ac:dyDescent="0.35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</row>
    <row r="2057" spans="2:25" x14ac:dyDescent="0.35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</row>
    <row r="2058" spans="2:25" x14ac:dyDescent="0.35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</row>
    <row r="2059" spans="2:25" x14ac:dyDescent="0.35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</row>
    <row r="2060" spans="2:25" x14ac:dyDescent="0.35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</row>
    <row r="2061" spans="2:25" x14ac:dyDescent="0.35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</row>
    <row r="2062" spans="2:25" x14ac:dyDescent="0.35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</row>
    <row r="2063" spans="2:25" x14ac:dyDescent="0.35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</row>
    <row r="2064" spans="2:25" x14ac:dyDescent="0.35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</row>
    <row r="2065" spans="2:25" x14ac:dyDescent="0.35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</row>
    <row r="2066" spans="2:25" x14ac:dyDescent="0.35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</row>
    <row r="2067" spans="2:25" x14ac:dyDescent="0.35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</row>
    <row r="2068" spans="2:25" x14ac:dyDescent="0.35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</row>
    <row r="2069" spans="2:25" x14ac:dyDescent="0.35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</row>
    <row r="2070" spans="2:25" x14ac:dyDescent="0.35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</row>
    <row r="2071" spans="2:25" x14ac:dyDescent="0.35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</row>
    <row r="2072" spans="2:25" x14ac:dyDescent="0.35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</row>
    <row r="2073" spans="2:25" x14ac:dyDescent="0.35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</row>
    <row r="2074" spans="2:25" x14ac:dyDescent="0.35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</row>
    <row r="2075" spans="2:25" x14ac:dyDescent="0.35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</row>
    <row r="2076" spans="2:25" x14ac:dyDescent="0.35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</row>
    <row r="2077" spans="2:25" x14ac:dyDescent="0.35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</row>
    <row r="2078" spans="2:25" x14ac:dyDescent="0.35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</row>
    <row r="2079" spans="2:25" x14ac:dyDescent="0.35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</row>
    <row r="2080" spans="2:25" x14ac:dyDescent="0.35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</row>
    <row r="2081" spans="2:25" x14ac:dyDescent="0.35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</row>
    <row r="2082" spans="2:25" x14ac:dyDescent="0.35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</row>
    <row r="2083" spans="2:25" x14ac:dyDescent="0.35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</row>
    <row r="2084" spans="2:25" x14ac:dyDescent="0.35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</row>
    <row r="2085" spans="2:25" x14ac:dyDescent="0.35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</row>
    <row r="2086" spans="2:25" x14ac:dyDescent="0.35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</row>
    <row r="2087" spans="2:25" x14ac:dyDescent="0.35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</row>
    <row r="2088" spans="2:25" x14ac:dyDescent="0.35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</row>
    <row r="2089" spans="2:25" x14ac:dyDescent="0.35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</row>
    <row r="2090" spans="2:25" x14ac:dyDescent="0.35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</row>
    <row r="2091" spans="2:25" x14ac:dyDescent="0.35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</row>
    <row r="2092" spans="2:25" x14ac:dyDescent="0.35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</row>
    <row r="2093" spans="2:25" x14ac:dyDescent="0.35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</row>
    <row r="2094" spans="2:25" x14ac:dyDescent="0.35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</row>
    <row r="2095" spans="2:25" x14ac:dyDescent="0.35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</row>
    <row r="2096" spans="2:25" x14ac:dyDescent="0.35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</row>
    <row r="2097" spans="2:25" x14ac:dyDescent="0.35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</row>
    <row r="2098" spans="2:25" x14ac:dyDescent="0.35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</row>
    <row r="2099" spans="2:25" x14ac:dyDescent="0.35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</row>
    <row r="2100" spans="2:25" x14ac:dyDescent="0.35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</row>
    <row r="2101" spans="2:25" x14ac:dyDescent="0.35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</row>
    <row r="2102" spans="2:25" x14ac:dyDescent="0.35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</row>
    <row r="2103" spans="2:25" x14ac:dyDescent="0.35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</row>
    <row r="2104" spans="2:25" x14ac:dyDescent="0.35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</row>
    <row r="2105" spans="2:25" x14ac:dyDescent="0.35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</row>
    <row r="2106" spans="2:25" x14ac:dyDescent="0.35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</row>
    <row r="2107" spans="2:25" x14ac:dyDescent="0.35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</row>
    <row r="2108" spans="2:25" x14ac:dyDescent="0.35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</row>
    <row r="2109" spans="2:25" x14ac:dyDescent="0.35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</row>
    <row r="2110" spans="2:25" x14ac:dyDescent="0.35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</row>
    <row r="2111" spans="2:25" x14ac:dyDescent="0.35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</row>
    <row r="2112" spans="2:25" x14ac:dyDescent="0.35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</row>
    <row r="2113" spans="2:25" x14ac:dyDescent="0.35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</row>
    <row r="2114" spans="2:25" x14ac:dyDescent="0.35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</row>
    <row r="2115" spans="2:25" x14ac:dyDescent="0.35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</row>
    <row r="2116" spans="2:25" x14ac:dyDescent="0.35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</row>
    <row r="2117" spans="2:25" x14ac:dyDescent="0.35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</row>
    <row r="2118" spans="2:25" x14ac:dyDescent="0.35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</row>
    <row r="2119" spans="2:25" x14ac:dyDescent="0.35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</row>
    <row r="2120" spans="2:25" x14ac:dyDescent="0.35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</row>
    <row r="2121" spans="2:25" x14ac:dyDescent="0.35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</row>
    <row r="2122" spans="2:25" x14ac:dyDescent="0.35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</row>
    <row r="2123" spans="2:25" x14ac:dyDescent="0.35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</row>
    <row r="2124" spans="2:25" x14ac:dyDescent="0.35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</row>
    <row r="2125" spans="2:25" x14ac:dyDescent="0.35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</row>
    <row r="2126" spans="2:25" x14ac:dyDescent="0.35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</row>
    <row r="2127" spans="2:25" x14ac:dyDescent="0.35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</row>
    <row r="2128" spans="2:25" x14ac:dyDescent="0.35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</row>
    <row r="2129" spans="2:25" x14ac:dyDescent="0.35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</row>
    <row r="2130" spans="2:25" x14ac:dyDescent="0.35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</row>
    <row r="2131" spans="2:25" x14ac:dyDescent="0.35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</row>
    <row r="2132" spans="2:25" x14ac:dyDescent="0.35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</row>
    <row r="2133" spans="2:25" x14ac:dyDescent="0.35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</row>
    <row r="2134" spans="2:25" x14ac:dyDescent="0.35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</row>
    <row r="2135" spans="2:25" x14ac:dyDescent="0.35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</row>
    <row r="2136" spans="2:25" x14ac:dyDescent="0.35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</row>
    <row r="2137" spans="2:25" x14ac:dyDescent="0.35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</row>
    <row r="2138" spans="2:25" x14ac:dyDescent="0.35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</row>
    <row r="2139" spans="2:25" x14ac:dyDescent="0.35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</row>
    <row r="2140" spans="2:25" x14ac:dyDescent="0.35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</row>
    <row r="2141" spans="2:25" x14ac:dyDescent="0.35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</row>
    <row r="2142" spans="2:25" x14ac:dyDescent="0.35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</row>
    <row r="2143" spans="2:25" x14ac:dyDescent="0.35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</row>
    <row r="2144" spans="2:25" x14ac:dyDescent="0.35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</row>
    <row r="2145" spans="2:25" x14ac:dyDescent="0.35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</row>
    <row r="2146" spans="2:25" x14ac:dyDescent="0.35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</row>
    <row r="2147" spans="2:25" x14ac:dyDescent="0.35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</row>
    <row r="2148" spans="2:25" x14ac:dyDescent="0.35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</row>
    <row r="2149" spans="2:25" x14ac:dyDescent="0.35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</row>
    <row r="2150" spans="2:25" x14ac:dyDescent="0.35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</row>
    <row r="2151" spans="2:25" x14ac:dyDescent="0.35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</row>
    <row r="2152" spans="2:25" x14ac:dyDescent="0.35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</row>
    <row r="2153" spans="2:25" x14ac:dyDescent="0.35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</row>
    <row r="2154" spans="2:25" x14ac:dyDescent="0.35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</row>
    <row r="2155" spans="2:25" x14ac:dyDescent="0.35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</row>
    <row r="2156" spans="2:25" x14ac:dyDescent="0.35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</row>
    <row r="2157" spans="2:25" x14ac:dyDescent="0.35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</row>
    <row r="2158" spans="2:25" x14ac:dyDescent="0.35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</row>
    <row r="2159" spans="2:25" x14ac:dyDescent="0.35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</row>
    <row r="2160" spans="2:25" x14ac:dyDescent="0.35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</row>
    <row r="2161" spans="2:25" x14ac:dyDescent="0.35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</row>
    <row r="2162" spans="2:25" x14ac:dyDescent="0.35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</row>
    <row r="2163" spans="2:25" x14ac:dyDescent="0.35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</row>
    <row r="2164" spans="2:25" x14ac:dyDescent="0.35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</row>
    <row r="2165" spans="2:25" x14ac:dyDescent="0.35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</row>
    <row r="2166" spans="2:25" x14ac:dyDescent="0.35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</row>
    <row r="2167" spans="2:25" x14ac:dyDescent="0.35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</row>
    <row r="2168" spans="2:25" x14ac:dyDescent="0.35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</row>
    <row r="2169" spans="2:25" x14ac:dyDescent="0.35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</row>
    <row r="2170" spans="2:25" x14ac:dyDescent="0.35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</row>
    <row r="2171" spans="2:25" x14ac:dyDescent="0.35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</row>
    <row r="2172" spans="2:25" x14ac:dyDescent="0.35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</row>
    <row r="2173" spans="2:25" x14ac:dyDescent="0.35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</row>
    <row r="2174" spans="2:25" x14ac:dyDescent="0.35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</row>
    <row r="2175" spans="2:25" x14ac:dyDescent="0.35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</row>
    <row r="2176" spans="2:25" x14ac:dyDescent="0.35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</row>
    <row r="2177" spans="2:25" x14ac:dyDescent="0.35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</row>
    <row r="2178" spans="2:25" x14ac:dyDescent="0.35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</row>
    <row r="2179" spans="2:25" x14ac:dyDescent="0.35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</row>
    <row r="2180" spans="2:25" x14ac:dyDescent="0.35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</row>
    <row r="2181" spans="2:25" x14ac:dyDescent="0.35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</row>
    <row r="2182" spans="2:25" x14ac:dyDescent="0.35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</row>
    <row r="2183" spans="2:25" x14ac:dyDescent="0.35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</row>
    <row r="2184" spans="2:25" x14ac:dyDescent="0.35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</row>
    <row r="2185" spans="2:25" x14ac:dyDescent="0.35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</row>
    <row r="2186" spans="2:25" x14ac:dyDescent="0.35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</row>
    <row r="2187" spans="2:25" x14ac:dyDescent="0.35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</row>
    <row r="2188" spans="2:25" x14ac:dyDescent="0.35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</row>
    <row r="2189" spans="2:25" x14ac:dyDescent="0.35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</row>
    <row r="2190" spans="2:25" x14ac:dyDescent="0.35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</row>
    <row r="2191" spans="2:25" x14ac:dyDescent="0.35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</row>
    <row r="2192" spans="2:25" x14ac:dyDescent="0.35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</row>
    <row r="2193" spans="2:25" x14ac:dyDescent="0.35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</row>
    <row r="2194" spans="2:25" x14ac:dyDescent="0.35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</row>
    <row r="2195" spans="2:25" x14ac:dyDescent="0.35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</row>
    <row r="2196" spans="2:25" x14ac:dyDescent="0.35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</row>
    <row r="2197" spans="2:25" x14ac:dyDescent="0.35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</row>
    <row r="2198" spans="2:25" x14ac:dyDescent="0.35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</row>
    <row r="2199" spans="2:25" x14ac:dyDescent="0.35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</row>
    <row r="2200" spans="2:25" x14ac:dyDescent="0.35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</row>
    <row r="2201" spans="2:25" x14ac:dyDescent="0.35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</row>
    <row r="2202" spans="2:25" x14ac:dyDescent="0.35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</row>
    <row r="2203" spans="2:25" x14ac:dyDescent="0.35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</row>
    <row r="2204" spans="2:25" x14ac:dyDescent="0.35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</row>
    <row r="2205" spans="2:25" x14ac:dyDescent="0.35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</row>
    <row r="2206" spans="2:25" x14ac:dyDescent="0.35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</row>
    <row r="2207" spans="2:25" x14ac:dyDescent="0.35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</row>
    <row r="2208" spans="2:25" x14ac:dyDescent="0.35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</row>
    <row r="2209" spans="2:25" x14ac:dyDescent="0.35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</row>
    <row r="2210" spans="2:25" x14ac:dyDescent="0.35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</row>
    <row r="2211" spans="2:25" x14ac:dyDescent="0.35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</row>
    <row r="2212" spans="2:25" x14ac:dyDescent="0.35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</row>
    <row r="2213" spans="2:25" x14ac:dyDescent="0.35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</row>
    <row r="2214" spans="2:25" x14ac:dyDescent="0.35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</row>
    <row r="2215" spans="2:25" x14ac:dyDescent="0.35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</row>
    <row r="2216" spans="2:25" x14ac:dyDescent="0.35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</row>
    <row r="2217" spans="2:25" x14ac:dyDescent="0.35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</row>
    <row r="2218" spans="2:25" x14ac:dyDescent="0.35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</row>
    <row r="2219" spans="2:25" x14ac:dyDescent="0.35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</row>
    <row r="2220" spans="2:25" x14ac:dyDescent="0.35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</row>
    <row r="2221" spans="2:25" x14ac:dyDescent="0.35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</row>
    <row r="2222" spans="2:25" x14ac:dyDescent="0.35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</row>
    <row r="2223" spans="2:25" x14ac:dyDescent="0.35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</row>
    <row r="2224" spans="2:25" x14ac:dyDescent="0.35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</row>
    <row r="2225" spans="2:25" x14ac:dyDescent="0.35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</row>
    <row r="2226" spans="2:25" x14ac:dyDescent="0.35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</row>
    <row r="2227" spans="2:25" x14ac:dyDescent="0.35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</row>
    <row r="2228" spans="2:25" x14ac:dyDescent="0.35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</row>
    <row r="2229" spans="2:25" x14ac:dyDescent="0.35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</row>
    <row r="2230" spans="2:25" x14ac:dyDescent="0.35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</row>
    <row r="2231" spans="2:25" x14ac:dyDescent="0.35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</row>
    <row r="2232" spans="2:25" x14ac:dyDescent="0.35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</row>
    <row r="2233" spans="2:25" x14ac:dyDescent="0.35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</row>
    <row r="2234" spans="2:25" x14ac:dyDescent="0.35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</row>
    <row r="2235" spans="2:25" x14ac:dyDescent="0.35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</row>
    <row r="2236" spans="2:25" x14ac:dyDescent="0.35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</row>
    <row r="2237" spans="2:25" x14ac:dyDescent="0.35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</row>
    <row r="2238" spans="2:25" x14ac:dyDescent="0.35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</row>
    <row r="2239" spans="2:25" x14ac:dyDescent="0.35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</row>
    <row r="2240" spans="2:25" x14ac:dyDescent="0.35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</row>
    <row r="2241" spans="2:25" x14ac:dyDescent="0.35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</row>
    <row r="2242" spans="2:25" x14ac:dyDescent="0.35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</row>
    <row r="2243" spans="2:25" x14ac:dyDescent="0.35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</row>
    <row r="2244" spans="2:25" x14ac:dyDescent="0.35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</row>
    <row r="2245" spans="2:25" x14ac:dyDescent="0.35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</row>
    <row r="2246" spans="2:25" x14ac:dyDescent="0.35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</row>
    <row r="2247" spans="2:25" x14ac:dyDescent="0.35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</row>
    <row r="2248" spans="2:25" x14ac:dyDescent="0.35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</row>
    <row r="2249" spans="2:25" x14ac:dyDescent="0.35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</row>
    <row r="2250" spans="2:25" x14ac:dyDescent="0.35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</row>
    <row r="2251" spans="2:25" x14ac:dyDescent="0.35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</row>
    <row r="2252" spans="2:25" x14ac:dyDescent="0.35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</row>
    <row r="2253" spans="2:25" x14ac:dyDescent="0.35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</row>
    <row r="2254" spans="2:25" x14ac:dyDescent="0.35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</row>
    <row r="2255" spans="2:25" x14ac:dyDescent="0.35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</row>
    <row r="2256" spans="2:25" x14ac:dyDescent="0.35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</row>
    <row r="2257" spans="2:25" x14ac:dyDescent="0.35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</row>
    <row r="2258" spans="2:25" x14ac:dyDescent="0.35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</row>
    <row r="2259" spans="2:25" x14ac:dyDescent="0.35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</row>
    <row r="2260" spans="2:25" x14ac:dyDescent="0.35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</row>
    <row r="2261" spans="2:25" x14ac:dyDescent="0.35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</row>
    <row r="2262" spans="2:25" x14ac:dyDescent="0.35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</row>
    <row r="2263" spans="2:25" x14ac:dyDescent="0.35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</row>
    <row r="2264" spans="2:25" x14ac:dyDescent="0.35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</row>
    <row r="2265" spans="2:25" x14ac:dyDescent="0.35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</row>
    <row r="2266" spans="2:25" x14ac:dyDescent="0.35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</row>
    <row r="2267" spans="2:25" x14ac:dyDescent="0.35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</row>
    <row r="2268" spans="2:25" x14ac:dyDescent="0.35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</row>
    <row r="2269" spans="2:25" x14ac:dyDescent="0.35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</row>
    <row r="2270" spans="2:25" x14ac:dyDescent="0.35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</row>
    <row r="2271" spans="2:25" x14ac:dyDescent="0.35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</row>
    <row r="2272" spans="2:25" x14ac:dyDescent="0.35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</row>
    <row r="2273" spans="2:25" x14ac:dyDescent="0.35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</row>
    <row r="2274" spans="2:25" x14ac:dyDescent="0.35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</row>
    <row r="2275" spans="2:25" x14ac:dyDescent="0.35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</row>
    <row r="2276" spans="2:25" x14ac:dyDescent="0.35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</row>
    <row r="2277" spans="2:25" x14ac:dyDescent="0.35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</row>
    <row r="2278" spans="2:25" x14ac:dyDescent="0.35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</row>
    <row r="2279" spans="2:25" x14ac:dyDescent="0.35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</row>
    <row r="2280" spans="2:25" x14ac:dyDescent="0.35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</row>
    <row r="2281" spans="2:25" x14ac:dyDescent="0.35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</row>
    <row r="2282" spans="2:25" x14ac:dyDescent="0.35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</row>
    <row r="2283" spans="2:25" x14ac:dyDescent="0.35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</row>
    <row r="2284" spans="2:25" x14ac:dyDescent="0.35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</row>
    <row r="2285" spans="2:25" x14ac:dyDescent="0.35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</row>
    <row r="2286" spans="2:25" x14ac:dyDescent="0.35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</row>
    <row r="2287" spans="2:25" x14ac:dyDescent="0.35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</row>
    <row r="2288" spans="2:25" x14ac:dyDescent="0.35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</row>
    <row r="2289" spans="2:25" x14ac:dyDescent="0.35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</row>
    <row r="2290" spans="2:25" x14ac:dyDescent="0.35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</row>
    <row r="2291" spans="2:25" x14ac:dyDescent="0.35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</row>
    <row r="2292" spans="2:25" x14ac:dyDescent="0.35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</row>
    <row r="2293" spans="2:25" x14ac:dyDescent="0.35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</row>
    <row r="2294" spans="2:25" x14ac:dyDescent="0.35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</row>
    <row r="2295" spans="2:25" x14ac:dyDescent="0.35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</row>
    <row r="2296" spans="2:25" x14ac:dyDescent="0.35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</row>
    <row r="2297" spans="2:25" x14ac:dyDescent="0.35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</row>
    <row r="2298" spans="2:25" x14ac:dyDescent="0.35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</row>
    <row r="2299" spans="2:25" x14ac:dyDescent="0.35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</row>
    <row r="2300" spans="2:25" x14ac:dyDescent="0.35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</row>
    <row r="2301" spans="2:25" x14ac:dyDescent="0.35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</row>
    <row r="2302" spans="2:25" x14ac:dyDescent="0.35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</row>
    <row r="2303" spans="2:25" x14ac:dyDescent="0.35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</row>
    <row r="2304" spans="2:25" x14ac:dyDescent="0.35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</row>
    <row r="2305" spans="2:25" x14ac:dyDescent="0.35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</row>
    <row r="2306" spans="2:25" x14ac:dyDescent="0.35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</row>
    <row r="2307" spans="2:25" x14ac:dyDescent="0.35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</row>
    <row r="2308" spans="2:25" x14ac:dyDescent="0.35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</row>
    <row r="2309" spans="2:25" x14ac:dyDescent="0.35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</row>
    <row r="2310" spans="2:25" x14ac:dyDescent="0.35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</row>
    <row r="2311" spans="2:25" x14ac:dyDescent="0.35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</row>
    <row r="2312" spans="2:25" x14ac:dyDescent="0.35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</row>
    <row r="2313" spans="2:25" x14ac:dyDescent="0.35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</row>
    <row r="2314" spans="2:25" x14ac:dyDescent="0.35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</row>
    <row r="2315" spans="2:25" x14ac:dyDescent="0.35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</row>
    <row r="2316" spans="2:25" x14ac:dyDescent="0.35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</row>
    <row r="2317" spans="2:25" x14ac:dyDescent="0.35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</row>
    <row r="2318" spans="2:25" x14ac:dyDescent="0.35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</row>
    <row r="2319" spans="2:25" x14ac:dyDescent="0.35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</row>
    <row r="2320" spans="2:25" x14ac:dyDescent="0.35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</row>
    <row r="2321" spans="2:25" x14ac:dyDescent="0.35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</row>
    <row r="2322" spans="2:25" x14ac:dyDescent="0.35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</row>
    <row r="2323" spans="2:25" x14ac:dyDescent="0.35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</row>
    <row r="2324" spans="2:25" x14ac:dyDescent="0.35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</row>
    <row r="2325" spans="2:25" x14ac:dyDescent="0.35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</row>
    <row r="2326" spans="2:25" x14ac:dyDescent="0.35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</row>
    <row r="2327" spans="2:25" x14ac:dyDescent="0.35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</row>
    <row r="2328" spans="2:25" x14ac:dyDescent="0.35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</row>
    <row r="2329" spans="2:25" x14ac:dyDescent="0.35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</row>
    <row r="2330" spans="2:25" x14ac:dyDescent="0.35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</row>
    <row r="2331" spans="2:25" x14ac:dyDescent="0.35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</row>
    <row r="2332" spans="2:25" x14ac:dyDescent="0.35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</row>
    <row r="2333" spans="2:25" x14ac:dyDescent="0.35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</row>
    <row r="2334" spans="2:25" x14ac:dyDescent="0.35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</row>
    <row r="2335" spans="2:25" x14ac:dyDescent="0.35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</row>
    <row r="2336" spans="2:25" x14ac:dyDescent="0.35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</row>
    <row r="2337" spans="2:25" x14ac:dyDescent="0.35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</row>
    <row r="2338" spans="2:25" x14ac:dyDescent="0.35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</row>
    <row r="2339" spans="2:25" x14ac:dyDescent="0.35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</row>
    <row r="2340" spans="2:25" x14ac:dyDescent="0.35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</row>
    <row r="2341" spans="2:25" x14ac:dyDescent="0.35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</row>
    <row r="2342" spans="2:25" x14ac:dyDescent="0.35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</row>
    <row r="2343" spans="2:25" x14ac:dyDescent="0.35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</row>
    <row r="2344" spans="2:25" x14ac:dyDescent="0.35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</row>
    <row r="2345" spans="2:25" x14ac:dyDescent="0.35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</row>
    <row r="2346" spans="2:25" x14ac:dyDescent="0.35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</row>
    <row r="2347" spans="2:25" x14ac:dyDescent="0.35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</row>
    <row r="2348" spans="2:25" x14ac:dyDescent="0.35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</row>
    <row r="2349" spans="2:25" x14ac:dyDescent="0.35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</row>
    <row r="2350" spans="2:25" x14ac:dyDescent="0.35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</row>
    <row r="2351" spans="2:25" x14ac:dyDescent="0.35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</row>
    <row r="2352" spans="2:25" x14ac:dyDescent="0.35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</row>
    <row r="2353" spans="2:25" x14ac:dyDescent="0.35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</row>
    <row r="2354" spans="2:25" x14ac:dyDescent="0.35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</row>
    <row r="2355" spans="2:25" x14ac:dyDescent="0.35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</row>
    <row r="2356" spans="2:25" x14ac:dyDescent="0.35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</row>
    <row r="2357" spans="2:25" x14ac:dyDescent="0.35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</row>
    <row r="2358" spans="2:25" x14ac:dyDescent="0.35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</row>
    <row r="2359" spans="2:25" x14ac:dyDescent="0.35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</row>
    <row r="2360" spans="2:25" x14ac:dyDescent="0.35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</row>
    <row r="2361" spans="2:25" x14ac:dyDescent="0.35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</row>
    <row r="2362" spans="2:25" x14ac:dyDescent="0.35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</row>
    <row r="2363" spans="2:25" x14ac:dyDescent="0.35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</row>
    <row r="2364" spans="2:25" x14ac:dyDescent="0.35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</row>
    <row r="2365" spans="2:25" x14ac:dyDescent="0.35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</row>
    <row r="2366" spans="2:25" x14ac:dyDescent="0.35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</row>
    <row r="2367" spans="2:25" x14ac:dyDescent="0.35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</row>
    <row r="2368" spans="2:25" x14ac:dyDescent="0.35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</row>
    <row r="2369" spans="2:25" x14ac:dyDescent="0.35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</row>
    <row r="2370" spans="2:25" x14ac:dyDescent="0.35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</row>
    <row r="2371" spans="2:25" x14ac:dyDescent="0.35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</row>
    <row r="2372" spans="2:25" x14ac:dyDescent="0.35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</row>
    <row r="2373" spans="2:25" x14ac:dyDescent="0.35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</row>
    <row r="2374" spans="2:25" x14ac:dyDescent="0.35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</row>
    <row r="2375" spans="2:25" x14ac:dyDescent="0.35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</row>
    <row r="2376" spans="2:25" x14ac:dyDescent="0.35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</row>
    <row r="2377" spans="2:25" x14ac:dyDescent="0.35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</row>
    <row r="2378" spans="2:25" x14ac:dyDescent="0.35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</row>
    <row r="2379" spans="2:25" x14ac:dyDescent="0.35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</row>
    <row r="2380" spans="2:25" x14ac:dyDescent="0.35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</row>
    <row r="2381" spans="2:25" x14ac:dyDescent="0.35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</row>
    <row r="2382" spans="2:25" x14ac:dyDescent="0.35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</row>
    <row r="2383" spans="2:25" x14ac:dyDescent="0.35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</row>
    <row r="2384" spans="2:25" x14ac:dyDescent="0.35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</row>
    <row r="2385" spans="2:25" x14ac:dyDescent="0.35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</row>
    <row r="2386" spans="2:25" x14ac:dyDescent="0.35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</row>
    <row r="2387" spans="2:25" x14ac:dyDescent="0.35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</row>
    <row r="2388" spans="2:25" x14ac:dyDescent="0.35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</row>
    <row r="2389" spans="2:25" x14ac:dyDescent="0.35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</row>
    <row r="2390" spans="2:25" x14ac:dyDescent="0.35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</row>
    <row r="2391" spans="2:25" x14ac:dyDescent="0.35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</row>
    <row r="2392" spans="2:25" x14ac:dyDescent="0.35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</row>
    <row r="2393" spans="2:25" x14ac:dyDescent="0.35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</row>
    <row r="2394" spans="2:25" x14ac:dyDescent="0.35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</row>
    <row r="2395" spans="2:25" x14ac:dyDescent="0.35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</row>
    <row r="2396" spans="2:25" x14ac:dyDescent="0.35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</row>
    <row r="2397" spans="2:25" x14ac:dyDescent="0.35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</row>
    <row r="2398" spans="2:25" x14ac:dyDescent="0.35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</row>
    <row r="2399" spans="2:25" x14ac:dyDescent="0.35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</row>
    <row r="2400" spans="2:25" x14ac:dyDescent="0.35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</row>
    <row r="2401" spans="2:25" x14ac:dyDescent="0.35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</row>
    <row r="2402" spans="2:25" x14ac:dyDescent="0.35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</row>
    <row r="2403" spans="2:25" x14ac:dyDescent="0.35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</row>
    <row r="2404" spans="2:25" x14ac:dyDescent="0.35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</row>
    <row r="2405" spans="2:25" x14ac:dyDescent="0.35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</row>
    <row r="2406" spans="2:25" x14ac:dyDescent="0.35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</row>
    <row r="2407" spans="2:25" x14ac:dyDescent="0.35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</row>
    <row r="2408" spans="2:25" x14ac:dyDescent="0.35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</row>
    <row r="2409" spans="2:25" x14ac:dyDescent="0.35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</row>
    <row r="2410" spans="2:25" x14ac:dyDescent="0.35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</row>
    <row r="2411" spans="2:25" x14ac:dyDescent="0.35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</row>
    <row r="2412" spans="2:25" x14ac:dyDescent="0.35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</row>
    <row r="2413" spans="2:25" x14ac:dyDescent="0.35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</row>
    <row r="2414" spans="2:25" x14ac:dyDescent="0.35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</row>
    <row r="2415" spans="2:25" x14ac:dyDescent="0.35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</row>
    <row r="2416" spans="2:25" x14ac:dyDescent="0.35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</row>
    <row r="2417" spans="2:25" x14ac:dyDescent="0.35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</row>
    <row r="2418" spans="2:25" x14ac:dyDescent="0.35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</row>
    <row r="2419" spans="2:25" x14ac:dyDescent="0.35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</row>
    <row r="2420" spans="2:25" x14ac:dyDescent="0.35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</row>
    <row r="2421" spans="2:25" x14ac:dyDescent="0.35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</row>
    <row r="2422" spans="2:25" x14ac:dyDescent="0.35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</row>
    <row r="2423" spans="2:25" x14ac:dyDescent="0.35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</row>
    <row r="2424" spans="2:25" x14ac:dyDescent="0.35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</row>
    <row r="2425" spans="2:25" x14ac:dyDescent="0.35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</row>
    <row r="2426" spans="2:25" x14ac:dyDescent="0.35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</row>
    <row r="2427" spans="2:25" x14ac:dyDescent="0.35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</row>
    <row r="2428" spans="2:25" x14ac:dyDescent="0.35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</row>
    <row r="2429" spans="2:25" x14ac:dyDescent="0.35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</row>
    <row r="2430" spans="2:25" x14ac:dyDescent="0.35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</row>
    <row r="2431" spans="2:25" x14ac:dyDescent="0.35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</row>
    <row r="2432" spans="2:25" x14ac:dyDescent="0.35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</row>
    <row r="2433" spans="2:25" x14ac:dyDescent="0.35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</row>
    <row r="2434" spans="2:25" x14ac:dyDescent="0.35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</row>
    <row r="2435" spans="2:25" x14ac:dyDescent="0.35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</row>
    <row r="2436" spans="2:25" x14ac:dyDescent="0.35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</row>
    <row r="2437" spans="2:25" x14ac:dyDescent="0.35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</row>
    <row r="2438" spans="2:25" x14ac:dyDescent="0.35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</row>
    <row r="2439" spans="2:25" x14ac:dyDescent="0.35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</row>
    <row r="2440" spans="2:25" x14ac:dyDescent="0.35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</row>
    <row r="2441" spans="2:25" x14ac:dyDescent="0.35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</row>
    <row r="2442" spans="2:25" x14ac:dyDescent="0.35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</row>
    <row r="2443" spans="2:25" x14ac:dyDescent="0.35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</row>
    <row r="2444" spans="2:25" x14ac:dyDescent="0.35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</row>
    <row r="2445" spans="2:25" x14ac:dyDescent="0.35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</row>
    <row r="2446" spans="2:25" x14ac:dyDescent="0.35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</row>
    <row r="2447" spans="2:25" x14ac:dyDescent="0.35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</row>
    <row r="2448" spans="2:25" x14ac:dyDescent="0.35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</row>
    <row r="2449" spans="2:25" x14ac:dyDescent="0.35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</row>
    <row r="2450" spans="2:25" x14ac:dyDescent="0.35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</row>
    <row r="2451" spans="2:25" x14ac:dyDescent="0.35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</row>
    <row r="2452" spans="2:25" x14ac:dyDescent="0.35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</row>
    <row r="2453" spans="2:25" x14ac:dyDescent="0.35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</row>
    <row r="2454" spans="2:25" x14ac:dyDescent="0.35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</row>
    <row r="2455" spans="2:25" x14ac:dyDescent="0.35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</row>
    <row r="2456" spans="2:25" x14ac:dyDescent="0.35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</row>
    <row r="2457" spans="2:25" x14ac:dyDescent="0.35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</row>
    <row r="2458" spans="2:25" x14ac:dyDescent="0.35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</row>
    <row r="2459" spans="2:25" x14ac:dyDescent="0.35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</row>
    <row r="2460" spans="2:25" x14ac:dyDescent="0.35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</row>
    <row r="2461" spans="2:25" x14ac:dyDescent="0.35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</row>
    <row r="2462" spans="2:25" x14ac:dyDescent="0.35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</row>
    <row r="2463" spans="2:25" x14ac:dyDescent="0.35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</row>
    <row r="2464" spans="2:25" x14ac:dyDescent="0.35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</row>
    <row r="2465" spans="2:25" x14ac:dyDescent="0.35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</row>
    <row r="2466" spans="2:25" x14ac:dyDescent="0.35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</row>
    <row r="2467" spans="2:25" x14ac:dyDescent="0.35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</row>
    <row r="2468" spans="2:25" x14ac:dyDescent="0.35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</row>
    <row r="2469" spans="2:25" x14ac:dyDescent="0.35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</row>
    <row r="2470" spans="2:25" x14ac:dyDescent="0.35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</row>
    <row r="2471" spans="2:25" x14ac:dyDescent="0.35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</row>
    <row r="2472" spans="2:25" x14ac:dyDescent="0.35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</row>
    <row r="2473" spans="2:25" x14ac:dyDescent="0.35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</row>
    <row r="2474" spans="2:25" x14ac:dyDescent="0.35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</row>
    <row r="2475" spans="2:25" x14ac:dyDescent="0.35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</row>
    <row r="2476" spans="2:25" x14ac:dyDescent="0.35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</row>
    <row r="2477" spans="2:25" x14ac:dyDescent="0.35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</row>
    <row r="2478" spans="2:25" x14ac:dyDescent="0.35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</row>
    <row r="2479" spans="2:25" x14ac:dyDescent="0.35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</row>
    <row r="2480" spans="2:25" x14ac:dyDescent="0.35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</row>
    <row r="2481" spans="2:25" x14ac:dyDescent="0.35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</row>
    <row r="2482" spans="2:25" x14ac:dyDescent="0.35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</row>
    <row r="2483" spans="2:25" x14ac:dyDescent="0.35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</row>
    <row r="2484" spans="2:25" x14ac:dyDescent="0.35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</row>
    <row r="2485" spans="2:25" x14ac:dyDescent="0.35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</row>
    <row r="2486" spans="2:25" x14ac:dyDescent="0.35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</row>
    <row r="2487" spans="2:25" x14ac:dyDescent="0.35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</row>
    <row r="2488" spans="2:25" x14ac:dyDescent="0.35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</row>
    <row r="2489" spans="2:25" x14ac:dyDescent="0.35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</row>
    <row r="2490" spans="2:25" x14ac:dyDescent="0.35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</row>
    <row r="2491" spans="2:25" x14ac:dyDescent="0.35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</row>
    <row r="2492" spans="2:25" x14ac:dyDescent="0.35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</row>
    <row r="2493" spans="2:25" x14ac:dyDescent="0.35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</row>
    <row r="2494" spans="2:25" x14ac:dyDescent="0.35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</row>
    <row r="2495" spans="2:25" x14ac:dyDescent="0.35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</row>
    <row r="2496" spans="2:25" x14ac:dyDescent="0.35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</row>
    <row r="2497" spans="2:25" x14ac:dyDescent="0.35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</row>
    <row r="2498" spans="2:25" x14ac:dyDescent="0.35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</row>
    <row r="2499" spans="2:25" x14ac:dyDescent="0.35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</row>
    <row r="2500" spans="2:25" x14ac:dyDescent="0.35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</row>
    <row r="2501" spans="2:25" x14ac:dyDescent="0.35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</row>
    <row r="2502" spans="2:25" x14ac:dyDescent="0.35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</row>
    <row r="2503" spans="2:25" x14ac:dyDescent="0.35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</row>
    <row r="2504" spans="2:25" x14ac:dyDescent="0.35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</row>
    <row r="2505" spans="2:25" x14ac:dyDescent="0.35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</row>
    <row r="2506" spans="2:25" x14ac:dyDescent="0.35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</row>
    <row r="2507" spans="2:25" x14ac:dyDescent="0.35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</row>
    <row r="2508" spans="2:25" x14ac:dyDescent="0.35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</row>
    <row r="2509" spans="2:25" x14ac:dyDescent="0.35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</row>
    <row r="2510" spans="2:25" x14ac:dyDescent="0.35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</row>
    <row r="2511" spans="2:25" x14ac:dyDescent="0.35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</row>
    <row r="2512" spans="2:25" x14ac:dyDescent="0.35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</row>
    <row r="2513" spans="2:25" x14ac:dyDescent="0.35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</row>
    <row r="2514" spans="2:25" x14ac:dyDescent="0.35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</row>
    <row r="2515" spans="2:25" x14ac:dyDescent="0.35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</row>
    <row r="2516" spans="2:25" x14ac:dyDescent="0.35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</row>
    <row r="2517" spans="2:25" x14ac:dyDescent="0.35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</row>
    <row r="2518" spans="2:25" x14ac:dyDescent="0.35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</row>
    <row r="2519" spans="2:25" x14ac:dyDescent="0.35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</row>
    <row r="2520" spans="2:25" x14ac:dyDescent="0.35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</row>
    <row r="2521" spans="2:25" x14ac:dyDescent="0.35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</row>
    <row r="2522" spans="2:25" x14ac:dyDescent="0.35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</row>
    <row r="2523" spans="2:25" x14ac:dyDescent="0.35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</row>
    <row r="2524" spans="2:25" x14ac:dyDescent="0.35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</row>
    <row r="2525" spans="2:25" x14ac:dyDescent="0.35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</row>
    <row r="2526" spans="2:25" x14ac:dyDescent="0.35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</row>
    <row r="2527" spans="2:25" x14ac:dyDescent="0.35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</row>
    <row r="2528" spans="2:25" x14ac:dyDescent="0.35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</row>
    <row r="2529" spans="2:25" x14ac:dyDescent="0.35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</row>
    <row r="2530" spans="2:25" x14ac:dyDescent="0.35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</row>
    <row r="2531" spans="2:25" x14ac:dyDescent="0.35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</row>
    <row r="2532" spans="2:25" x14ac:dyDescent="0.35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</row>
    <row r="2533" spans="2:25" x14ac:dyDescent="0.35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</row>
    <row r="2534" spans="2:25" x14ac:dyDescent="0.35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</row>
    <row r="2535" spans="2:25" x14ac:dyDescent="0.35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</row>
    <row r="2536" spans="2:25" x14ac:dyDescent="0.35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</row>
    <row r="2537" spans="2:25" x14ac:dyDescent="0.35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</row>
    <row r="2538" spans="2:25" x14ac:dyDescent="0.35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</row>
    <row r="2539" spans="2:25" x14ac:dyDescent="0.35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</row>
    <row r="2540" spans="2:25" x14ac:dyDescent="0.35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</row>
    <row r="2541" spans="2:25" x14ac:dyDescent="0.35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</row>
    <row r="2542" spans="2:25" x14ac:dyDescent="0.35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</row>
    <row r="2543" spans="2:25" x14ac:dyDescent="0.35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</row>
    <row r="2544" spans="2:25" x14ac:dyDescent="0.35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</row>
    <row r="2545" spans="2:25" x14ac:dyDescent="0.35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</row>
    <row r="2546" spans="2:25" x14ac:dyDescent="0.35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</row>
    <row r="2547" spans="2:25" x14ac:dyDescent="0.35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</row>
    <row r="2548" spans="2:25" x14ac:dyDescent="0.35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</row>
    <row r="2549" spans="2:25" x14ac:dyDescent="0.35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</row>
    <row r="2550" spans="2:25" x14ac:dyDescent="0.35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</row>
    <row r="2551" spans="2:25" x14ac:dyDescent="0.35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</row>
    <row r="2552" spans="2:25" x14ac:dyDescent="0.35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</row>
    <row r="2553" spans="2:25" x14ac:dyDescent="0.35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</row>
    <row r="2554" spans="2:25" x14ac:dyDescent="0.35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</row>
    <row r="2555" spans="2:25" x14ac:dyDescent="0.35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</row>
    <row r="2556" spans="2:25" x14ac:dyDescent="0.35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</row>
    <row r="2557" spans="2:25" x14ac:dyDescent="0.35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</row>
    <row r="2558" spans="2:25" x14ac:dyDescent="0.35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</row>
    <row r="2559" spans="2:25" x14ac:dyDescent="0.35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</row>
    <row r="2560" spans="2:25" x14ac:dyDescent="0.35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</row>
    <row r="2561" spans="2:25" x14ac:dyDescent="0.35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</row>
    <row r="2562" spans="2:25" x14ac:dyDescent="0.35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</row>
    <row r="2563" spans="2:25" x14ac:dyDescent="0.35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</row>
    <row r="2564" spans="2:25" x14ac:dyDescent="0.35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</row>
    <row r="2565" spans="2:25" x14ac:dyDescent="0.35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</row>
    <row r="2566" spans="2:25" x14ac:dyDescent="0.35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</row>
    <row r="2567" spans="2:25" x14ac:dyDescent="0.35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</row>
    <row r="2568" spans="2:25" x14ac:dyDescent="0.35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</row>
    <row r="2569" spans="2:25" x14ac:dyDescent="0.35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</row>
    <row r="2570" spans="2:25" x14ac:dyDescent="0.35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</row>
    <row r="2571" spans="2:25" x14ac:dyDescent="0.35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</row>
    <row r="2572" spans="2:25" x14ac:dyDescent="0.35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</row>
    <row r="2573" spans="2:25" x14ac:dyDescent="0.35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</row>
    <row r="2574" spans="2:25" x14ac:dyDescent="0.35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</row>
    <row r="2575" spans="2:25" x14ac:dyDescent="0.35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</row>
    <row r="2576" spans="2:25" x14ac:dyDescent="0.35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</row>
    <row r="2577" spans="2:25" x14ac:dyDescent="0.35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</row>
    <row r="2578" spans="2:25" x14ac:dyDescent="0.35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</row>
    <row r="2579" spans="2:25" x14ac:dyDescent="0.35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</row>
    <row r="2580" spans="2:25" x14ac:dyDescent="0.35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</row>
    <row r="2581" spans="2:25" x14ac:dyDescent="0.35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</row>
    <row r="2582" spans="2:25" x14ac:dyDescent="0.35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</row>
    <row r="2583" spans="2:25" x14ac:dyDescent="0.35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</row>
    <row r="2584" spans="2:25" x14ac:dyDescent="0.35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</row>
    <row r="2585" spans="2:25" x14ac:dyDescent="0.35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</row>
    <row r="2586" spans="2:25" x14ac:dyDescent="0.35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</row>
    <row r="2587" spans="2:25" x14ac:dyDescent="0.35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</row>
    <row r="2588" spans="2:25" x14ac:dyDescent="0.35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</row>
    <row r="2589" spans="2:25" x14ac:dyDescent="0.35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</row>
    <row r="2590" spans="2:25" x14ac:dyDescent="0.35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</row>
    <row r="2591" spans="2:25" x14ac:dyDescent="0.35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</row>
    <row r="2592" spans="2:25" x14ac:dyDescent="0.35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</row>
    <row r="2593" spans="2:25" x14ac:dyDescent="0.35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</row>
    <row r="2594" spans="2:25" x14ac:dyDescent="0.35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</row>
    <row r="2595" spans="2:25" x14ac:dyDescent="0.35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</row>
    <row r="2596" spans="2:25" x14ac:dyDescent="0.35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</row>
    <row r="2597" spans="2:25" x14ac:dyDescent="0.35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</row>
    <row r="2598" spans="2:25" x14ac:dyDescent="0.35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</row>
    <row r="2599" spans="2:25" x14ac:dyDescent="0.35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</row>
    <row r="2600" spans="2:25" x14ac:dyDescent="0.35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</row>
    <row r="2601" spans="2:25" x14ac:dyDescent="0.35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</row>
    <row r="2602" spans="2:25" x14ac:dyDescent="0.35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</row>
    <row r="2603" spans="2:25" x14ac:dyDescent="0.35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</row>
    <row r="2604" spans="2:25" x14ac:dyDescent="0.35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</row>
    <row r="2605" spans="2:25" x14ac:dyDescent="0.35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</row>
    <row r="2606" spans="2:25" x14ac:dyDescent="0.35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</row>
    <row r="2607" spans="2:25" x14ac:dyDescent="0.35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</row>
    <row r="2608" spans="2:25" x14ac:dyDescent="0.35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</row>
    <row r="2609" spans="2:25" x14ac:dyDescent="0.35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</row>
    <row r="2610" spans="2:25" x14ac:dyDescent="0.35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</row>
    <row r="2611" spans="2:25" x14ac:dyDescent="0.35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</row>
    <row r="2612" spans="2:25" x14ac:dyDescent="0.35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</row>
    <row r="2613" spans="2:25" x14ac:dyDescent="0.35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</row>
    <row r="2614" spans="2:25" x14ac:dyDescent="0.35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</row>
    <row r="2615" spans="2:25" x14ac:dyDescent="0.35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</row>
    <row r="2616" spans="2:25" x14ac:dyDescent="0.35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</row>
    <row r="2617" spans="2:25" x14ac:dyDescent="0.35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</row>
    <row r="2618" spans="2:25" x14ac:dyDescent="0.35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</row>
    <row r="2619" spans="2:25" x14ac:dyDescent="0.35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</row>
    <row r="2620" spans="2:25" x14ac:dyDescent="0.35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</row>
    <row r="2621" spans="2:25" x14ac:dyDescent="0.35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</row>
    <row r="2622" spans="2:25" x14ac:dyDescent="0.35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</row>
    <row r="2623" spans="2:25" x14ac:dyDescent="0.35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</row>
    <row r="2624" spans="2:25" x14ac:dyDescent="0.35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</row>
    <row r="2625" spans="2:25" x14ac:dyDescent="0.35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</row>
    <row r="2626" spans="2:25" x14ac:dyDescent="0.35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</row>
    <row r="2627" spans="2:25" x14ac:dyDescent="0.35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</row>
    <row r="2628" spans="2:25" x14ac:dyDescent="0.35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</row>
    <row r="2629" spans="2:25" x14ac:dyDescent="0.35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</row>
    <row r="2630" spans="2:25" x14ac:dyDescent="0.35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</row>
    <row r="2631" spans="2:25" x14ac:dyDescent="0.35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</row>
    <row r="2632" spans="2:25" x14ac:dyDescent="0.35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</row>
    <row r="2633" spans="2:25" x14ac:dyDescent="0.35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</row>
    <row r="2634" spans="2:25" x14ac:dyDescent="0.35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</row>
    <row r="2635" spans="2:25" x14ac:dyDescent="0.35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</row>
    <row r="2636" spans="2:25" x14ac:dyDescent="0.35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</row>
    <row r="2637" spans="2:25" x14ac:dyDescent="0.35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</row>
    <row r="2638" spans="2:25" x14ac:dyDescent="0.35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</row>
    <row r="2639" spans="2:25" x14ac:dyDescent="0.35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</row>
    <row r="2640" spans="2:25" x14ac:dyDescent="0.35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</row>
    <row r="2641" spans="2:25" x14ac:dyDescent="0.35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</row>
    <row r="2642" spans="2:25" x14ac:dyDescent="0.35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</row>
    <row r="2643" spans="2:25" x14ac:dyDescent="0.35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</row>
    <row r="2644" spans="2:25" x14ac:dyDescent="0.35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</row>
    <row r="2645" spans="2:25" x14ac:dyDescent="0.35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</row>
    <row r="2646" spans="2:25" x14ac:dyDescent="0.35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</row>
    <row r="2647" spans="2:25" x14ac:dyDescent="0.35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</row>
    <row r="2648" spans="2:25" x14ac:dyDescent="0.35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</row>
    <row r="2649" spans="2:25" x14ac:dyDescent="0.35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</row>
    <row r="2650" spans="2:25" x14ac:dyDescent="0.35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</row>
    <row r="2651" spans="2:25" x14ac:dyDescent="0.35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</row>
    <row r="2652" spans="2:25" x14ac:dyDescent="0.35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</row>
    <row r="2653" spans="2:25" x14ac:dyDescent="0.35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</row>
    <row r="2654" spans="2:25" x14ac:dyDescent="0.35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</row>
    <row r="2655" spans="2:25" x14ac:dyDescent="0.35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</row>
    <row r="2656" spans="2:25" x14ac:dyDescent="0.35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</row>
    <row r="2657" spans="2:25" x14ac:dyDescent="0.35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</row>
    <row r="2658" spans="2:25" x14ac:dyDescent="0.35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</row>
    <row r="2659" spans="2:25" x14ac:dyDescent="0.35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</row>
    <row r="2660" spans="2:25" x14ac:dyDescent="0.35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</row>
    <row r="2661" spans="2:25" x14ac:dyDescent="0.35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</row>
    <row r="2662" spans="2:25" x14ac:dyDescent="0.35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</row>
    <row r="2663" spans="2:25" x14ac:dyDescent="0.35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</row>
    <row r="2664" spans="2:25" x14ac:dyDescent="0.35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</row>
    <row r="2665" spans="2:25" x14ac:dyDescent="0.35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</row>
    <row r="2666" spans="2:25" x14ac:dyDescent="0.35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</row>
    <row r="2667" spans="2:25" x14ac:dyDescent="0.35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</row>
    <row r="2668" spans="2:25" x14ac:dyDescent="0.35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</row>
    <row r="2669" spans="2:25" x14ac:dyDescent="0.35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</row>
    <row r="2670" spans="2:25" x14ac:dyDescent="0.35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</row>
    <row r="2671" spans="2:25" x14ac:dyDescent="0.35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</row>
    <row r="2672" spans="2:25" x14ac:dyDescent="0.35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</row>
    <row r="2673" spans="2:25" x14ac:dyDescent="0.35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</row>
    <row r="2674" spans="2:25" x14ac:dyDescent="0.35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</row>
    <row r="2675" spans="2:25" x14ac:dyDescent="0.35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</row>
    <row r="2676" spans="2:25" x14ac:dyDescent="0.35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</row>
    <row r="2677" spans="2:25" x14ac:dyDescent="0.35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</row>
    <row r="2678" spans="2:25" x14ac:dyDescent="0.35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</row>
    <row r="2679" spans="2:25" x14ac:dyDescent="0.35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</row>
    <row r="2680" spans="2:25" x14ac:dyDescent="0.35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</row>
    <row r="2681" spans="2:25" x14ac:dyDescent="0.35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</row>
    <row r="2682" spans="2:25" x14ac:dyDescent="0.35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</row>
    <row r="2683" spans="2:25" x14ac:dyDescent="0.35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</row>
    <row r="2684" spans="2:25" x14ac:dyDescent="0.35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</row>
    <row r="2685" spans="2:25" x14ac:dyDescent="0.35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</row>
    <row r="2686" spans="2:25" x14ac:dyDescent="0.35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</row>
    <row r="2687" spans="2:25" x14ac:dyDescent="0.35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</row>
    <row r="2688" spans="2:25" x14ac:dyDescent="0.35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</row>
    <row r="2689" spans="2:25" x14ac:dyDescent="0.35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</row>
    <row r="2690" spans="2:25" x14ac:dyDescent="0.35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</row>
    <row r="2691" spans="2:25" x14ac:dyDescent="0.35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</row>
    <row r="2692" spans="2:25" x14ac:dyDescent="0.35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</row>
    <row r="2693" spans="2:25" x14ac:dyDescent="0.35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</row>
    <row r="2694" spans="2:25" x14ac:dyDescent="0.35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</row>
    <row r="2695" spans="2:25" x14ac:dyDescent="0.35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</row>
    <row r="2696" spans="2:25" x14ac:dyDescent="0.35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</row>
    <row r="2697" spans="2:25" x14ac:dyDescent="0.35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</row>
    <row r="2698" spans="2:25" x14ac:dyDescent="0.35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</row>
    <row r="2699" spans="2:25" x14ac:dyDescent="0.35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</row>
    <row r="2700" spans="2:25" x14ac:dyDescent="0.35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</row>
    <row r="2701" spans="2:25" x14ac:dyDescent="0.35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</row>
    <row r="2702" spans="2:25" x14ac:dyDescent="0.35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</row>
    <row r="2703" spans="2:25" x14ac:dyDescent="0.35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</row>
    <row r="2704" spans="2:25" x14ac:dyDescent="0.35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</row>
    <row r="2705" spans="2:25" x14ac:dyDescent="0.35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</row>
    <row r="2706" spans="2:25" x14ac:dyDescent="0.35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</row>
    <row r="2707" spans="2:25" x14ac:dyDescent="0.35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</row>
    <row r="2708" spans="2:25" x14ac:dyDescent="0.35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</row>
    <row r="2709" spans="2:25" x14ac:dyDescent="0.35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</row>
    <row r="2710" spans="2:25" x14ac:dyDescent="0.35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</row>
    <row r="2711" spans="2:25" x14ac:dyDescent="0.35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</row>
    <row r="2712" spans="2:25" x14ac:dyDescent="0.35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</row>
    <row r="2713" spans="2:25" x14ac:dyDescent="0.35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</row>
    <row r="2714" spans="2:25" x14ac:dyDescent="0.35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</row>
    <row r="2715" spans="2:25" x14ac:dyDescent="0.35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</row>
    <row r="2716" spans="2:25" x14ac:dyDescent="0.35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</row>
    <row r="2717" spans="2:25" x14ac:dyDescent="0.35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</row>
    <row r="2718" spans="2:25" x14ac:dyDescent="0.35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</row>
    <row r="2719" spans="2:25" x14ac:dyDescent="0.35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</row>
    <row r="2720" spans="2:25" x14ac:dyDescent="0.35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</row>
    <row r="2721" spans="2:25" x14ac:dyDescent="0.35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</row>
    <row r="2722" spans="2:25" x14ac:dyDescent="0.35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</row>
    <row r="2723" spans="2:25" x14ac:dyDescent="0.35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</row>
    <row r="2724" spans="2:25" x14ac:dyDescent="0.35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</row>
    <row r="2725" spans="2:25" x14ac:dyDescent="0.35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</row>
    <row r="2726" spans="2:25" x14ac:dyDescent="0.35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</row>
    <row r="2727" spans="2:25" x14ac:dyDescent="0.35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</row>
    <row r="2728" spans="2:25" x14ac:dyDescent="0.35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</row>
    <row r="2729" spans="2:25" x14ac:dyDescent="0.35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</row>
    <row r="2730" spans="2:25" x14ac:dyDescent="0.35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</row>
    <row r="2731" spans="2:25" x14ac:dyDescent="0.35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</row>
    <row r="2732" spans="2:25" x14ac:dyDescent="0.35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</row>
    <row r="2733" spans="2:25" x14ac:dyDescent="0.35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</row>
    <row r="2734" spans="2:25" x14ac:dyDescent="0.35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</row>
    <row r="2735" spans="2:25" x14ac:dyDescent="0.35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</row>
    <row r="2736" spans="2:25" x14ac:dyDescent="0.35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</row>
    <row r="2737" spans="2:25" x14ac:dyDescent="0.35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</row>
    <row r="2738" spans="2:25" x14ac:dyDescent="0.35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</row>
    <row r="2739" spans="2:25" x14ac:dyDescent="0.35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</row>
    <row r="2740" spans="2:25" x14ac:dyDescent="0.35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</row>
    <row r="2741" spans="2:25" x14ac:dyDescent="0.35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</row>
    <row r="2742" spans="2:25" x14ac:dyDescent="0.35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</row>
    <row r="2743" spans="2:25" x14ac:dyDescent="0.35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</row>
    <row r="2744" spans="2:25" x14ac:dyDescent="0.35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</row>
    <row r="2745" spans="2:25" x14ac:dyDescent="0.35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</row>
    <row r="2746" spans="2:25" x14ac:dyDescent="0.35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</row>
    <row r="2747" spans="2:25" x14ac:dyDescent="0.35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</row>
    <row r="2748" spans="2:25" x14ac:dyDescent="0.35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</row>
    <row r="2749" spans="2:25" x14ac:dyDescent="0.35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</row>
    <row r="2750" spans="2:25" x14ac:dyDescent="0.35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</row>
    <row r="2751" spans="2:25" x14ac:dyDescent="0.35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</row>
    <row r="2752" spans="2:25" x14ac:dyDescent="0.35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</row>
    <row r="2753" spans="2:25" x14ac:dyDescent="0.35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</row>
    <row r="2754" spans="2:25" x14ac:dyDescent="0.35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</row>
    <row r="2755" spans="2:25" x14ac:dyDescent="0.35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</row>
    <row r="2756" spans="2:25" x14ac:dyDescent="0.35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</row>
    <row r="2757" spans="2:25" x14ac:dyDescent="0.35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</row>
    <row r="2758" spans="2:25" x14ac:dyDescent="0.35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</row>
    <row r="2759" spans="2:25" x14ac:dyDescent="0.35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</row>
    <row r="2760" spans="2:25" x14ac:dyDescent="0.35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</row>
    <row r="2761" spans="2:25" x14ac:dyDescent="0.35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</row>
    <row r="2762" spans="2:25" x14ac:dyDescent="0.35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</row>
    <row r="2763" spans="2:25" x14ac:dyDescent="0.35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</row>
    <row r="2764" spans="2:25" x14ac:dyDescent="0.35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</row>
    <row r="2765" spans="2:25" x14ac:dyDescent="0.35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</row>
    <row r="2766" spans="2:25" x14ac:dyDescent="0.35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</row>
    <row r="2767" spans="2:25" x14ac:dyDescent="0.35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</row>
    <row r="2768" spans="2:25" x14ac:dyDescent="0.35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</row>
    <row r="2769" spans="2:25" x14ac:dyDescent="0.35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</row>
    <row r="2770" spans="2:25" x14ac:dyDescent="0.35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</row>
    <row r="2771" spans="2:25" x14ac:dyDescent="0.35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</row>
    <row r="2772" spans="2:25" x14ac:dyDescent="0.35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</row>
    <row r="2773" spans="2:25" x14ac:dyDescent="0.35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</row>
    <row r="2774" spans="2:25" x14ac:dyDescent="0.35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</row>
    <row r="2775" spans="2:25" x14ac:dyDescent="0.35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</row>
    <row r="2776" spans="2:25" x14ac:dyDescent="0.35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</row>
    <row r="2777" spans="2:25" x14ac:dyDescent="0.35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</row>
    <row r="2778" spans="2:25" x14ac:dyDescent="0.35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</row>
    <row r="2779" spans="2:25" x14ac:dyDescent="0.35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</row>
    <row r="2780" spans="2:25" x14ac:dyDescent="0.35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</row>
    <row r="2781" spans="2:25" x14ac:dyDescent="0.35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</row>
    <row r="2782" spans="2:25" x14ac:dyDescent="0.35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</row>
    <row r="2783" spans="2:25" x14ac:dyDescent="0.35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</row>
    <row r="2784" spans="2:25" x14ac:dyDescent="0.35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</row>
    <row r="2785" spans="2:25" x14ac:dyDescent="0.35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</row>
    <row r="2786" spans="2:25" x14ac:dyDescent="0.35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</row>
    <row r="2787" spans="2:25" x14ac:dyDescent="0.35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</row>
    <row r="2788" spans="2:25" x14ac:dyDescent="0.35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</row>
    <row r="2789" spans="2:25" x14ac:dyDescent="0.35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</row>
    <row r="2790" spans="2:25" x14ac:dyDescent="0.35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</row>
    <row r="2791" spans="2:25" x14ac:dyDescent="0.35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</row>
    <row r="2792" spans="2:25" x14ac:dyDescent="0.35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</row>
    <row r="2793" spans="2:25" x14ac:dyDescent="0.35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</row>
    <row r="2794" spans="2:25" x14ac:dyDescent="0.35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</row>
    <row r="2795" spans="2:25" x14ac:dyDescent="0.35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</row>
    <row r="2796" spans="2:25" x14ac:dyDescent="0.35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</row>
    <row r="2797" spans="2:25" x14ac:dyDescent="0.35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</row>
    <row r="2798" spans="2:25" x14ac:dyDescent="0.35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</row>
    <row r="2799" spans="2:25" x14ac:dyDescent="0.35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</row>
    <row r="2800" spans="2:25" x14ac:dyDescent="0.35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</row>
    <row r="2801" spans="2:25" x14ac:dyDescent="0.35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</row>
    <row r="2802" spans="2:25" x14ac:dyDescent="0.35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</row>
    <row r="2803" spans="2:25" x14ac:dyDescent="0.35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</row>
    <row r="2804" spans="2:25" x14ac:dyDescent="0.35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</row>
    <row r="2805" spans="2:25" x14ac:dyDescent="0.35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</row>
    <row r="2806" spans="2:25" x14ac:dyDescent="0.35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</row>
    <row r="2807" spans="2:25" x14ac:dyDescent="0.35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</row>
    <row r="2808" spans="2:25" x14ac:dyDescent="0.35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</row>
    <row r="2809" spans="2:25" x14ac:dyDescent="0.35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</row>
    <row r="2810" spans="2:25" x14ac:dyDescent="0.35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</row>
    <row r="2811" spans="2:25" x14ac:dyDescent="0.35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</row>
    <row r="2812" spans="2:25" x14ac:dyDescent="0.35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</row>
    <row r="2813" spans="2:25" x14ac:dyDescent="0.35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</row>
    <row r="2814" spans="2:25" x14ac:dyDescent="0.35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</row>
    <row r="2815" spans="2:25" x14ac:dyDescent="0.35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</row>
    <row r="2816" spans="2:25" x14ac:dyDescent="0.35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</row>
    <row r="2817" spans="2:25" x14ac:dyDescent="0.35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</row>
    <row r="2818" spans="2:25" x14ac:dyDescent="0.35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</row>
    <row r="2819" spans="2:25" x14ac:dyDescent="0.35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</row>
    <row r="2820" spans="2:25" x14ac:dyDescent="0.35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</row>
    <row r="2821" spans="2:25" x14ac:dyDescent="0.35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</row>
    <row r="2822" spans="2:25" x14ac:dyDescent="0.35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</row>
    <row r="2823" spans="2:25" x14ac:dyDescent="0.35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</row>
    <row r="2824" spans="2:25" x14ac:dyDescent="0.35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</row>
    <row r="2825" spans="2:25" x14ac:dyDescent="0.35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</row>
    <row r="2826" spans="2:25" x14ac:dyDescent="0.35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</row>
    <row r="2827" spans="2:25" x14ac:dyDescent="0.35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</row>
    <row r="2828" spans="2:25" x14ac:dyDescent="0.35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</row>
    <row r="2829" spans="2:25" x14ac:dyDescent="0.35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</row>
    <row r="2830" spans="2:25" x14ac:dyDescent="0.35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</row>
    <row r="2831" spans="2:25" x14ac:dyDescent="0.35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</row>
    <row r="2832" spans="2:25" x14ac:dyDescent="0.35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</row>
    <row r="2833" spans="2:25" x14ac:dyDescent="0.35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</row>
    <row r="2834" spans="2:25" x14ac:dyDescent="0.35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</row>
    <row r="2835" spans="2:25" x14ac:dyDescent="0.35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</row>
    <row r="2836" spans="2:25" x14ac:dyDescent="0.35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</row>
    <row r="2837" spans="2:25" x14ac:dyDescent="0.35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</row>
    <row r="2838" spans="2:25" x14ac:dyDescent="0.35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</row>
    <row r="2839" spans="2:25" x14ac:dyDescent="0.35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</row>
    <row r="2840" spans="2:25" x14ac:dyDescent="0.35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</row>
    <row r="2841" spans="2:25" x14ac:dyDescent="0.35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</row>
    <row r="2842" spans="2:25" x14ac:dyDescent="0.35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</row>
    <row r="2843" spans="2:25" x14ac:dyDescent="0.35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</row>
    <row r="2844" spans="2:25" x14ac:dyDescent="0.35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</row>
    <row r="2845" spans="2:25" x14ac:dyDescent="0.35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</row>
    <row r="2846" spans="2:25" x14ac:dyDescent="0.35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</row>
    <row r="2847" spans="2:25" x14ac:dyDescent="0.35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</row>
    <row r="2848" spans="2:25" x14ac:dyDescent="0.35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</row>
    <row r="2849" spans="2:25" x14ac:dyDescent="0.35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</row>
    <row r="2850" spans="2:25" x14ac:dyDescent="0.35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</row>
    <row r="2851" spans="2:25" x14ac:dyDescent="0.35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</row>
    <row r="2852" spans="2:25" x14ac:dyDescent="0.35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</row>
    <row r="2853" spans="2:25" x14ac:dyDescent="0.35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</row>
    <row r="2854" spans="2:25" x14ac:dyDescent="0.35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</row>
    <row r="2855" spans="2:25" x14ac:dyDescent="0.35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</row>
    <row r="2856" spans="2:25" x14ac:dyDescent="0.35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</row>
    <row r="2857" spans="2:25" x14ac:dyDescent="0.35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</row>
    <row r="2858" spans="2:25" x14ac:dyDescent="0.35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</row>
    <row r="2859" spans="2:25" x14ac:dyDescent="0.35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</row>
    <row r="2860" spans="2:25" x14ac:dyDescent="0.35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</row>
    <row r="2861" spans="2:25" x14ac:dyDescent="0.35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</row>
    <row r="2862" spans="2:25" x14ac:dyDescent="0.35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</row>
    <row r="2863" spans="2:25" x14ac:dyDescent="0.35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</row>
    <row r="2864" spans="2:25" x14ac:dyDescent="0.35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</row>
    <row r="2865" spans="2:25" x14ac:dyDescent="0.35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</row>
    <row r="2866" spans="2:25" x14ac:dyDescent="0.35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</row>
    <row r="2867" spans="2:25" x14ac:dyDescent="0.35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</row>
    <row r="2868" spans="2:25" x14ac:dyDescent="0.35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</row>
    <row r="2869" spans="2:25" x14ac:dyDescent="0.35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</row>
    <row r="2870" spans="2:25" x14ac:dyDescent="0.35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</row>
    <row r="2871" spans="2:25" x14ac:dyDescent="0.35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</row>
    <row r="2872" spans="2:25" x14ac:dyDescent="0.35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</row>
    <row r="2873" spans="2:25" x14ac:dyDescent="0.35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</row>
    <row r="2874" spans="2:25" x14ac:dyDescent="0.35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</row>
    <row r="2875" spans="2:25" x14ac:dyDescent="0.35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</row>
    <row r="2876" spans="2:25" x14ac:dyDescent="0.35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</row>
    <row r="2877" spans="2:25" x14ac:dyDescent="0.35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</row>
    <row r="2878" spans="2:25" x14ac:dyDescent="0.35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</row>
    <row r="2879" spans="2:25" x14ac:dyDescent="0.35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</row>
    <row r="2880" spans="2:25" x14ac:dyDescent="0.35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</row>
    <row r="2881" spans="2:25" x14ac:dyDescent="0.35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</row>
    <row r="2882" spans="2:25" x14ac:dyDescent="0.35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</row>
    <row r="2883" spans="2:25" x14ac:dyDescent="0.35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</row>
    <row r="2884" spans="2:25" x14ac:dyDescent="0.35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</row>
    <row r="2885" spans="2:25" x14ac:dyDescent="0.35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</row>
    <row r="2886" spans="2:25" x14ac:dyDescent="0.35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</row>
    <row r="2887" spans="2:25" x14ac:dyDescent="0.35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</row>
    <row r="2888" spans="2:25" x14ac:dyDescent="0.35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</row>
    <row r="2889" spans="2:25" x14ac:dyDescent="0.35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</row>
    <row r="2890" spans="2:25" x14ac:dyDescent="0.35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</row>
    <row r="2891" spans="2:25" x14ac:dyDescent="0.35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</row>
    <row r="2892" spans="2:25" x14ac:dyDescent="0.35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</row>
    <row r="2893" spans="2:25" x14ac:dyDescent="0.35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</row>
    <row r="2894" spans="2:25" x14ac:dyDescent="0.35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</row>
    <row r="2895" spans="2:25" x14ac:dyDescent="0.35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</row>
    <row r="2896" spans="2:25" x14ac:dyDescent="0.35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</row>
    <row r="2897" spans="2:25" x14ac:dyDescent="0.35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</row>
    <row r="2898" spans="2:25" x14ac:dyDescent="0.35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</row>
    <row r="2899" spans="2:25" x14ac:dyDescent="0.35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</row>
    <row r="2900" spans="2:25" x14ac:dyDescent="0.35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</row>
    <row r="2901" spans="2:25" x14ac:dyDescent="0.35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</row>
    <row r="2902" spans="2:25" x14ac:dyDescent="0.35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</row>
    <row r="2903" spans="2:25" x14ac:dyDescent="0.35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</row>
    <row r="2904" spans="2:25" x14ac:dyDescent="0.35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</row>
    <row r="2905" spans="2:25" x14ac:dyDescent="0.35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</row>
    <row r="2906" spans="2:25" x14ac:dyDescent="0.35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</row>
    <row r="2907" spans="2:25" x14ac:dyDescent="0.35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</row>
    <row r="2908" spans="2:25" x14ac:dyDescent="0.35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</row>
    <row r="2909" spans="2:25" x14ac:dyDescent="0.35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</row>
    <row r="2910" spans="2:25" x14ac:dyDescent="0.35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</row>
    <row r="2911" spans="2:25" x14ac:dyDescent="0.35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</row>
    <row r="2912" spans="2:25" x14ac:dyDescent="0.35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</row>
    <row r="2913" spans="2:25" x14ac:dyDescent="0.35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</row>
    <row r="2914" spans="2:25" x14ac:dyDescent="0.35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</row>
    <row r="2915" spans="2:25" x14ac:dyDescent="0.35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</row>
    <row r="2916" spans="2:25" x14ac:dyDescent="0.35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</row>
    <row r="2917" spans="2:25" x14ac:dyDescent="0.35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</row>
    <row r="2918" spans="2:25" x14ac:dyDescent="0.35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</row>
    <row r="2919" spans="2:25" x14ac:dyDescent="0.35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</row>
    <row r="2920" spans="2:25" x14ac:dyDescent="0.35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</row>
    <row r="2921" spans="2:25" x14ac:dyDescent="0.35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</row>
    <row r="2922" spans="2:25" x14ac:dyDescent="0.35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</row>
    <row r="2923" spans="2:25" x14ac:dyDescent="0.35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</row>
    <row r="2924" spans="2:25" x14ac:dyDescent="0.35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</row>
    <row r="2925" spans="2:25" x14ac:dyDescent="0.35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</row>
    <row r="2926" spans="2:25" x14ac:dyDescent="0.35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</row>
    <row r="2927" spans="2:25" x14ac:dyDescent="0.35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</row>
    <row r="2928" spans="2:25" x14ac:dyDescent="0.35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</row>
    <row r="2929" spans="2:25" x14ac:dyDescent="0.35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</row>
    <row r="2930" spans="2:25" x14ac:dyDescent="0.35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</row>
    <row r="2931" spans="2:25" x14ac:dyDescent="0.35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</row>
    <row r="2932" spans="2:25" x14ac:dyDescent="0.35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</row>
    <row r="2933" spans="2:25" x14ac:dyDescent="0.35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</row>
    <row r="2934" spans="2:25" x14ac:dyDescent="0.35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</row>
    <row r="2935" spans="2:25" x14ac:dyDescent="0.35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</row>
    <row r="2936" spans="2:25" x14ac:dyDescent="0.35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</row>
    <row r="2937" spans="2:25" x14ac:dyDescent="0.35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</row>
    <row r="2938" spans="2:25" x14ac:dyDescent="0.35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1700-000000000000}">
      <formula1>$DT$9:$DT$20</formula1>
    </dataValidation>
    <dataValidation type="list" allowBlank="1" showInputMessage="1" showErrorMessage="1" sqref="DT31:DU31" xr:uid="{00000000-0002-0000-17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2:DW866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43398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'24'!AE35</f>
        <v>9416480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'24'!DC35</f>
        <v>2383875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43398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69</v>
      </c>
      <c r="H12" s="44">
        <f t="shared" ref="H12:H35" si="1">G12/1.42</f>
        <v>48.591549295774648</v>
      </c>
      <c r="I12" s="44">
        <v>67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9420170</v>
      </c>
      <c r="AF12" s="39"/>
      <c r="AG12" s="39"/>
      <c r="AH12" s="39"/>
      <c r="AI12" s="38">
        <f>IF(ISBLANK(AE12),"-",AE12-AE10)</f>
        <v>3690</v>
      </c>
      <c r="AJ12" s="38">
        <f t="shared" ref="AJ12:AJ35" si="2">AI12/1000</f>
        <v>3.69</v>
      </c>
      <c r="AK12" s="38">
        <f t="shared" ref="AK12:AK35" si="3">AJ12*24</f>
        <v>88.56</v>
      </c>
      <c r="AL12" s="38"/>
      <c r="AM12" s="38"/>
      <c r="AN12" s="38"/>
      <c r="AO12" s="38">
        <f t="shared" ref="AO12:AO35" si="4">AK12</f>
        <v>88.56</v>
      </c>
      <c r="AP12" s="37">
        <v>6.5</v>
      </c>
      <c r="AQ12" s="37">
        <f>AP12</f>
        <v>6.5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2384975</v>
      </c>
      <c r="DD12" s="32"/>
      <c r="DE12" s="32">
        <f>IF(ISBLANK(DC12),"-",DC12-DC10)</f>
        <v>1100</v>
      </c>
      <c r="DF12" s="32"/>
      <c r="DG12" s="32">
        <f>DC12-DC10</f>
        <v>1100</v>
      </c>
      <c r="DH12" s="32"/>
      <c r="DI12" s="32"/>
      <c r="DJ12" s="32"/>
      <c r="DK12" s="32"/>
      <c r="DL12" s="32"/>
      <c r="DM12" s="32">
        <f t="shared" ref="DM12:DM36" si="7">DE12</f>
        <v>1100</v>
      </c>
      <c r="DN12" s="32">
        <f>DM12/AJ12</f>
        <v>298.10298102981028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43398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72</v>
      </c>
      <c r="H13" s="44">
        <f t="shared" si="1"/>
        <v>50.70422535211268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9424100</v>
      </c>
      <c r="AF13" s="39"/>
      <c r="AG13" s="39"/>
      <c r="AH13" s="39"/>
      <c r="AI13" s="38">
        <f t="shared" ref="AI13:AI35" si="8">IF(ISBLANK(AE13),"-",AE13-AE12)</f>
        <v>3930</v>
      </c>
      <c r="AJ13" s="38">
        <f t="shared" si="2"/>
        <v>3.93</v>
      </c>
      <c r="AK13" s="38">
        <f t="shared" si="3"/>
        <v>94.320000000000007</v>
      </c>
      <c r="AL13" s="38"/>
      <c r="AM13" s="38"/>
      <c r="AN13" s="38"/>
      <c r="AO13" s="38">
        <f t="shared" si="4"/>
        <v>94.320000000000007</v>
      </c>
      <c r="AP13" s="37">
        <v>8.5</v>
      </c>
      <c r="AQ13" s="37">
        <f t="shared" ref="AQ13:AQ35" si="9">AP13</f>
        <v>8.5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2386085</v>
      </c>
      <c r="DD13" s="32"/>
      <c r="DE13" s="32">
        <f t="shared" ref="DE13:DE35" si="10">IF(ISBLANK(DC13),"-",DC13-DC12)</f>
        <v>1110</v>
      </c>
      <c r="DF13" s="32"/>
      <c r="DG13" s="32">
        <f t="shared" ref="DG13:DG35" si="11">DC13-DC12</f>
        <v>1110</v>
      </c>
      <c r="DH13" s="32"/>
      <c r="DI13" s="32"/>
      <c r="DJ13" s="32"/>
      <c r="DK13" s="32"/>
      <c r="DL13" s="32"/>
      <c r="DM13" s="32">
        <f t="shared" si="7"/>
        <v>1110</v>
      </c>
      <c r="DN13" s="32">
        <f t="shared" ref="DN13:DN36" si="12">DM13/AJ13</f>
        <v>282.44274809160305</v>
      </c>
      <c r="DO13" s="91">
        <v>1.01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43398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83</v>
      </c>
      <c r="H14" s="44">
        <f t="shared" si="1"/>
        <v>58.450704225352112</v>
      </c>
      <c r="I14" s="44">
        <v>80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9427911</v>
      </c>
      <c r="AF14" s="39"/>
      <c r="AG14" s="39"/>
      <c r="AH14" s="39"/>
      <c r="AI14" s="38">
        <f t="shared" si="8"/>
        <v>3811</v>
      </c>
      <c r="AJ14" s="38">
        <f t="shared" si="2"/>
        <v>3.8109999999999999</v>
      </c>
      <c r="AK14" s="38">
        <f t="shared" si="3"/>
        <v>91.463999999999999</v>
      </c>
      <c r="AL14" s="38"/>
      <c r="AM14" s="38"/>
      <c r="AN14" s="38"/>
      <c r="AO14" s="38">
        <f t="shared" si="4"/>
        <v>91.463999999999999</v>
      </c>
      <c r="AP14" s="37">
        <v>9.5</v>
      </c>
      <c r="AQ14" s="37">
        <f t="shared" si="9"/>
        <v>9.5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2387172</v>
      </c>
      <c r="DD14" s="32"/>
      <c r="DE14" s="32">
        <f t="shared" si="10"/>
        <v>1087</v>
      </c>
      <c r="DF14" s="32"/>
      <c r="DG14" s="32">
        <f t="shared" si="11"/>
        <v>1087</v>
      </c>
      <c r="DH14" s="32"/>
      <c r="DI14" s="32"/>
      <c r="DJ14" s="32"/>
      <c r="DK14" s="32"/>
      <c r="DL14" s="32"/>
      <c r="DM14" s="32">
        <f t="shared" si="7"/>
        <v>1087</v>
      </c>
      <c r="DN14" s="32">
        <f t="shared" si="12"/>
        <v>285.22697454736289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43398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9431800</v>
      </c>
      <c r="AF15" s="39"/>
      <c r="AG15" s="39"/>
      <c r="AH15" s="39"/>
      <c r="AI15" s="38">
        <f t="shared" si="8"/>
        <v>3889</v>
      </c>
      <c r="AJ15" s="38">
        <f t="shared" si="2"/>
        <v>3.8889999999999998</v>
      </c>
      <c r="AK15" s="38">
        <f t="shared" si="3"/>
        <v>93.335999999999999</v>
      </c>
      <c r="AL15" s="38"/>
      <c r="AM15" s="38"/>
      <c r="AN15" s="38"/>
      <c r="AO15" s="38">
        <f t="shared" si="4"/>
        <v>93.335999999999999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2388175</v>
      </c>
      <c r="DD15" s="32"/>
      <c r="DE15" s="32">
        <f t="shared" si="10"/>
        <v>1003</v>
      </c>
      <c r="DF15" s="32"/>
      <c r="DG15" s="32">
        <f t="shared" si="11"/>
        <v>1003</v>
      </c>
      <c r="DH15" s="32"/>
      <c r="DI15" s="32"/>
      <c r="DJ15" s="32"/>
      <c r="DK15" s="32"/>
      <c r="DL15" s="32"/>
      <c r="DM15" s="32">
        <f t="shared" si="7"/>
        <v>1003</v>
      </c>
      <c r="DN15" s="32">
        <f t="shared" si="12"/>
        <v>257.90691694523014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43398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9435930</v>
      </c>
      <c r="AF16" s="39"/>
      <c r="AG16" s="39"/>
      <c r="AH16" s="39"/>
      <c r="AI16" s="38">
        <f t="shared" si="8"/>
        <v>4130</v>
      </c>
      <c r="AJ16" s="38">
        <f t="shared" si="2"/>
        <v>4.13</v>
      </c>
      <c r="AK16" s="38">
        <f t="shared" si="3"/>
        <v>99.12</v>
      </c>
      <c r="AL16" s="38"/>
      <c r="AM16" s="38"/>
      <c r="AN16" s="38"/>
      <c r="AO16" s="38">
        <f t="shared" si="4"/>
        <v>99.12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2389195</v>
      </c>
      <c r="DD16" s="32"/>
      <c r="DE16" s="32">
        <f t="shared" si="10"/>
        <v>1020</v>
      </c>
      <c r="DF16" s="32"/>
      <c r="DG16" s="32">
        <f t="shared" si="11"/>
        <v>1020</v>
      </c>
      <c r="DH16" s="32"/>
      <c r="DI16" s="32"/>
      <c r="DJ16" s="32"/>
      <c r="DK16" s="32"/>
      <c r="DL16" s="32"/>
      <c r="DM16" s="32">
        <f t="shared" si="7"/>
        <v>1020</v>
      </c>
      <c r="DN16" s="32">
        <f t="shared" si="12"/>
        <v>246.97336561743342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43398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78</v>
      </c>
      <c r="H17" s="44">
        <f t="shared" si="1"/>
        <v>54.929577464788736</v>
      </c>
      <c r="I17" s="44">
        <v>76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9440625</v>
      </c>
      <c r="AF17" s="39"/>
      <c r="AG17" s="39"/>
      <c r="AH17" s="39"/>
      <c r="AI17" s="38">
        <f t="shared" si="8"/>
        <v>4695</v>
      </c>
      <c r="AJ17" s="38">
        <f t="shared" si="2"/>
        <v>4.6950000000000003</v>
      </c>
      <c r="AK17" s="38">
        <f t="shared" si="3"/>
        <v>112.68</v>
      </c>
      <c r="AL17" s="38"/>
      <c r="AM17" s="38"/>
      <c r="AN17" s="38"/>
      <c r="AO17" s="38">
        <f t="shared" si="4"/>
        <v>112.68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2390306</v>
      </c>
      <c r="DD17" s="32"/>
      <c r="DE17" s="32">
        <f t="shared" si="10"/>
        <v>1111</v>
      </c>
      <c r="DF17" s="32"/>
      <c r="DG17" s="32">
        <f t="shared" si="11"/>
        <v>1111</v>
      </c>
      <c r="DH17" s="32"/>
      <c r="DI17" s="32"/>
      <c r="DJ17" s="32"/>
      <c r="DK17" s="32"/>
      <c r="DL17" s="32"/>
      <c r="DM17" s="32">
        <f t="shared" si="7"/>
        <v>1111</v>
      </c>
      <c r="DN17" s="32">
        <f t="shared" si="12"/>
        <v>236.63471778487752</v>
      </c>
      <c r="DO17" s="134">
        <v>1.1000000000000001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43398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74</v>
      </c>
      <c r="H18" s="44">
        <f t="shared" si="1"/>
        <v>52.112676056338032</v>
      </c>
      <c r="I18" s="44">
        <v>72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9445179</v>
      </c>
      <c r="AF18" s="39"/>
      <c r="AG18" s="39"/>
      <c r="AH18" s="39"/>
      <c r="AI18" s="38">
        <f t="shared" si="8"/>
        <v>4554</v>
      </c>
      <c r="AJ18" s="38">
        <f t="shared" si="2"/>
        <v>4.5540000000000003</v>
      </c>
      <c r="AK18" s="38">
        <f t="shared" si="3"/>
        <v>109.29600000000001</v>
      </c>
      <c r="AL18" s="38"/>
      <c r="AM18" s="38"/>
      <c r="AN18" s="38"/>
      <c r="AO18" s="38">
        <f t="shared" si="4"/>
        <v>109.29600000000001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2391387</v>
      </c>
      <c r="DD18" s="32"/>
      <c r="DE18" s="32">
        <f t="shared" si="10"/>
        <v>1081</v>
      </c>
      <c r="DF18" s="32"/>
      <c r="DG18" s="32">
        <f t="shared" si="11"/>
        <v>1081</v>
      </c>
      <c r="DH18" s="32"/>
      <c r="DI18" s="32"/>
      <c r="DJ18" s="32"/>
      <c r="DK18" s="32"/>
      <c r="DL18" s="32"/>
      <c r="DM18" s="32">
        <f t="shared" si="7"/>
        <v>1081</v>
      </c>
      <c r="DN18" s="32">
        <f t="shared" si="12"/>
        <v>237.37373737373736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43398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77</v>
      </c>
      <c r="H19" s="44">
        <f t="shared" si="1"/>
        <v>54.225352112676056</v>
      </c>
      <c r="I19" s="44">
        <v>75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9449971</v>
      </c>
      <c r="AF19" s="39"/>
      <c r="AG19" s="39"/>
      <c r="AH19" s="39"/>
      <c r="AI19" s="38">
        <f t="shared" si="8"/>
        <v>4792</v>
      </c>
      <c r="AJ19" s="38">
        <f t="shared" si="2"/>
        <v>4.7919999999999998</v>
      </c>
      <c r="AK19" s="38">
        <f t="shared" si="3"/>
        <v>115.008</v>
      </c>
      <c r="AL19" s="38"/>
      <c r="AM19" s="38"/>
      <c r="AN19" s="38"/>
      <c r="AO19" s="38">
        <f t="shared" si="4"/>
        <v>115.008</v>
      </c>
      <c r="AP19" s="37">
        <v>9.3000000000000007</v>
      </c>
      <c r="AQ19" s="37">
        <f t="shared" si="9"/>
        <v>9.3000000000000007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1028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0.86386554621848743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2392550</v>
      </c>
      <c r="DD19" s="32"/>
      <c r="DE19" s="32">
        <f t="shared" si="10"/>
        <v>1163</v>
      </c>
      <c r="DF19" s="32"/>
      <c r="DG19" s="32">
        <f t="shared" si="11"/>
        <v>1163</v>
      </c>
      <c r="DH19" s="32"/>
      <c r="DI19" s="32"/>
      <c r="DJ19" s="32"/>
      <c r="DK19" s="32"/>
      <c r="DL19" s="32"/>
      <c r="DM19" s="32">
        <f t="shared" si="7"/>
        <v>1163</v>
      </c>
      <c r="DN19" s="32">
        <f t="shared" si="12"/>
        <v>242.69616026711185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43398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76</v>
      </c>
      <c r="H20" s="44">
        <f t="shared" si="1"/>
        <v>53.521126760563384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9454485</v>
      </c>
      <c r="AF20" s="39"/>
      <c r="AG20" s="39"/>
      <c r="AH20" s="39"/>
      <c r="AI20" s="38">
        <f t="shared" si="8"/>
        <v>4514</v>
      </c>
      <c r="AJ20" s="38">
        <f t="shared" si="2"/>
        <v>4.5140000000000002</v>
      </c>
      <c r="AK20" s="38">
        <f t="shared" si="3"/>
        <v>108.33600000000001</v>
      </c>
      <c r="AL20" s="38"/>
      <c r="AM20" s="38"/>
      <c r="AN20" s="38"/>
      <c r="AO20" s="38">
        <f t="shared" si="4"/>
        <v>108.33600000000001</v>
      </c>
      <c r="AP20" s="37">
        <v>8.6</v>
      </c>
      <c r="AQ20" s="37">
        <f t="shared" si="9"/>
        <v>8.6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0.86302521008403366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2393712</v>
      </c>
      <c r="DD20" s="32"/>
      <c r="DE20" s="32">
        <f t="shared" si="10"/>
        <v>1162</v>
      </c>
      <c r="DF20" s="32"/>
      <c r="DG20" s="32">
        <f t="shared" si="11"/>
        <v>1162</v>
      </c>
      <c r="DH20" s="32"/>
      <c r="DI20" s="32"/>
      <c r="DJ20" s="32"/>
      <c r="DK20" s="32"/>
      <c r="DL20" s="32"/>
      <c r="DM20" s="32">
        <f t="shared" si="7"/>
        <v>1162</v>
      </c>
      <c r="DN20" s="32">
        <f t="shared" si="12"/>
        <v>257.42135578201152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43398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77</v>
      </c>
      <c r="H21" s="44">
        <f t="shared" si="1"/>
        <v>54.225352112676056</v>
      </c>
      <c r="I21" s="44">
        <v>75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9459504</v>
      </c>
      <c r="AF21" s="39"/>
      <c r="AG21" s="39"/>
      <c r="AH21" s="39"/>
      <c r="AI21" s="38">
        <f t="shared" si="8"/>
        <v>5019</v>
      </c>
      <c r="AJ21" s="38">
        <f t="shared" si="2"/>
        <v>5.0190000000000001</v>
      </c>
      <c r="AK21" s="38">
        <f t="shared" si="3"/>
        <v>120.456</v>
      </c>
      <c r="AL21" s="38"/>
      <c r="AM21" s="38"/>
      <c r="AN21" s="38"/>
      <c r="AO21" s="38">
        <f t="shared" si="4"/>
        <v>120.456</v>
      </c>
      <c r="AP21" s="37">
        <v>8</v>
      </c>
      <c r="AQ21" s="37">
        <f t="shared" si="9"/>
        <v>8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0.86302521008403366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2394939</v>
      </c>
      <c r="DD21" s="32"/>
      <c r="DE21" s="32">
        <f t="shared" si="10"/>
        <v>1227</v>
      </c>
      <c r="DF21" s="32"/>
      <c r="DG21" s="32">
        <f t="shared" si="11"/>
        <v>1227</v>
      </c>
      <c r="DH21" s="32"/>
      <c r="DI21" s="32"/>
      <c r="DJ21" s="32"/>
      <c r="DK21" s="32"/>
      <c r="DL21" s="32"/>
      <c r="DM21" s="32">
        <f t="shared" si="7"/>
        <v>1227</v>
      </c>
      <c r="DN21" s="32">
        <f t="shared" si="12"/>
        <v>244.47101016138672</v>
      </c>
      <c r="DO21" s="91">
        <v>1.1499999999999999</v>
      </c>
      <c r="DP21" s="31"/>
      <c r="DT21" s="24"/>
      <c r="DU21" s="24"/>
      <c r="DV21" s="24"/>
      <c r="DW21" s="23"/>
    </row>
    <row r="22" spans="1:127" x14ac:dyDescent="0.35">
      <c r="A22" s="232">
        <v>43398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76</v>
      </c>
      <c r="H22" s="44">
        <f t="shared" si="1"/>
        <v>53.521126760563384</v>
      </c>
      <c r="I22" s="44">
        <v>74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9464103</v>
      </c>
      <c r="AF22" s="39"/>
      <c r="AG22" s="39"/>
      <c r="AH22" s="39"/>
      <c r="AI22" s="38">
        <f t="shared" si="8"/>
        <v>4599</v>
      </c>
      <c r="AJ22" s="38">
        <f t="shared" si="2"/>
        <v>4.5990000000000002</v>
      </c>
      <c r="AK22" s="38">
        <f t="shared" si="3"/>
        <v>110.376</v>
      </c>
      <c r="AL22" s="38"/>
      <c r="AM22" s="38"/>
      <c r="AN22" s="38"/>
      <c r="AO22" s="38">
        <f t="shared" si="4"/>
        <v>110.376</v>
      </c>
      <c r="AP22" s="37">
        <v>7.4</v>
      </c>
      <c r="AQ22" s="37">
        <f t="shared" si="9"/>
        <v>7.4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2396145</v>
      </c>
      <c r="DD22" s="32"/>
      <c r="DE22" s="32">
        <f t="shared" si="10"/>
        <v>1206</v>
      </c>
      <c r="DF22" s="32"/>
      <c r="DG22" s="32">
        <f t="shared" si="11"/>
        <v>1206</v>
      </c>
      <c r="DH22" s="32"/>
      <c r="DI22" s="32"/>
      <c r="DJ22" s="32"/>
      <c r="DK22" s="32"/>
      <c r="DL22" s="32"/>
      <c r="DM22" s="32">
        <f t="shared" si="7"/>
        <v>1206</v>
      </c>
      <c r="DN22" s="32">
        <f t="shared" si="12"/>
        <v>262.23091976516633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43398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3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9468689</v>
      </c>
      <c r="AF23" s="39"/>
      <c r="AG23" s="39"/>
      <c r="AH23" s="39"/>
      <c r="AI23" s="38">
        <f t="shared" si="8"/>
        <v>4586</v>
      </c>
      <c r="AJ23" s="38">
        <f t="shared" si="2"/>
        <v>4.5860000000000003</v>
      </c>
      <c r="AK23" s="38">
        <f t="shared" si="3"/>
        <v>110.06400000000001</v>
      </c>
      <c r="AL23" s="38"/>
      <c r="AM23" s="38"/>
      <c r="AN23" s="38"/>
      <c r="AO23" s="38">
        <f t="shared" si="4"/>
        <v>110.06400000000001</v>
      </c>
      <c r="AP23" s="37">
        <v>6.8</v>
      </c>
      <c r="AQ23" s="37">
        <f t="shared" si="9"/>
        <v>6.8</v>
      </c>
      <c r="AR23" s="36"/>
      <c r="AS23" s="36"/>
      <c r="AT23" s="36"/>
      <c r="AU23" s="35" t="s">
        <v>158</v>
      </c>
      <c r="AV23" s="34">
        <v>1186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1026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0.99663865546218489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0.86218487394957988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2397363</v>
      </c>
      <c r="DD23" s="32"/>
      <c r="DE23" s="32">
        <f t="shared" si="10"/>
        <v>1218</v>
      </c>
      <c r="DF23" s="32"/>
      <c r="DG23" s="32">
        <f t="shared" si="11"/>
        <v>1218</v>
      </c>
      <c r="DH23" s="32"/>
      <c r="DI23" s="32"/>
      <c r="DJ23" s="32"/>
      <c r="DK23" s="32"/>
      <c r="DL23" s="32"/>
      <c r="DM23" s="32">
        <f t="shared" si="7"/>
        <v>1218</v>
      </c>
      <c r="DN23" s="32">
        <f t="shared" si="12"/>
        <v>265.59092891408631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43398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75</v>
      </c>
      <c r="H24" s="44">
        <f t="shared" si="1"/>
        <v>52.816901408450704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9473239</v>
      </c>
      <c r="AF24" s="39"/>
      <c r="AG24" s="39"/>
      <c r="AH24" s="39"/>
      <c r="AI24" s="38">
        <f t="shared" si="8"/>
        <v>4550</v>
      </c>
      <c r="AJ24" s="38">
        <f t="shared" si="2"/>
        <v>4.55</v>
      </c>
      <c r="AK24" s="38">
        <f t="shared" si="3"/>
        <v>109.19999999999999</v>
      </c>
      <c r="AL24" s="38"/>
      <c r="AM24" s="38"/>
      <c r="AN24" s="38"/>
      <c r="AO24" s="38">
        <f t="shared" si="4"/>
        <v>109.19999999999999</v>
      </c>
      <c r="AP24" s="37">
        <v>6.3</v>
      </c>
      <c r="AQ24" s="37">
        <f t="shared" si="9"/>
        <v>6.3</v>
      </c>
      <c r="AR24" s="36"/>
      <c r="AS24" s="36"/>
      <c r="AT24" s="36"/>
      <c r="AU24" s="35" t="s">
        <v>158</v>
      </c>
      <c r="AV24" s="34">
        <v>1186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0.99663865546218489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0.86218487394957988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2398506</v>
      </c>
      <c r="DD24" s="32"/>
      <c r="DE24" s="32">
        <f t="shared" si="10"/>
        <v>1143</v>
      </c>
      <c r="DF24" s="32"/>
      <c r="DG24" s="32">
        <f t="shared" si="11"/>
        <v>1143</v>
      </c>
      <c r="DH24" s="32"/>
      <c r="DI24" s="32"/>
      <c r="DJ24" s="32"/>
      <c r="DK24" s="32"/>
      <c r="DL24" s="32"/>
      <c r="DM24" s="32">
        <f t="shared" si="7"/>
        <v>1143</v>
      </c>
      <c r="DN24" s="32">
        <f t="shared" si="12"/>
        <v>251.20879120879121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43398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2</v>
      </c>
      <c r="G25" s="89">
        <v>76</v>
      </c>
      <c r="H25" s="44">
        <f t="shared" si="1"/>
        <v>53.521126760563384</v>
      </c>
      <c r="I25" s="44">
        <v>74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9477661</v>
      </c>
      <c r="AF25" s="39"/>
      <c r="AG25" s="39"/>
      <c r="AH25" s="39"/>
      <c r="AI25" s="38">
        <f t="shared" si="8"/>
        <v>4422</v>
      </c>
      <c r="AJ25" s="38">
        <f t="shared" si="2"/>
        <v>4.4219999999999997</v>
      </c>
      <c r="AK25" s="38">
        <f t="shared" si="3"/>
        <v>106.12799999999999</v>
      </c>
      <c r="AL25" s="38"/>
      <c r="AM25" s="38"/>
      <c r="AN25" s="38"/>
      <c r="AO25" s="38">
        <f t="shared" si="4"/>
        <v>106.12799999999999</v>
      </c>
      <c r="AP25" s="37">
        <v>5.8</v>
      </c>
      <c r="AQ25" s="37">
        <f t="shared" si="9"/>
        <v>5.8</v>
      </c>
      <c r="AR25" s="36"/>
      <c r="AS25" s="36"/>
      <c r="AT25" s="36"/>
      <c r="AU25" s="35" t="s">
        <v>158</v>
      </c>
      <c r="AV25" s="34">
        <v>1186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1016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0.99663865546218489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0.85378151260504198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2399708</v>
      </c>
      <c r="DD25" s="32"/>
      <c r="DE25" s="32">
        <f t="shared" si="10"/>
        <v>1202</v>
      </c>
      <c r="DF25" s="32"/>
      <c r="DG25" s="32">
        <f t="shared" si="11"/>
        <v>1202</v>
      </c>
      <c r="DH25" s="32"/>
      <c r="DI25" s="32"/>
      <c r="DJ25" s="32"/>
      <c r="DK25" s="32"/>
      <c r="DL25" s="32"/>
      <c r="DM25" s="32">
        <f t="shared" si="7"/>
        <v>1202</v>
      </c>
      <c r="DN25" s="32">
        <f t="shared" si="12"/>
        <v>271.82270465852559</v>
      </c>
      <c r="DO25" s="91">
        <v>0.98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43398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76</v>
      </c>
      <c r="H26" s="44">
        <f t="shared" si="1"/>
        <v>53.521126760563384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9481893</v>
      </c>
      <c r="AF26" s="39"/>
      <c r="AG26" s="39"/>
      <c r="AH26" s="39"/>
      <c r="AI26" s="38">
        <f t="shared" si="8"/>
        <v>4232</v>
      </c>
      <c r="AJ26" s="38">
        <f t="shared" si="2"/>
        <v>4.2320000000000002</v>
      </c>
      <c r="AK26" s="38">
        <f t="shared" si="3"/>
        <v>101.56800000000001</v>
      </c>
      <c r="AL26" s="38"/>
      <c r="AM26" s="38"/>
      <c r="AN26" s="38"/>
      <c r="AO26" s="38">
        <f t="shared" si="4"/>
        <v>101.56800000000001</v>
      </c>
      <c r="AP26" s="37">
        <v>5.4</v>
      </c>
      <c r="AQ26" s="37">
        <f t="shared" si="9"/>
        <v>5.4</v>
      </c>
      <c r="AR26" s="36"/>
      <c r="AS26" s="36"/>
      <c r="AT26" s="36"/>
      <c r="AU26" s="35" t="s">
        <v>158</v>
      </c>
      <c r="AV26" s="34">
        <v>1186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1006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0.99663865546218489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0.8453781512605042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2400855</v>
      </c>
      <c r="DD26" s="32"/>
      <c r="DE26" s="32">
        <f t="shared" si="10"/>
        <v>1147</v>
      </c>
      <c r="DF26" s="32"/>
      <c r="DG26" s="32">
        <f t="shared" si="11"/>
        <v>1147</v>
      </c>
      <c r="DH26" s="32"/>
      <c r="DI26" s="32"/>
      <c r="DJ26" s="32"/>
      <c r="DK26" s="32"/>
      <c r="DL26" s="32"/>
      <c r="DM26" s="32">
        <f t="shared" si="7"/>
        <v>1147</v>
      </c>
      <c r="DN26" s="32">
        <f t="shared" si="12"/>
        <v>271.03024574669183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43398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1</v>
      </c>
      <c r="G27" s="89">
        <v>77</v>
      </c>
      <c r="H27" s="44">
        <f t="shared" si="1"/>
        <v>54.225352112676056</v>
      </c>
      <c r="I27" s="44">
        <v>75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9486152</v>
      </c>
      <c r="AF27" s="39"/>
      <c r="AG27" s="39"/>
      <c r="AH27" s="39"/>
      <c r="AI27" s="38">
        <f t="shared" si="8"/>
        <v>4259</v>
      </c>
      <c r="AJ27" s="38">
        <f t="shared" si="2"/>
        <v>4.2590000000000003</v>
      </c>
      <c r="AK27" s="38">
        <f t="shared" si="3"/>
        <v>102.21600000000001</v>
      </c>
      <c r="AL27" s="38"/>
      <c r="AM27" s="38"/>
      <c r="AN27" s="38"/>
      <c r="AO27" s="38">
        <f t="shared" si="4"/>
        <v>102.21600000000001</v>
      </c>
      <c r="AP27" s="37">
        <v>5</v>
      </c>
      <c r="AQ27" s="37">
        <f t="shared" si="9"/>
        <v>5</v>
      </c>
      <c r="AR27" s="36"/>
      <c r="AS27" s="36"/>
      <c r="AT27" s="36"/>
      <c r="AU27" s="35" t="s">
        <v>158</v>
      </c>
      <c r="AV27" s="34">
        <v>1186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1006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0.99663865546218489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0.8453781512605042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2402010</v>
      </c>
      <c r="DD27" s="32"/>
      <c r="DE27" s="32">
        <f t="shared" si="10"/>
        <v>1155</v>
      </c>
      <c r="DF27" s="32"/>
      <c r="DG27" s="32">
        <f t="shared" si="11"/>
        <v>1155</v>
      </c>
      <c r="DH27" s="32"/>
      <c r="DI27" s="32"/>
      <c r="DJ27" s="32"/>
      <c r="DK27" s="32"/>
      <c r="DL27" s="32"/>
      <c r="DM27" s="32">
        <f t="shared" si="7"/>
        <v>1155</v>
      </c>
      <c r="DN27" s="32">
        <f t="shared" si="12"/>
        <v>271.19042028645219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43398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74</v>
      </c>
      <c r="H28" s="44">
        <f t="shared" si="1"/>
        <v>52.112676056338032</v>
      </c>
      <c r="I28" s="44">
        <v>72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9490438</v>
      </c>
      <c r="AF28" s="39"/>
      <c r="AG28" s="39"/>
      <c r="AH28" s="39"/>
      <c r="AI28" s="38">
        <f t="shared" si="8"/>
        <v>4286</v>
      </c>
      <c r="AJ28" s="38">
        <f t="shared" si="2"/>
        <v>4.2859999999999996</v>
      </c>
      <c r="AK28" s="38">
        <f t="shared" si="3"/>
        <v>102.86399999999999</v>
      </c>
      <c r="AL28" s="38"/>
      <c r="AM28" s="38"/>
      <c r="AN28" s="38"/>
      <c r="AO28" s="38">
        <f t="shared" si="4"/>
        <v>102.86399999999999</v>
      </c>
      <c r="AP28" s="37">
        <v>4.7</v>
      </c>
      <c r="AQ28" s="37">
        <f t="shared" si="9"/>
        <v>4.7</v>
      </c>
      <c r="AR28" s="36"/>
      <c r="AS28" s="36"/>
      <c r="AT28" s="36"/>
      <c r="AU28" s="35" t="s">
        <v>158</v>
      </c>
      <c r="AV28" s="34">
        <v>1186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1006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0.99663865546218489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0.8453781512605042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2403166</v>
      </c>
      <c r="DD28" s="32"/>
      <c r="DE28" s="32">
        <f t="shared" si="10"/>
        <v>1156</v>
      </c>
      <c r="DF28" s="32"/>
      <c r="DG28" s="32">
        <f t="shared" si="11"/>
        <v>1156</v>
      </c>
      <c r="DH28" s="32"/>
      <c r="DI28" s="32"/>
      <c r="DJ28" s="32"/>
      <c r="DK28" s="32"/>
      <c r="DL28" s="32"/>
      <c r="DM28" s="32">
        <f t="shared" si="7"/>
        <v>1156</v>
      </c>
      <c r="DN28" s="32">
        <f t="shared" si="12"/>
        <v>269.71535230984603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43398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75</v>
      </c>
      <c r="H29" s="44">
        <f t="shared" si="1"/>
        <v>52.816901408450704</v>
      </c>
      <c r="I29" s="44">
        <v>73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9494715</v>
      </c>
      <c r="AF29" s="39"/>
      <c r="AG29" s="39"/>
      <c r="AH29" s="39"/>
      <c r="AI29" s="38">
        <f t="shared" si="8"/>
        <v>4277</v>
      </c>
      <c r="AJ29" s="38">
        <f t="shared" si="2"/>
        <v>4.2770000000000001</v>
      </c>
      <c r="AK29" s="38">
        <f t="shared" si="3"/>
        <v>102.648</v>
      </c>
      <c r="AL29" s="38"/>
      <c r="AM29" s="38"/>
      <c r="AN29" s="38"/>
      <c r="AO29" s="38">
        <f t="shared" si="4"/>
        <v>102.648</v>
      </c>
      <c r="AP29" s="37">
        <v>4.3</v>
      </c>
      <c r="AQ29" s="37">
        <f t="shared" si="9"/>
        <v>4.3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0.8453781512605042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2404330</v>
      </c>
      <c r="DD29" s="32"/>
      <c r="DE29" s="32">
        <f t="shared" si="10"/>
        <v>1164</v>
      </c>
      <c r="DF29" s="32"/>
      <c r="DG29" s="32">
        <f t="shared" si="11"/>
        <v>1164</v>
      </c>
      <c r="DH29" s="32"/>
      <c r="DI29" s="32"/>
      <c r="DJ29" s="32"/>
      <c r="DK29" s="32"/>
      <c r="DL29" s="32"/>
      <c r="DM29" s="32">
        <f t="shared" si="7"/>
        <v>1164</v>
      </c>
      <c r="DN29" s="32">
        <f t="shared" si="12"/>
        <v>272.15337853635725</v>
      </c>
      <c r="DO29" s="91">
        <v>1.0900000000000001</v>
      </c>
      <c r="DP29" s="31"/>
      <c r="DT29" s="24"/>
      <c r="DU29" s="24"/>
      <c r="DV29" s="24"/>
      <c r="DW29" s="23"/>
    </row>
    <row r="30" spans="1:127" x14ac:dyDescent="0.35">
      <c r="A30" s="232">
        <v>43398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74</v>
      </c>
      <c r="H30" s="44">
        <f t="shared" si="1"/>
        <v>52.112676056338032</v>
      </c>
      <c r="I30" s="44">
        <v>72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9499100</v>
      </c>
      <c r="AF30" s="39"/>
      <c r="AG30" s="39"/>
      <c r="AH30" s="39"/>
      <c r="AI30" s="38">
        <f t="shared" si="8"/>
        <v>4385</v>
      </c>
      <c r="AJ30" s="38">
        <f t="shared" si="2"/>
        <v>4.3849999999999998</v>
      </c>
      <c r="AK30" s="38">
        <f t="shared" si="3"/>
        <v>105.24</v>
      </c>
      <c r="AL30" s="38"/>
      <c r="AM30" s="38"/>
      <c r="AN30" s="38"/>
      <c r="AO30" s="38">
        <f t="shared" si="4"/>
        <v>105.24</v>
      </c>
      <c r="AP30" s="37">
        <v>3.7</v>
      </c>
      <c r="AQ30" s="37">
        <f t="shared" si="9"/>
        <v>3.7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1006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0.8453781512605042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2405496</v>
      </c>
      <c r="DD30" s="32"/>
      <c r="DE30" s="32">
        <f t="shared" si="10"/>
        <v>1166</v>
      </c>
      <c r="DF30" s="32"/>
      <c r="DG30" s="32">
        <f t="shared" si="11"/>
        <v>1166</v>
      </c>
      <c r="DH30" s="32"/>
      <c r="DI30" s="32"/>
      <c r="DJ30" s="32"/>
      <c r="DK30" s="32"/>
      <c r="DL30" s="32"/>
      <c r="DM30" s="32">
        <f t="shared" si="7"/>
        <v>1166</v>
      </c>
      <c r="DN30" s="32">
        <f t="shared" si="12"/>
        <v>265.9064994298746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43398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74</v>
      </c>
      <c r="H31" s="44">
        <f t="shared" si="1"/>
        <v>52.112676056338032</v>
      </c>
      <c r="I31" s="44">
        <v>72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9503234</v>
      </c>
      <c r="AF31" s="39"/>
      <c r="AG31" s="39"/>
      <c r="AH31" s="39"/>
      <c r="AI31" s="38">
        <f t="shared" si="8"/>
        <v>4134</v>
      </c>
      <c r="AJ31" s="38">
        <f t="shared" si="2"/>
        <v>4.1340000000000003</v>
      </c>
      <c r="AK31" s="38">
        <f t="shared" si="3"/>
        <v>99.216000000000008</v>
      </c>
      <c r="AL31" s="38"/>
      <c r="AM31" s="38"/>
      <c r="AN31" s="38"/>
      <c r="AO31" s="38">
        <f t="shared" si="4"/>
        <v>99.216000000000008</v>
      </c>
      <c r="AP31" s="37">
        <v>3.4</v>
      </c>
      <c r="AQ31" s="37">
        <f t="shared" si="9"/>
        <v>3.4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1006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0.8453781512605042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2406653</v>
      </c>
      <c r="DD31" s="32"/>
      <c r="DE31" s="32">
        <f t="shared" si="10"/>
        <v>1157</v>
      </c>
      <c r="DF31" s="32"/>
      <c r="DG31" s="32">
        <f t="shared" si="11"/>
        <v>1157</v>
      </c>
      <c r="DH31" s="32"/>
      <c r="DI31" s="32"/>
      <c r="DJ31" s="32"/>
      <c r="DK31" s="32"/>
      <c r="DL31" s="32"/>
      <c r="DM31" s="32">
        <f t="shared" si="7"/>
        <v>1157</v>
      </c>
      <c r="DN31" s="32">
        <f t="shared" si="12"/>
        <v>279.87421383647796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43398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75</v>
      </c>
      <c r="H32" s="44">
        <f t="shared" si="1"/>
        <v>52.816901408450704</v>
      </c>
      <c r="I32" s="44">
        <v>73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9507395</v>
      </c>
      <c r="AF32" s="39"/>
      <c r="AG32" s="39"/>
      <c r="AH32" s="39"/>
      <c r="AI32" s="38">
        <f t="shared" si="8"/>
        <v>4161</v>
      </c>
      <c r="AJ32" s="38">
        <f t="shared" si="2"/>
        <v>4.1609999999999996</v>
      </c>
      <c r="AK32" s="38">
        <f t="shared" si="3"/>
        <v>99.86399999999999</v>
      </c>
      <c r="AL32" s="38"/>
      <c r="AM32" s="38"/>
      <c r="AN32" s="38"/>
      <c r="AO32" s="38">
        <f t="shared" si="4"/>
        <v>99.86399999999999</v>
      </c>
      <c r="AP32" s="37">
        <v>3.1</v>
      </c>
      <c r="AQ32" s="37">
        <f t="shared" si="9"/>
        <v>3.1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1016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0.85378151260504198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2407804</v>
      </c>
      <c r="DD32" s="32"/>
      <c r="DE32" s="32">
        <f t="shared" si="10"/>
        <v>1151</v>
      </c>
      <c r="DF32" s="32"/>
      <c r="DG32" s="32">
        <f t="shared" si="11"/>
        <v>1151</v>
      </c>
      <c r="DH32" s="32"/>
      <c r="DI32" s="32"/>
      <c r="DJ32" s="32"/>
      <c r="DK32" s="32"/>
      <c r="DL32" s="32"/>
      <c r="DM32" s="32">
        <f t="shared" si="7"/>
        <v>1151</v>
      </c>
      <c r="DN32" s="32">
        <f t="shared" si="12"/>
        <v>276.61619802931989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43398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76</v>
      </c>
      <c r="H33" s="44">
        <f t="shared" si="1"/>
        <v>53.521126760563384</v>
      </c>
      <c r="I33" s="44">
        <v>74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9511785</v>
      </c>
      <c r="AF33" s="39"/>
      <c r="AG33" s="39"/>
      <c r="AH33" s="39"/>
      <c r="AI33" s="38">
        <f t="shared" si="8"/>
        <v>4390</v>
      </c>
      <c r="AJ33" s="38">
        <f t="shared" si="2"/>
        <v>4.3899999999999997</v>
      </c>
      <c r="AK33" s="38">
        <f t="shared" si="3"/>
        <v>105.35999999999999</v>
      </c>
      <c r="AL33" s="38"/>
      <c r="AM33" s="38"/>
      <c r="AN33" s="38"/>
      <c r="AO33" s="38">
        <f t="shared" si="4"/>
        <v>105.35999999999999</v>
      </c>
      <c r="AP33" s="37">
        <v>2.9</v>
      </c>
      <c r="AQ33" s="37">
        <f t="shared" si="9"/>
        <v>2.9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1015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0.8529411764705882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2408956</v>
      </c>
      <c r="DD33" s="32"/>
      <c r="DE33" s="32">
        <f t="shared" si="10"/>
        <v>1152</v>
      </c>
      <c r="DF33" s="32"/>
      <c r="DG33" s="32">
        <f t="shared" si="11"/>
        <v>1152</v>
      </c>
      <c r="DH33" s="32"/>
      <c r="DI33" s="32"/>
      <c r="DJ33" s="32"/>
      <c r="DK33" s="32"/>
      <c r="DL33" s="32"/>
      <c r="DM33" s="32">
        <f t="shared" si="7"/>
        <v>1152</v>
      </c>
      <c r="DN33" s="32">
        <f t="shared" si="12"/>
        <v>262.41457858769934</v>
      </c>
      <c r="DO33" s="91">
        <v>0.78</v>
      </c>
      <c r="DP33" s="31"/>
      <c r="DT33" s="24"/>
      <c r="DU33" s="24"/>
      <c r="DV33" s="24"/>
      <c r="DW33" s="23"/>
    </row>
    <row r="34" spans="1:127" x14ac:dyDescent="0.35">
      <c r="A34" s="232">
        <v>43398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69</v>
      </c>
      <c r="H34" s="44">
        <f t="shared" si="1"/>
        <v>48.591549295774648</v>
      </c>
      <c r="I34" s="44">
        <v>67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9515230</v>
      </c>
      <c r="AF34" s="39"/>
      <c r="AG34" s="39"/>
      <c r="AH34" s="39"/>
      <c r="AI34" s="38">
        <f t="shared" si="8"/>
        <v>3445</v>
      </c>
      <c r="AJ34" s="38">
        <f t="shared" si="2"/>
        <v>3.4449999999999998</v>
      </c>
      <c r="AK34" s="38">
        <f t="shared" si="3"/>
        <v>82.679999999999993</v>
      </c>
      <c r="AL34" s="38"/>
      <c r="AM34" s="38"/>
      <c r="AN34" s="38"/>
      <c r="AO34" s="38">
        <f t="shared" si="4"/>
        <v>82.679999999999993</v>
      </c>
      <c r="AP34" s="37">
        <v>4.0999999999999996</v>
      </c>
      <c r="AQ34" s="37">
        <f t="shared" si="9"/>
        <v>4.0999999999999996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2410059</v>
      </c>
      <c r="DD34" s="32"/>
      <c r="DE34" s="32">
        <f t="shared" si="10"/>
        <v>1103</v>
      </c>
      <c r="DF34" s="32"/>
      <c r="DG34" s="32">
        <f t="shared" si="11"/>
        <v>1103</v>
      </c>
      <c r="DH34" s="32"/>
      <c r="DI34" s="32"/>
      <c r="DJ34" s="32"/>
      <c r="DK34" s="32"/>
      <c r="DL34" s="32"/>
      <c r="DM34" s="32">
        <f t="shared" si="7"/>
        <v>1103</v>
      </c>
      <c r="DN34" s="32">
        <f t="shared" si="12"/>
        <v>320.17416545718436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43398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-5</v>
      </c>
      <c r="G35" s="89">
        <v>70</v>
      </c>
      <c r="H35" s="44">
        <f t="shared" si="1"/>
        <v>49.295774647887328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9518800</v>
      </c>
      <c r="AF35" s="39"/>
      <c r="AG35" s="39"/>
      <c r="AH35" s="39"/>
      <c r="AI35" s="38">
        <f t="shared" si="8"/>
        <v>3570</v>
      </c>
      <c r="AJ35" s="38">
        <f t="shared" si="2"/>
        <v>3.57</v>
      </c>
      <c r="AK35" s="38">
        <f t="shared" si="3"/>
        <v>85.679999999999993</v>
      </c>
      <c r="AL35" s="38"/>
      <c r="AM35" s="38"/>
      <c r="AN35" s="38"/>
      <c r="AO35" s="38">
        <f t="shared" si="4"/>
        <v>85.679999999999993</v>
      </c>
      <c r="AP35" s="37">
        <v>5.4</v>
      </c>
      <c r="AQ35" s="37">
        <f t="shared" si="9"/>
        <v>5.4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2411173</v>
      </c>
      <c r="DD35" s="32"/>
      <c r="DE35" s="32">
        <f t="shared" si="10"/>
        <v>1114</v>
      </c>
      <c r="DF35" s="32"/>
      <c r="DG35" s="32">
        <f t="shared" si="11"/>
        <v>1114</v>
      </c>
      <c r="DH35" s="32"/>
      <c r="DI35" s="32"/>
      <c r="DJ35" s="32"/>
      <c r="DK35" s="32"/>
      <c r="DL35" s="32"/>
      <c r="DM35" s="32">
        <f t="shared" si="7"/>
        <v>1114</v>
      </c>
      <c r="DN35" s="32">
        <f t="shared" si="12"/>
        <v>312.04481792717087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2.6666666666666665</v>
      </c>
      <c r="G36" s="28">
        <f t="shared" si="13"/>
        <v>75.583333333333329</v>
      </c>
      <c r="H36" s="28">
        <f t="shared" si="13"/>
        <v>53.227699530516439</v>
      </c>
      <c r="I36" s="28">
        <f t="shared" si="13"/>
        <v>73.458333333333329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102320</v>
      </c>
      <c r="AJ36" s="28">
        <f>SUM(AJ12:AJ35)</f>
        <v>102.32</v>
      </c>
      <c r="AK36" s="28">
        <f>AVERAGE(AK12:AK35)</f>
        <v>102.32</v>
      </c>
      <c r="AL36" s="28"/>
      <c r="AM36" s="28"/>
      <c r="AN36" s="28"/>
      <c r="AO36" s="28"/>
      <c r="AP36" s="28">
        <f>AVERAGE(AP12:AP35)</f>
        <v>6.5291666666666659</v>
      </c>
      <c r="AQ36" s="28">
        <f>AVERAGE(AQ12:AQ35)</f>
        <v>6.5291666666666659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27298</v>
      </c>
      <c r="DF36" s="28"/>
      <c r="DG36" s="28">
        <f>SUM(DG12:DG35)</f>
        <v>27298</v>
      </c>
      <c r="DH36" s="28"/>
      <c r="DI36" s="28"/>
      <c r="DJ36" s="28"/>
      <c r="DK36" s="28"/>
      <c r="DL36" s="28"/>
      <c r="DM36" s="28">
        <f t="shared" si="7"/>
        <v>27298</v>
      </c>
      <c r="DN36" s="28">
        <f t="shared" si="12"/>
        <v>266.79046129788901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387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426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548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67" t="s">
        <v>549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550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70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02" t="s">
        <v>416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551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02" t="s">
        <v>316</v>
      </c>
      <c r="Q54" s="6"/>
      <c r="R54" s="6"/>
      <c r="T54" s="6"/>
      <c r="U54" s="6"/>
      <c r="W54" s="5"/>
      <c r="Y54" s="4"/>
    </row>
    <row r="55" spans="2:26" x14ac:dyDescent="0.35">
      <c r="B55" s="166" t="s">
        <v>478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6" x14ac:dyDescent="0.35">
      <c r="B56" s="102" t="s">
        <v>552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6" x14ac:dyDescent="0.35">
      <c r="B57" s="102" t="s">
        <v>284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6" x14ac:dyDescent="0.35">
      <c r="B58" s="102" t="s">
        <v>398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6" x14ac:dyDescent="0.35">
      <c r="B59" s="102" t="s">
        <v>553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6" x14ac:dyDescent="0.35">
      <c r="B60" s="102" t="s">
        <v>480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6" x14ac:dyDescent="0.35">
      <c r="B61" s="102" t="s">
        <v>554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6" x14ac:dyDescent="0.35">
      <c r="B62" s="170" t="s">
        <v>161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6" x14ac:dyDescent="0.35">
      <c r="B63" s="102" t="s">
        <v>555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6" x14ac:dyDescent="0.35">
      <c r="B64" s="102" t="s">
        <v>469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483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532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65" t="s">
        <v>164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02" t="s">
        <v>544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02" t="s">
        <v>556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441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70" t="s">
        <v>226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216" t="s">
        <v>557</v>
      </c>
      <c r="C72" s="216"/>
      <c r="D72" s="216"/>
      <c r="E72" s="216"/>
      <c r="F72" s="216"/>
      <c r="G72" s="216"/>
      <c r="H72" s="216"/>
      <c r="I72" s="216"/>
      <c r="J72" s="216"/>
      <c r="K72" s="216"/>
      <c r="L72" s="216"/>
      <c r="M72" s="216"/>
      <c r="N72" s="216"/>
      <c r="O72" s="216"/>
      <c r="P72" s="216"/>
      <c r="Q72" s="216"/>
      <c r="R72" s="216"/>
      <c r="S72" s="216"/>
      <c r="T72" s="216"/>
      <c r="U72" s="216"/>
      <c r="V72" s="216"/>
      <c r="W72" s="216"/>
      <c r="X72" s="216"/>
      <c r="Y72" s="216"/>
    </row>
    <row r="73" spans="2:25" x14ac:dyDescent="0.35">
      <c r="B73" s="102" t="s">
        <v>533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167" t="s">
        <v>247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85" t="s">
        <v>518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70" t="s">
        <v>558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02" t="s">
        <v>526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70" t="s">
        <v>168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73" t="s">
        <v>169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559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02" t="s">
        <v>536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2:25" x14ac:dyDescent="0.3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x14ac:dyDescent="0.3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2:25" x14ac:dyDescent="0.3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x14ac:dyDescent="0.3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x14ac:dyDescent="0.3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x14ac:dyDescent="0.3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x14ac:dyDescent="0.3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2:25" x14ac:dyDescent="0.3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2:25" x14ac:dyDescent="0.3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2:25" x14ac:dyDescent="0.3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2:25" x14ac:dyDescent="0.3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2:25" x14ac:dyDescent="0.3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2:25" x14ac:dyDescent="0.3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2:25" x14ac:dyDescent="0.3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2:25" x14ac:dyDescent="0.3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2:25" x14ac:dyDescent="0.3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2:25" x14ac:dyDescent="0.3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2:25" x14ac:dyDescent="0.3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2:25" x14ac:dyDescent="0.3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2:25" x14ac:dyDescent="0.3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2:25" x14ac:dyDescent="0.3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2:25" x14ac:dyDescent="0.3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2:25" x14ac:dyDescent="0.3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2:25" x14ac:dyDescent="0.3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2:25" x14ac:dyDescent="0.3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2:25" x14ac:dyDescent="0.3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2:25" x14ac:dyDescent="0.3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2:25" x14ac:dyDescent="0.3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2:25" x14ac:dyDescent="0.3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2:25" x14ac:dyDescent="0.3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2:25" x14ac:dyDescent="0.3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2:25" x14ac:dyDescent="0.3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2:25" x14ac:dyDescent="0.3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2:25" x14ac:dyDescent="0.3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2:25" x14ac:dyDescent="0.3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2:25" x14ac:dyDescent="0.3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2:25" x14ac:dyDescent="0.3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2:25" x14ac:dyDescent="0.3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2:25" x14ac:dyDescent="0.3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2:25" x14ac:dyDescent="0.3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2:25" x14ac:dyDescent="0.3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2:25" x14ac:dyDescent="0.3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2:25" x14ac:dyDescent="0.3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2:25" x14ac:dyDescent="0.3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2:25" x14ac:dyDescent="0.3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2:25" x14ac:dyDescent="0.3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2:25" x14ac:dyDescent="0.3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2:25" x14ac:dyDescent="0.3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2:25" x14ac:dyDescent="0.3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2:25" x14ac:dyDescent="0.3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2:25" x14ac:dyDescent="0.3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2:25" x14ac:dyDescent="0.3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2:25" x14ac:dyDescent="0.3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2:25" x14ac:dyDescent="0.3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2:25" x14ac:dyDescent="0.3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2:25" x14ac:dyDescent="0.3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2:25" x14ac:dyDescent="0.3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2:25" x14ac:dyDescent="0.3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2:25" x14ac:dyDescent="0.3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2:25" x14ac:dyDescent="0.3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2:25" x14ac:dyDescent="0.3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2:25" x14ac:dyDescent="0.3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2:25" x14ac:dyDescent="0.3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2:25" x14ac:dyDescent="0.3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2:25" x14ac:dyDescent="0.3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2:25" x14ac:dyDescent="0.3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2:25" x14ac:dyDescent="0.3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2:25" x14ac:dyDescent="0.3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2:25" x14ac:dyDescent="0.3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2:25" x14ac:dyDescent="0.3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2:25" x14ac:dyDescent="0.3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2:25" x14ac:dyDescent="0.3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2:25" x14ac:dyDescent="0.3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2:25" x14ac:dyDescent="0.3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2:25" x14ac:dyDescent="0.3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2:25" x14ac:dyDescent="0.3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2:25" x14ac:dyDescent="0.3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2:25" x14ac:dyDescent="0.3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2:25" x14ac:dyDescent="0.3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2:25" x14ac:dyDescent="0.3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2:25" x14ac:dyDescent="0.3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2:25" x14ac:dyDescent="0.3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2:25" x14ac:dyDescent="0.3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2:25" x14ac:dyDescent="0.3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2:25" x14ac:dyDescent="0.3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2:25" x14ac:dyDescent="0.3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2:25" x14ac:dyDescent="0.3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2:25" x14ac:dyDescent="0.3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2:25" x14ac:dyDescent="0.3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2:25" x14ac:dyDescent="0.3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2:25" x14ac:dyDescent="0.3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2:25" x14ac:dyDescent="0.3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2:25" x14ac:dyDescent="0.3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2:25" x14ac:dyDescent="0.3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2:25" x14ac:dyDescent="0.3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2:25" x14ac:dyDescent="0.3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2:25" x14ac:dyDescent="0.3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2:25" x14ac:dyDescent="0.3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2:25" x14ac:dyDescent="0.3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2:25" x14ac:dyDescent="0.3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2:25" x14ac:dyDescent="0.3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2:25" x14ac:dyDescent="0.3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2:25" x14ac:dyDescent="0.3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2:25" x14ac:dyDescent="0.3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2:25" x14ac:dyDescent="0.3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2:25" x14ac:dyDescent="0.3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2:25" x14ac:dyDescent="0.3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2:25" x14ac:dyDescent="0.3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2:25" x14ac:dyDescent="0.3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2:25" x14ac:dyDescent="0.3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2:25" x14ac:dyDescent="0.3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2:25" x14ac:dyDescent="0.3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2:25" x14ac:dyDescent="0.3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2:25" x14ac:dyDescent="0.3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2:25" x14ac:dyDescent="0.3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2:25" x14ac:dyDescent="0.3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2:25" x14ac:dyDescent="0.3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2:25" x14ac:dyDescent="0.3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2:25" x14ac:dyDescent="0.3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2:25" x14ac:dyDescent="0.3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2:25" x14ac:dyDescent="0.3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2:25" x14ac:dyDescent="0.3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2:25" x14ac:dyDescent="0.3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2:25" x14ac:dyDescent="0.3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2:25" x14ac:dyDescent="0.3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2:25" x14ac:dyDescent="0.3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2:25" x14ac:dyDescent="0.3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2:25" x14ac:dyDescent="0.3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2:25" x14ac:dyDescent="0.3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2:25" x14ac:dyDescent="0.3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2:25" x14ac:dyDescent="0.3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2:25" x14ac:dyDescent="0.3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2:25" x14ac:dyDescent="0.3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2:25" x14ac:dyDescent="0.3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2:25" x14ac:dyDescent="0.3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2:25" x14ac:dyDescent="0.3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2:25" x14ac:dyDescent="0.3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2:25" x14ac:dyDescent="0.3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2:25" x14ac:dyDescent="0.3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2:25" x14ac:dyDescent="0.3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2:25" x14ac:dyDescent="0.3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2:25" x14ac:dyDescent="0.3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2:25" x14ac:dyDescent="0.3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2:25" x14ac:dyDescent="0.3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2:25" x14ac:dyDescent="0.3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2:25" x14ac:dyDescent="0.3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2:25" x14ac:dyDescent="0.3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2:25" x14ac:dyDescent="0.3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2:25" x14ac:dyDescent="0.3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2:25" x14ac:dyDescent="0.3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2:25" x14ac:dyDescent="0.3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2:25" x14ac:dyDescent="0.3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2:25" x14ac:dyDescent="0.3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2:25" x14ac:dyDescent="0.3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2:25" x14ac:dyDescent="0.3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2:25" x14ac:dyDescent="0.3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2:25" x14ac:dyDescent="0.3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2:25" x14ac:dyDescent="0.3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2:25" x14ac:dyDescent="0.3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2:25" x14ac:dyDescent="0.3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2:25" x14ac:dyDescent="0.3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2:25" x14ac:dyDescent="0.3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2:25" x14ac:dyDescent="0.3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2:25" x14ac:dyDescent="0.3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2:25" x14ac:dyDescent="0.3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2:25" x14ac:dyDescent="0.3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2:25" x14ac:dyDescent="0.3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2:25" x14ac:dyDescent="0.3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2:25" x14ac:dyDescent="0.3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2:25" x14ac:dyDescent="0.3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2:25" x14ac:dyDescent="0.3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2:25" x14ac:dyDescent="0.3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2:25" x14ac:dyDescent="0.3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2:25" x14ac:dyDescent="0.3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2:25" x14ac:dyDescent="0.3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2:25" x14ac:dyDescent="0.3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2:25" x14ac:dyDescent="0.3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2:25" x14ac:dyDescent="0.3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2:25" x14ac:dyDescent="0.3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2:25" x14ac:dyDescent="0.3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2:25" x14ac:dyDescent="0.3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2:25" x14ac:dyDescent="0.3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2:25" x14ac:dyDescent="0.3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2:25" x14ac:dyDescent="0.3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2:25" x14ac:dyDescent="0.3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2:25" x14ac:dyDescent="0.3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2:25" x14ac:dyDescent="0.3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2:25" x14ac:dyDescent="0.3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2:25" x14ac:dyDescent="0.3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2:25" x14ac:dyDescent="0.3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2:25" x14ac:dyDescent="0.3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2:25" x14ac:dyDescent="0.3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2:25" x14ac:dyDescent="0.3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2:25" x14ac:dyDescent="0.3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2:25" x14ac:dyDescent="0.3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2:25" x14ac:dyDescent="0.3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2:25" x14ac:dyDescent="0.3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2:25" x14ac:dyDescent="0.3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2:25" x14ac:dyDescent="0.3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2:25" x14ac:dyDescent="0.3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2:25" x14ac:dyDescent="0.3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2:25" x14ac:dyDescent="0.3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2:25" x14ac:dyDescent="0.3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2:25" x14ac:dyDescent="0.3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2:25" x14ac:dyDescent="0.3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2:25" x14ac:dyDescent="0.3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2:25" x14ac:dyDescent="0.3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2:25" x14ac:dyDescent="0.3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2:25" x14ac:dyDescent="0.3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2:25" x14ac:dyDescent="0.3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2:25" x14ac:dyDescent="0.3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2:25" x14ac:dyDescent="0.3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2:25" x14ac:dyDescent="0.3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2:25" x14ac:dyDescent="0.3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2:25" x14ac:dyDescent="0.3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2:25" x14ac:dyDescent="0.3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2:25" x14ac:dyDescent="0.3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2:25" x14ac:dyDescent="0.3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2:25" x14ac:dyDescent="0.3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2:25" x14ac:dyDescent="0.3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2:25" x14ac:dyDescent="0.3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2:25" x14ac:dyDescent="0.3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2:25" x14ac:dyDescent="0.3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2:25" x14ac:dyDescent="0.3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2:25" x14ac:dyDescent="0.3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2:25" x14ac:dyDescent="0.3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2:25" x14ac:dyDescent="0.3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2:25" x14ac:dyDescent="0.3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2:25" x14ac:dyDescent="0.3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2:25" x14ac:dyDescent="0.3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2:25" x14ac:dyDescent="0.3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2:25" x14ac:dyDescent="0.3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2:25" x14ac:dyDescent="0.3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2:25" x14ac:dyDescent="0.3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2:25" x14ac:dyDescent="0.3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2:25" x14ac:dyDescent="0.3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2:25" x14ac:dyDescent="0.3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2:25" x14ac:dyDescent="0.3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2:25" x14ac:dyDescent="0.3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2:25" x14ac:dyDescent="0.3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2:25" x14ac:dyDescent="0.3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2:25" x14ac:dyDescent="0.3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2:25" x14ac:dyDescent="0.3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2:25" x14ac:dyDescent="0.3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2:25" x14ac:dyDescent="0.3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2:25" x14ac:dyDescent="0.3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2:25" x14ac:dyDescent="0.3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2:25" x14ac:dyDescent="0.3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2:25" x14ac:dyDescent="0.3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2:25" x14ac:dyDescent="0.3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2:25" x14ac:dyDescent="0.3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2:25" x14ac:dyDescent="0.3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2:25" x14ac:dyDescent="0.3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2:25" x14ac:dyDescent="0.3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2:25" x14ac:dyDescent="0.3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2:25" x14ac:dyDescent="0.3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2:25" x14ac:dyDescent="0.3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2:25" x14ac:dyDescent="0.3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2:25" x14ac:dyDescent="0.3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2:25" x14ac:dyDescent="0.3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2:25" x14ac:dyDescent="0.3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2:25" x14ac:dyDescent="0.3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2:25" x14ac:dyDescent="0.3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2:25" x14ac:dyDescent="0.3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2:25" x14ac:dyDescent="0.3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2:25" x14ac:dyDescent="0.3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2:25" x14ac:dyDescent="0.3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2:25" x14ac:dyDescent="0.3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2:25" x14ac:dyDescent="0.3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2:25" x14ac:dyDescent="0.3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2:25" x14ac:dyDescent="0.3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2:25" x14ac:dyDescent="0.3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2:25" x14ac:dyDescent="0.3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2:25" x14ac:dyDescent="0.3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2:25" x14ac:dyDescent="0.3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2:25" x14ac:dyDescent="0.3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2:25" x14ac:dyDescent="0.3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2:25" x14ac:dyDescent="0.3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2:25" x14ac:dyDescent="0.3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2:25" x14ac:dyDescent="0.3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2:25" x14ac:dyDescent="0.3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2:25" x14ac:dyDescent="0.3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2:25" x14ac:dyDescent="0.3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2:25" x14ac:dyDescent="0.3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2:25" x14ac:dyDescent="0.3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2:25" x14ac:dyDescent="0.3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2:25" x14ac:dyDescent="0.3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2:25" x14ac:dyDescent="0.3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2:25" x14ac:dyDescent="0.3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2:25" x14ac:dyDescent="0.3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2:25" x14ac:dyDescent="0.3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2:25" x14ac:dyDescent="0.3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2:25" x14ac:dyDescent="0.3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2:25" x14ac:dyDescent="0.3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2:25" x14ac:dyDescent="0.3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2:25" x14ac:dyDescent="0.3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2:25" x14ac:dyDescent="0.3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2:25" x14ac:dyDescent="0.3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2:25" x14ac:dyDescent="0.3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2:25" x14ac:dyDescent="0.3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2:25" x14ac:dyDescent="0.3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2:25" x14ac:dyDescent="0.3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2:25" x14ac:dyDescent="0.3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2:25" x14ac:dyDescent="0.3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2:25" x14ac:dyDescent="0.3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2:25" x14ac:dyDescent="0.3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2:25" x14ac:dyDescent="0.3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2:25" x14ac:dyDescent="0.3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2:25" x14ac:dyDescent="0.3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2:25" x14ac:dyDescent="0.3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2:25" x14ac:dyDescent="0.3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2:25" x14ac:dyDescent="0.3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2:25" x14ac:dyDescent="0.3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2:25" x14ac:dyDescent="0.3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2:25" x14ac:dyDescent="0.3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2:25" x14ac:dyDescent="0.3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2:25" x14ac:dyDescent="0.3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2:25" x14ac:dyDescent="0.3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2:25" x14ac:dyDescent="0.3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2:25" x14ac:dyDescent="0.3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2:25" x14ac:dyDescent="0.3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2:25" x14ac:dyDescent="0.3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2:25" x14ac:dyDescent="0.3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2:25" x14ac:dyDescent="0.3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2:25" x14ac:dyDescent="0.3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2:25" x14ac:dyDescent="0.3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2:25" x14ac:dyDescent="0.3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2:25" x14ac:dyDescent="0.3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2:25" x14ac:dyDescent="0.3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2:25" x14ac:dyDescent="0.3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2:25" x14ac:dyDescent="0.3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2:25" x14ac:dyDescent="0.3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2:25" x14ac:dyDescent="0.3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2:25" x14ac:dyDescent="0.3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2:25" x14ac:dyDescent="0.3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2:25" x14ac:dyDescent="0.3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2:25" x14ac:dyDescent="0.3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2:25" x14ac:dyDescent="0.3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2:25" x14ac:dyDescent="0.3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2:25" x14ac:dyDescent="0.3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2:25" x14ac:dyDescent="0.3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2:25" x14ac:dyDescent="0.3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2:25" x14ac:dyDescent="0.3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2:25" x14ac:dyDescent="0.3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2:25" x14ac:dyDescent="0.3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2:25" x14ac:dyDescent="0.3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2:25" x14ac:dyDescent="0.3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2:25" x14ac:dyDescent="0.3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2:25" x14ac:dyDescent="0.3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2:25" x14ac:dyDescent="0.3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2:25" x14ac:dyDescent="0.3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2:25" x14ac:dyDescent="0.3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2:25" x14ac:dyDescent="0.3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2:25" x14ac:dyDescent="0.3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2:25" x14ac:dyDescent="0.3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2:25" x14ac:dyDescent="0.3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2:25" x14ac:dyDescent="0.3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2:25" x14ac:dyDescent="0.3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2:25" x14ac:dyDescent="0.3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2:25" x14ac:dyDescent="0.3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2:25" x14ac:dyDescent="0.3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2:25" x14ac:dyDescent="0.3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2:25" x14ac:dyDescent="0.3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2:25" x14ac:dyDescent="0.3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2:25" x14ac:dyDescent="0.3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2:25" x14ac:dyDescent="0.3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2:25" x14ac:dyDescent="0.3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2:25" x14ac:dyDescent="0.3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2:25" x14ac:dyDescent="0.3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2:25" x14ac:dyDescent="0.3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2:25" x14ac:dyDescent="0.3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2:25" x14ac:dyDescent="0.3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2:25" x14ac:dyDescent="0.3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2:25" x14ac:dyDescent="0.3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2:25" x14ac:dyDescent="0.3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2:25" x14ac:dyDescent="0.3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2:25" x14ac:dyDescent="0.3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2:25" x14ac:dyDescent="0.3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2:25" x14ac:dyDescent="0.3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2:25" x14ac:dyDescent="0.3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2:25" x14ac:dyDescent="0.3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2:25" x14ac:dyDescent="0.3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2:25" x14ac:dyDescent="0.3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2:25" x14ac:dyDescent="0.3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2:25" x14ac:dyDescent="0.3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2:25" x14ac:dyDescent="0.3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2:25" x14ac:dyDescent="0.3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2:25" x14ac:dyDescent="0.3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2:25" x14ac:dyDescent="0.3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2:25" x14ac:dyDescent="0.3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2:25" x14ac:dyDescent="0.3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2:25" x14ac:dyDescent="0.3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2:25" x14ac:dyDescent="0.3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2:25" x14ac:dyDescent="0.3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2:25" x14ac:dyDescent="0.3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2:25" x14ac:dyDescent="0.3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2:25" x14ac:dyDescent="0.3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2:25" x14ac:dyDescent="0.3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2:25" x14ac:dyDescent="0.3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2:25" x14ac:dyDescent="0.3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2:25" x14ac:dyDescent="0.3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2:25" x14ac:dyDescent="0.3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2:25" x14ac:dyDescent="0.3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2:25" x14ac:dyDescent="0.3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2:25" x14ac:dyDescent="0.3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2:25" x14ac:dyDescent="0.3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2:25" x14ac:dyDescent="0.3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2:25" x14ac:dyDescent="0.3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2:25" x14ac:dyDescent="0.3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2:25" x14ac:dyDescent="0.3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2:25" x14ac:dyDescent="0.3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2:25" x14ac:dyDescent="0.3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2:25" x14ac:dyDescent="0.3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2:25" x14ac:dyDescent="0.3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2:25" x14ac:dyDescent="0.3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2:25" x14ac:dyDescent="0.3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2:25" x14ac:dyDescent="0.3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2:25" x14ac:dyDescent="0.3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2:25" x14ac:dyDescent="0.3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2:25" x14ac:dyDescent="0.3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2:25" x14ac:dyDescent="0.3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2:25" x14ac:dyDescent="0.3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2:25" x14ac:dyDescent="0.3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2:25" x14ac:dyDescent="0.3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2:25" x14ac:dyDescent="0.3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2:25" x14ac:dyDescent="0.3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2:25" x14ac:dyDescent="0.3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2:25" x14ac:dyDescent="0.3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2:25" x14ac:dyDescent="0.3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2:25" x14ac:dyDescent="0.3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2:25" x14ac:dyDescent="0.3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2:25" x14ac:dyDescent="0.3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2:25" x14ac:dyDescent="0.3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2:25" x14ac:dyDescent="0.3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2:25" x14ac:dyDescent="0.3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2:25" x14ac:dyDescent="0.3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2:25" x14ac:dyDescent="0.3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2:25" x14ac:dyDescent="0.3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2:25" x14ac:dyDescent="0.3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2:25" x14ac:dyDescent="0.3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2:25" x14ac:dyDescent="0.3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2:25" x14ac:dyDescent="0.3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2:25" x14ac:dyDescent="0.3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2:25" x14ac:dyDescent="0.3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2:25" x14ac:dyDescent="0.3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2:25" x14ac:dyDescent="0.3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2:25" x14ac:dyDescent="0.3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2:25" x14ac:dyDescent="0.3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2:25" x14ac:dyDescent="0.3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2:25" x14ac:dyDescent="0.3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2:25" x14ac:dyDescent="0.3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2:25" x14ac:dyDescent="0.3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2:25" x14ac:dyDescent="0.3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2:25" x14ac:dyDescent="0.3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2:25" x14ac:dyDescent="0.3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2:25" x14ac:dyDescent="0.3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2:25" x14ac:dyDescent="0.3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2:25" x14ac:dyDescent="0.3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2:25" x14ac:dyDescent="0.3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2:25" x14ac:dyDescent="0.3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2:25" x14ac:dyDescent="0.3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2:25" x14ac:dyDescent="0.3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2:25" x14ac:dyDescent="0.3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2:25" x14ac:dyDescent="0.3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2:25" x14ac:dyDescent="0.3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2:25" x14ac:dyDescent="0.3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2:25" x14ac:dyDescent="0.3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2:25" x14ac:dyDescent="0.3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2:25" x14ac:dyDescent="0.3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2:25" x14ac:dyDescent="0.3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2:25" x14ac:dyDescent="0.3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2:25" x14ac:dyDescent="0.3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2:25" x14ac:dyDescent="0.3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2:25" x14ac:dyDescent="0.3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2:25" x14ac:dyDescent="0.3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2:25" x14ac:dyDescent="0.3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2:25" x14ac:dyDescent="0.3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2:25" x14ac:dyDescent="0.3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2:25" x14ac:dyDescent="0.3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2:25" x14ac:dyDescent="0.3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2:25" x14ac:dyDescent="0.3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2:25" x14ac:dyDescent="0.3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2:25" x14ac:dyDescent="0.3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2:25" x14ac:dyDescent="0.3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2:25" x14ac:dyDescent="0.3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2:25" x14ac:dyDescent="0.3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2:25" x14ac:dyDescent="0.3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2:25" x14ac:dyDescent="0.3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2:25" x14ac:dyDescent="0.3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2:25" x14ac:dyDescent="0.3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2:25" x14ac:dyDescent="0.3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2:25" x14ac:dyDescent="0.3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2:25" x14ac:dyDescent="0.3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2:25" x14ac:dyDescent="0.3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2:25" x14ac:dyDescent="0.3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2:25" x14ac:dyDescent="0.3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2:25" x14ac:dyDescent="0.3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2:25" x14ac:dyDescent="0.3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2:25" x14ac:dyDescent="0.3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2:25" x14ac:dyDescent="0.3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2:25" x14ac:dyDescent="0.3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2:25" x14ac:dyDescent="0.3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2:25" x14ac:dyDescent="0.3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2:25" x14ac:dyDescent="0.3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2:25" x14ac:dyDescent="0.3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2:25" x14ac:dyDescent="0.3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2:25" x14ac:dyDescent="0.3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2:25" x14ac:dyDescent="0.3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2:25" x14ac:dyDescent="0.3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2:25" x14ac:dyDescent="0.3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2:25" x14ac:dyDescent="0.3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2:25" x14ac:dyDescent="0.3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2:25" x14ac:dyDescent="0.3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2:25" x14ac:dyDescent="0.3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2:25" x14ac:dyDescent="0.3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2:25" x14ac:dyDescent="0.3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2:25" x14ac:dyDescent="0.3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2:25" x14ac:dyDescent="0.3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2:25" x14ac:dyDescent="0.3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2:25" x14ac:dyDescent="0.3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2:25" x14ac:dyDescent="0.3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2:25" x14ac:dyDescent="0.3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2:25" x14ac:dyDescent="0.3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2:25" x14ac:dyDescent="0.3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2:25" x14ac:dyDescent="0.3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2:25" x14ac:dyDescent="0.3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2:25" x14ac:dyDescent="0.3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2:25" x14ac:dyDescent="0.3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2:25" x14ac:dyDescent="0.3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2:25" x14ac:dyDescent="0.3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2:25" x14ac:dyDescent="0.3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2:25" x14ac:dyDescent="0.3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2:25" x14ac:dyDescent="0.3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2:25" x14ac:dyDescent="0.3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2:25" x14ac:dyDescent="0.3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2:25" x14ac:dyDescent="0.3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2:25" x14ac:dyDescent="0.3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2:25" x14ac:dyDescent="0.3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2:25" x14ac:dyDescent="0.3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2:25" x14ac:dyDescent="0.3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2:25" x14ac:dyDescent="0.3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2:25" x14ac:dyDescent="0.3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2:25" x14ac:dyDescent="0.3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2:25" x14ac:dyDescent="0.3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2:25" x14ac:dyDescent="0.3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2:25" x14ac:dyDescent="0.3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2:25" x14ac:dyDescent="0.3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2:25" x14ac:dyDescent="0.3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2:25" x14ac:dyDescent="0.3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2:25" x14ac:dyDescent="0.3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2:25" x14ac:dyDescent="0.3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2:25" x14ac:dyDescent="0.3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2:25" x14ac:dyDescent="0.3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2:25" x14ac:dyDescent="0.3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2:25" x14ac:dyDescent="0.3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2:25" x14ac:dyDescent="0.3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2:25" x14ac:dyDescent="0.3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2:25" x14ac:dyDescent="0.3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2:25" x14ac:dyDescent="0.3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2:25" x14ac:dyDescent="0.3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2:25" x14ac:dyDescent="0.3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2:25" x14ac:dyDescent="0.3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2:25" x14ac:dyDescent="0.3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2:25" x14ac:dyDescent="0.3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2:25" x14ac:dyDescent="0.3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2:25" x14ac:dyDescent="0.3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2:25" x14ac:dyDescent="0.3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2:25" x14ac:dyDescent="0.3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2:25" x14ac:dyDescent="0.3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2:25" x14ac:dyDescent="0.3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2:25" x14ac:dyDescent="0.3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2:25" x14ac:dyDescent="0.3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2:25" x14ac:dyDescent="0.3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2:25" x14ac:dyDescent="0.3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2:25" x14ac:dyDescent="0.3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2:25" x14ac:dyDescent="0.3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2:25" x14ac:dyDescent="0.3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2:25" x14ac:dyDescent="0.3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2:25" x14ac:dyDescent="0.3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2:25" x14ac:dyDescent="0.3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2:25" x14ac:dyDescent="0.3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2:25" x14ac:dyDescent="0.3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2:25" x14ac:dyDescent="0.3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2:25" x14ac:dyDescent="0.3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2:25" x14ac:dyDescent="0.3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2:25" x14ac:dyDescent="0.3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2:25" x14ac:dyDescent="0.3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2:25" x14ac:dyDescent="0.3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2:25" x14ac:dyDescent="0.3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2:25" x14ac:dyDescent="0.3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2:25" x14ac:dyDescent="0.3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2:25" x14ac:dyDescent="0.3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2:25" x14ac:dyDescent="0.3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2:25" x14ac:dyDescent="0.3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2:25" x14ac:dyDescent="0.3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2:25" x14ac:dyDescent="0.3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2:25" x14ac:dyDescent="0.3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2:25" x14ac:dyDescent="0.3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2:25" x14ac:dyDescent="0.3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2:25" x14ac:dyDescent="0.3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2:25" x14ac:dyDescent="0.3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2:25" x14ac:dyDescent="0.3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2:25" x14ac:dyDescent="0.3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2:25" x14ac:dyDescent="0.3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2:25" x14ac:dyDescent="0.3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2:25" x14ac:dyDescent="0.3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2:25" x14ac:dyDescent="0.3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2:25" x14ac:dyDescent="0.3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2:25" x14ac:dyDescent="0.3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2:25" x14ac:dyDescent="0.3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2:25" x14ac:dyDescent="0.3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2:25" x14ac:dyDescent="0.3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2:25" x14ac:dyDescent="0.3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2:25" x14ac:dyDescent="0.3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2:25" x14ac:dyDescent="0.3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2:25" x14ac:dyDescent="0.3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2:25" x14ac:dyDescent="0.3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2:25" x14ac:dyDescent="0.3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2:25" x14ac:dyDescent="0.3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2:25" x14ac:dyDescent="0.3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2:25" x14ac:dyDescent="0.3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2:25" x14ac:dyDescent="0.3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2:25" x14ac:dyDescent="0.3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2:25" x14ac:dyDescent="0.3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2:25" x14ac:dyDescent="0.3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2:25" x14ac:dyDescent="0.3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2:25" x14ac:dyDescent="0.3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2:25" x14ac:dyDescent="0.3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2:25" x14ac:dyDescent="0.3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2:25" x14ac:dyDescent="0.3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2:25" x14ac:dyDescent="0.3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2:25" x14ac:dyDescent="0.3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2:25" x14ac:dyDescent="0.3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2:25" x14ac:dyDescent="0.3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2:25" x14ac:dyDescent="0.3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2:25" x14ac:dyDescent="0.3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2:25" x14ac:dyDescent="0.3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2:25" x14ac:dyDescent="0.3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2:25" x14ac:dyDescent="0.3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2:25" x14ac:dyDescent="0.3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2:25" x14ac:dyDescent="0.3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2:25" x14ac:dyDescent="0.3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2:25" x14ac:dyDescent="0.3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2:25" x14ac:dyDescent="0.3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2:25" x14ac:dyDescent="0.3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2:25" x14ac:dyDescent="0.3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2:25" x14ac:dyDescent="0.3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2:25" x14ac:dyDescent="0.3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2:25" x14ac:dyDescent="0.3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2:25" x14ac:dyDescent="0.3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2:25" x14ac:dyDescent="0.3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2:25" x14ac:dyDescent="0.3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2:25" x14ac:dyDescent="0.3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2:25" x14ac:dyDescent="0.3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2:25" x14ac:dyDescent="0.3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2:25" x14ac:dyDescent="0.3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2:25" x14ac:dyDescent="0.3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2:25" x14ac:dyDescent="0.3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2:25" x14ac:dyDescent="0.3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2:25" x14ac:dyDescent="0.3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2:25" x14ac:dyDescent="0.3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2:25" x14ac:dyDescent="0.3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2:25" x14ac:dyDescent="0.3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2:25" x14ac:dyDescent="0.3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2:25" x14ac:dyDescent="0.3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2:25" x14ac:dyDescent="0.3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2:25" x14ac:dyDescent="0.3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2:25" x14ac:dyDescent="0.3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2:25" x14ac:dyDescent="0.3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2:25" x14ac:dyDescent="0.3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2:25" x14ac:dyDescent="0.3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2:25" x14ac:dyDescent="0.3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2:25" x14ac:dyDescent="0.3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2:25" x14ac:dyDescent="0.3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2:25" x14ac:dyDescent="0.3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2:25" x14ac:dyDescent="0.3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2:25" x14ac:dyDescent="0.3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2:25" x14ac:dyDescent="0.3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2:25" x14ac:dyDescent="0.3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2:25" x14ac:dyDescent="0.3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2:25" x14ac:dyDescent="0.3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2:25" x14ac:dyDescent="0.3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2:25" x14ac:dyDescent="0.3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2:25" x14ac:dyDescent="0.3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2:25" x14ac:dyDescent="0.3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2:25" x14ac:dyDescent="0.3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2:25" x14ac:dyDescent="0.3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2:25" x14ac:dyDescent="0.3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2:25" x14ac:dyDescent="0.3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2:25" x14ac:dyDescent="0.3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2:25" x14ac:dyDescent="0.3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2:25" x14ac:dyDescent="0.3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2:25" x14ac:dyDescent="0.3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2:25" x14ac:dyDescent="0.3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2:25" x14ac:dyDescent="0.3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2:25" x14ac:dyDescent="0.3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2:25" x14ac:dyDescent="0.3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2:25" x14ac:dyDescent="0.3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2:25" x14ac:dyDescent="0.3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2:25" x14ac:dyDescent="0.3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2:25" x14ac:dyDescent="0.3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2:25" x14ac:dyDescent="0.3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2:25" x14ac:dyDescent="0.3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2:25" x14ac:dyDescent="0.3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2:25" x14ac:dyDescent="0.3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2:25" x14ac:dyDescent="0.3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2:25" x14ac:dyDescent="0.3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2:25" x14ac:dyDescent="0.3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2:25" x14ac:dyDescent="0.3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2:25" x14ac:dyDescent="0.3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2:25" x14ac:dyDescent="0.3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2:25" x14ac:dyDescent="0.3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2:25" x14ac:dyDescent="0.3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2:25" x14ac:dyDescent="0.3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2:25" x14ac:dyDescent="0.3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2:25" x14ac:dyDescent="0.3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2:25" x14ac:dyDescent="0.3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2:25" x14ac:dyDescent="0.3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2:25" x14ac:dyDescent="0.3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2:25" x14ac:dyDescent="0.3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2:25" x14ac:dyDescent="0.3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2:25" x14ac:dyDescent="0.3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2:25" x14ac:dyDescent="0.3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2:25" x14ac:dyDescent="0.3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2:25" x14ac:dyDescent="0.3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2:25" x14ac:dyDescent="0.3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2:25" x14ac:dyDescent="0.3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2:25" x14ac:dyDescent="0.3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2:25" x14ac:dyDescent="0.3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2:25" x14ac:dyDescent="0.3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2:25" x14ac:dyDescent="0.3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2:25" x14ac:dyDescent="0.3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2:25" x14ac:dyDescent="0.3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2:25" x14ac:dyDescent="0.3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2:25" x14ac:dyDescent="0.3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2:25" x14ac:dyDescent="0.3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2:25" x14ac:dyDescent="0.3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2:25" x14ac:dyDescent="0.3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2:25" x14ac:dyDescent="0.3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2:25" x14ac:dyDescent="0.3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2:25" x14ac:dyDescent="0.3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2:25" x14ac:dyDescent="0.3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2:25" x14ac:dyDescent="0.3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2:25" x14ac:dyDescent="0.3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2:25" x14ac:dyDescent="0.3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2:25" x14ac:dyDescent="0.3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2:25" x14ac:dyDescent="0.3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2:25" x14ac:dyDescent="0.3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2:25" x14ac:dyDescent="0.3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2:25" x14ac:dyDescent="0.3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2:25" x14ac:dyDescent="0.3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2:25" x14ac:dyDescent="0.3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2:25" x14ac:dyDescent="0.3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2:25" x14ac:dyDescent="0.3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2:25" x14ac:dyDescent="0.3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2:25" x14ac:dyDescent="0.3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2:25" x14ac:dyDescent="0.3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2:25" x14ac:dyDescent="0.3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2:25" x14ac:dyDescent="0.3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2:25" x14ac:dyDescent="0.3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2:25" x14ac:dyDescent="0.3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2:25" x14ac:dyDescent="0.3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2:25" x14ac:dyDescent="0.3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2:25" x14ac:dyDescent="0.3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2:25" x14ac:dyDescent="0.3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2:25" x14ac:dyDescent="0.3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2:25" x14ac:dyDescent="0.3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2:25" x14ac:dyDescent="0.3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2:25" x14ac:dyDescent="0.3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2:25" x14ac:dyDescent="0.3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2:25" x14ac:dyDescent="0.3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2:25" x14ac:dyDescent="0.3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2:25" x14ac:dyDescent="0.3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2:25" x14ac:dyDescent="0.3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2:25" x14ac:dyDescent="0.3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2:25" x14ac:dyDescent="0.3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2:25" x14ac:dyDescent="0.3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2:25" x14ac:dyDescent="0.3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2:25" x14ac:dyDescent="0.3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2:25" x14ac:dyDescent="0.3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2:25" x14ac:dyDescent="0.3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2:25" x14ac:dyDescent="0.3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2:25" x14ac:dyDescent="0.3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2:25" x14ac:dyDescent="0.3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1800-000000000000}">
      <formula1>$BA$25:$BA$29</formula1>
    </dataValidation>
    <dataValidation type="list" allowBlank="1" showInputMessage="1" showErrorMessage="1" sqref="U12:U35" xr:uid="{00000000-0002-0000-18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DW1198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43399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'25'!AE35</f>
        <v>9518800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'25'!DC35</f>
        <v>2411173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43399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70</v>
      </c>
      <c r="H12" s="44">
        <f t="shared" ref="H12:H35" si="1">G12/1.42</f>
        <v>49.295774647887328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9522078</v>
      </c>
      <c r="AF12" s="39"/>
      <c r="AG12" s="39"/>
      <c r="AH12" s="39"/>
      <c r="AI12" s="38">
        <f>IF(ISBLANK(AE12),"-",AE12-AE10)</f>
        <v>3278</v>
      </c>
      <c r="AJ12" s="38">
        <f t="shared" ref="AJ12:AJ35" si="2">AI12/1000</f>
        <v>3.278</v>
      </c>
      <c r="AK12" s="38">
        <f t="shared" ref="AK12:AK35" si="3">AJ12*24</f>
        <v>78.671999999999997</v>
      </c>
      <c r="AL12" s="38"/>
      <c r="AM12" s="38"/>
      <c r="AN12" s="38"/>
      <c r="AO12" s="38">
        <f t="shared" ref="AO12:AO35" si="4">AK12</f>
        <v>78.671999999999997</v>
      </c>
      <c r="AP12" s="37">
        <v>6.9</v>
      </c>
      <c r="AQ12" s="37">
        <f>AP12</f>
        <v>6.9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2412304</v>
      </c>
      <c r="DD12" s="32"/>
      <c r="DE12" s="32">
        <f>IF(ISBLANK(DC12),"-",DC12-DC10)</f>
        <v>1131</v>
      </c>
      <c r="DF12" s="32"/>
      <c r="DG12" s="32">
        <f>DC12-DC10</f>
        <v>1131</v>
      </c>
      <c r="DH12" s="32"/>
      <c r="DI12" s="32"/>
      <c r="DJ12" s="32"/>
      <c r="DK12" s="32"/>
      <c r="DL12" s="32"/>
      <c r="DM12" s="32">
        <f t="shared" ref="DM12:DM36" si="7">DE12</f>
        <v>1131</v>
      </c>
      <c r="DN12" s="32">
        <f>DM12/AJ12</f>
        <v>345.02745576571078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43399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73</v>
      </c>
      <c r="H13" s="44">
        <f t="shared" si="1"/>
        <v>51.408450704225352</v>
      </c>
      <c r="I13" s="44">
        <v>71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9525480</v>
      </c>
      <c r="AF13" s="39"/>
      <c r="AG13" s="39"/>
      <c r="AH13" s="39"/>
      <c r="AI13" s="38">
        <f t="shared" ref="AI13:AI35" si="8">IF(ISBLANK(AE13),"-",AE13-AE12)</f>
        <v>3402</v>
      </c>
      <c r="AJ13" s="38">
        <f t="shared" si="2"/>
        <v>3.4020000000000001</v>
      </c>
      <c r="AK13" s="38">
        <f t="shared" si="3"/>
        <v>81.647999999999996</v>
      </c>
      <c r="AL13" s="38"/>
      <c r="AM13" s="38"/>
      <c r="AN13" s="38"/>
      <c r="AO13" s="38">
        <f t="shared" si="4"/>
        <v>81.647999999999996</v>
      </c>
      <c r="AP13" s="37">
        <v>8.4</v>
      </c>
      <c r="AQ13" s="37">
        <f t="shared" ref="AQ13:AQ35" si="9">AP13</f>
        <v>8.4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2413393</v>
      </c>
      <c r="DD13" s="32"/>
      <c r="DE13" s="32">
        <f t="shared" ref="DE13:DE35" si="10">IF(ISBLANK(DC13),"-",DC13-DC12)</f>
        <v>1089</v>
      </c>
      <c r="DF13" s="32"/>
      <c r="DG13" s="32">
        <f t="shared" ref="DG13:DG35" si="11">DC13-DC12</f>
        <v>1089</v>
      </c>
      <c r="DH13" s="32"/>
      <c r="DI13" s="32"/>
      <c r="DJ13" s="32"/>
      <c r="DK13" s="32"/>
      <c r="DL13" s="32"/>
      <c r="DM13" s="32">
        <f t="shared" si="7"/>
        <v>1089</v>
      </c>
      <c r="DN13" s="32">
        <f t="shared" ref="DN13:DN36" si="12">DM13/AJ13</f>
        <v>320.1058201058201</v>
      </c>
      <c r="DO13" s="91">
        <v>0.89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43399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83</v>
      </c>
      <c r="H14" s="44">
        <f t="shared" si="1"/>
        <v>58.450704225352112</v>
      </c>
      <c r="I14" s="44">
        <v>80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9529160</v>
      </c>
      <c r="AF14" s="39"/>
      <c r="AG14" s="39"/>
      <c r="AH14" s="39"/>
      <c r="AI14" s="38">
        <f t="shared" si="8"/>
        <v>3680</v>
      </c>
      <c r="AJ14" s="38">
        <f t="shared" si="2"/>
        <v>3.68</v>
      </c>
      <c r="AK14" s="38">
        <f t="shared" si="3"/>
        <v>88.320000000000007</v>
      </c>
      <c r="AL14" s="38"/>
      <c r="AM14" s="38"/>
      <c r="AN14" s="38"/>
      <c r="AO14" s="38">
        <f t="shared" si="4"/>
        <v>88.320000000000007</v>
      </c>
      <c r="AP14" s="37">
        <v>9.5</v>
      </c>
      <c r="AQ14" s="37">
        <f t="shared" si="9"/>
        <v>9.5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2414478</v>
      </c>
      <c r="DD14" s="32"/>
      <c r="DE14" s="32">
        <f t="shared" si="10"/>
        <v>1085</v>
      </c>
      <c r="DF14" s="32"/>
      <c r="DG14" s="32">
        <f t="shared" si="11"/>
        <v>1085</v>
      </c>
      <c r="DH14" s="32"/>
      <c r="DI14" s="32"/>
      <c r="DJ14" s="32"/>
      <c r="DK14" s="32"/>
      <c r="DL14" s="32"/>
      <c r="DM14" s="32">
        <f t="shared" si="7"/>
        <v>1085</v>
      </c>
      <c r="DN14" s="32">
        <f t="shared" si="12"/>
        <v>294.83695652173913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43399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9532790</v>
      </c>
      <c r="AF15" s="39"/>
      <c r="AG15" s="39"/>
      <c r="AH15" s="39"/>
      <c r="AI15" s="38">
        <f t="shared" si="8"/>
        <v>3630</v>
      </c>
      <c r="AJ15" s="38">
        <f t="shared" si="2"/>
        <v>3.63</v>
      </c>
      <c r="AK15" s="38">
        <f t="shared" si="3"/>
        <v>87.12</v>
      </c>
      <c r="AL15" s="38"/>
      <c r="AM15" s="38"/>
      <c r="AN15" s="38"/>
      <c r="AO15" s="38">
        <f t="shared" si="4"/>
        <v>87.12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1146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0.96302521008403363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2415523</v>
      </c>
      <c r="DD15" s="32"/>
      <c r="DE15" s="32">
        <f t="shared" si="10"/>
        <v>1045</v>
      </c>
      <c r="DF15" s="32"/>
      <c r="DG15" s="32">
        <f t="shared" si="11"/>
        <v>1045</v>
      </c>
      <c r="DH15" s="32"/>
      <c r="DI15" s="32"/>
      <c r="DJ15" s="32"/>
      <c r="DK15" s="32"/>
      <c r="DL15" s="32"/>
      <c r="DM15" s="32">
        <f t="shared" si="7"/>
        <v>1045</v>
      </c>
      <c r="DN15" s="32">
        <f t="shared" si="12"/>
        <v>287.87878787878788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43399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9536570</v>
      </c>
      <c r="AF16" s="39"/>
      <c r="AG16" s="39"/>
      <c r="AH16" s="39"/>
      <c r="AI16" s="38">
        <f t="shared" si="8"/>
        <v>3780</v>
      </c>
      <c r="AJ16" s="38">
        <f t="shared" si="2"/>
        <v>3.78</v>
      </c>
      <c r="AK16" s="38">
        <f t="shared" si="3"/>
        <v>90.72</v>
      </c>
      <c r="AL16" s="38"/>
      <c r="AM16" s="38"/>
      <c r="AN16" s="38"/>
      <c r="AO16" s="38">
        <f t="shared" si="4"/>
        <v>90.72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1187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0.99747899159663866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2416542</v>
      </c>
      <c r="DD16" s="32"/>
      <c r="DE16" s="32">
        <f t="shared" si="10"/>
        <v>1019</v>
      </c>
      <c r="DF16" s="32"/>
      <c r="DG16" s="32">
        <f t="shared" si="11"/>
        <v>1019</v>
      </c>
      <c r="DH16" s="32"/>
      <c r="DI16" s="32"/>
      <c r="DJ16" s="32"/>
      <c r="DK16" s="32"/>
      <c r="DL16" s="32"/>
      <c r="DM16" s="32">
        <f t="shared" si="7"/>
        <v>1019</v>
      </c>
      <c r="DN16" s="32">
        <f t="shared" si="12"/>
        <v>269.5767195767196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43399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76</v>
      </c>
      <c r="H17" s="44">
        <f t="shared" si="1"/>
        <v>53.521126760563384</v>
      </c>
      <c r="I17" s="44">
        <v>74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9540839</v>
      </c>
      <c r="AF17" s="39"/>
      <c r="AG17" s="39"/>
      <c r="AH17" s="39"/>
      <c r="AI17" s="38">
        <f t="shared" si="8"/>
        <v>4269</v>
      </c>
      <c r="AJ17" s="38">
        <f t="shared" si="2"/>
        <v>4.2690000000000001</v>
      </c>
      <c r="AK17" s="38">
        <f t="shared" si="3"/>
        <v>102.456</v>
      </c>
      <c r="AL17" s="38"/>
      <c r="AM17" s="38"/>
      <c r="AN17" s="38"/>
      <c r="AO17" s="38">
        <f t="shared" si="4"/>
        <v>102.456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0.99747899159663866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2417683</v>
      </c>
      <c r="DD17" s="32"/>
      <c r="DE17" s="32">
        <f t="shared" si="10"/>
        <v>1141</v>
      </c>
      <c r="DF17" s="32"/>
      <c r="DG17" s="32">
        <f t="shared" si="11"/>
        <v>1141</v>
      </c>
      <c r="DH17" s="32"/>
      <c r="DI17" s="32"/>
      <c r="DJ17" s="32"/>
      <c r="DK17" s="32"/>
      <c r="DL17" s="32"/>
      <c r="DM17" s="32">
        <f t="shared" si="7"/>
        <v>1141</v>
      </c>
      <c r="DN17" s="32">
        <f t="shared" si="12"/>
        <v>267.27570859686108</v>
      </c>
      <c r="DO17" s="91">
        <v>0.91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43399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79</v>
      </c>
      <c r="H18" s="44">
        <f t="shared" si="1"/>
        <v>55.633802816901408</v>
      </c>
      <c r="I18" s="44">
        <v>77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9545573</v>
      </c>
      <c r="AF18" s="39"/>
      <c r="AG18" s="39"/>
      <c r="AH18" s="39"/>
      <c r="AI18" s="38">
        <f t="shared" si="8"/>
        <v>4734</v>
      </c>
      <c r="AJ18" s="38">
        <f t="shared" si="2"/>
        <v>4.734</v>
      </c>
      <c r="AK18" s="38">
        <f t="shared" si="3"/>
        <v>113.616</v>
      </c>
      <c r="AL18" s="38"/>
      <c r="AM18" s="38"/>
      <c r="AN18" s="38"/>
      <c r="AO18" s="38">
        <f t="shared" si="4"/>
        <v>113.616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2418785</v>
      </c>
      <c r="DD18" s="32"/>
      <c r="DE18" s="32">
        <f t="shared" si="10"/>
        <v>1102</v>
      </c>
      <c r="DF18" s="32"/>
      <c r="DG18" s="32">
        <f t="shared" si="11"/>
        <v>1102</v>
      </c>
      <c r="DH18" s="32"/>
      <c r="DI18" s="32"/>
      <c r="DJ18" s="32"/>
      <c r="DK18" s="32"/>
      <c r="DL18" s="32"/>
      <c r="DM18" s="32">
        <f t="shared" si="7"/>
        <v>1102</v>
      </c>
      <c r="DN18" s="32">
        <f t="shared" si="12"/>
        <v>232.78411491339247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43399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77</v>
      </c>
      <c r="H19" s="44">
        <f t="shared" si="1"/>
        <v>54.225352112676056</v>
      </c>
      <c r="I19" s="44">
        <v>75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9550399</v>
      </c>
      <c r="AF19" s="39"/>
      <c r="AG19" s="39"/>
      <c r="AH19" s="39"/>
      <c r="AI19" s="38">
        <f t="shared" si="8"/>
        <v>4826</v>
      </c>
      <c r="AJ19" s="38">
        <f t="shared" si="2"/>
        <v>4.8259999999999996</v>
      </c>
      <c r="AK19" s="38">
        <f t="shared" si="3"/>
        <v>115.82399999999998</v>
      </c>
      <c r="AL19" s="38"/>
      <c r="AM19" s="38"/>
      <c r="AN19" s="38"/>
      <c r="AO19" s="38">
        <f t="shared" si="4"/>
        <v>115.82399999999998</v>
      </c>
      <c r="AP19" s="37">
        <v>9.1</v>
      </c>
      <c r="AQ19" s="37">
        <f t="shared" si="9"/>
        <v>9.1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1027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0.86302521008403366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2419973</v>
      </c>
      <c r="DD19" s="32"/>
      <c r="DE19" s="32">
        <f t="shared" si="10"/>
        <v>1188</v>
      </c>
      <c r="DF19" s="32"/>
      <c r="DG19" s="32">
        <f t="shared" si="11"/>
        <v>1188</v>
      </c>
      <c r="DH19" s="32"/>
      <c r="DI19" s="32"/>
      <c r="DJ19" s="32"/>
      <c r="DK19" s="32"/>
      <c r="DL19" s="32"/>
      <c r="DM19" s="32">
        <f t="shared" si="7"/>
        <v>1188</v>
      </c>
      <c r="DN19" s="32">
        <f t="shared" si="12"/>
        <v>246.16659759635311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43399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76</v>
      </c>
      <c r="H20" s="44">
        <f t="shared" si="1"/>
        <v>53.521126760563384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9554922</v>
      </c>
      <c r="AF20" s="39"/>
      <c r="AG20" s="39"/>
      <c r="AH20" s="39"/>
      <c r="AI20" s="38">
        <f t="shared" si="8"/>
        <v>4523</v>
      </c>
      <c r="AJ20" s="38">
        <f t="shared" si="2"/>
        <v>4.5229999999999997</v>
      </c>
      <c r="AK20" s="38">
        <f t="shared" si="3"/>
        <v>108.55199999999999</v>
      </c>
      <c r="AL20" s="38"/>
      <c r="AM20" s="38"/>
      <c r="AN20" s="38"/>
      <c r="AO20" s="38">
        <f t="shared" si="4"/>
        <v>108.55199999999999</v>
      </c>
      <c r="AP20" s="37">
        <v>8.4</v>
      </c>
      <c r="AQ20" s="37">
        <f t="shared" si="9"/>
        <v>8.4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0.86302521008403366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2421135</v>
      </c>
      <c r="DD20" s="32"/>
      <c r="DE20" s="32">
        <f t="shared" si="10"/>
        <v>1162</v>
      </c>
      <c r="DF20" s="32"/>
      <c r="DG20" s="32">
        <f t="shared" si="11"/>
        <v>1162</v>
      </c>
      <c r="DH20" s="32"/>
      <c r="DI20" s="32"/>
      <c r="DJ20" s="32"/>
      <c r="DK20" s="32"/>
      <c r="DL20" s="32"/>
      <c r="DM20" s="32">
        <f t="shared" si="7"/>
        <v>1162</v>
      </c>
      <c r="DN20" s="32">
        <f t="shared" si="12"/>
        <v>256.9091311076719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43399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76</v>
      </c>
      <c r="H21" s="44">
        <f t="shared" si="1"/>
        <v>53.521126760563384</v>
      </c>
      <c r="I21" s="44">
        <v>74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9559657</v>
      </c>
      <c r="AF21" s="39"/>
      <c r="AG21" s="39"/>
      <c r="AH21" s="39"/>
      <c r="AI21" s="38">
        <f t="shared" si="8"/>
        <v>4735</v>
      </c>
      <c r="AJ21" s="38">
        <f t="shared" si="2"/>
        <v>4.7350000000000003</v>
      </c>
      <c r="AK21" s="38">
        <f t="shared" si="3"/>
        <v>113.64000000000001</v>
      </c>
      <c r="AL21" s="38"/>
      <c r="AM21" s="38"/>
      <c r="AN21" s="38"/>
      <c r="AO21" s="38">
        <f t="shared" si="4"/>
        <v>113.64000000000001</v>
      </c>
      <c r="AP21" s="37">
        <v>7.8</v>
      </c>
      <c r="AQ21" s="37">
        <f t="shared" si="9"/>
        <v>7.8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0.86302521008403366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2422364</v>
      </c>
      <c r="DD21" s="32"/>
      <c r="DE21" s="32">
        <f t="shared" si="10"/>
        <v>1229</v>
      </c>
      <c r="DF21" s="32"/>
      <c r="DG21" s="32">
        <f t="shared" si="11"/>
        <v>1229</v>
      </c>
      <c r="DH21" s="32"/>
      <c r="DI21" s="32"/>
      <c r="DJ21" s="32"/>
      <c r="DK21" s="32"/>
      <c r="DL21" s="32"/>
      <c r="DM21" s="32">
        <f t="shared" si="7"/>
        <v>1229</v>
      </c>
      <c r="DN21" s="32">
        <f t="shared" si="12"/>
        <v>259.55649419218582</v>
      </c>
      <c r="DO21" s="91">
        <v>1.01</v>
      </c>
      <c r="DP21" s="31"/>
      <c r="DT21" s="24"/>
      <c r="DU21" s="24"/>
      <c r="DV21" s="24"/>
      <c r="DW21" s="23"/>
    </row>
    <row r="22" spans="1:127" x14ac:dyDescent="0.35">
      <c r="A22" s="232">
        <v>43399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76</v>
      </c>
      <c r="H22" s="44">
        <f t="shared" si="1"/>
        <v>53.521126760563384</v>
      </c>
      <c r="I22" s="44">
        <v>74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9564241</v>
      </c>
      <c r="AF22" s="39"/>
      <c r="AG22" s="39"/>
      <c r="AH22" s="39"/>
      <c r="AI22" s="38">
        <f t="shared" si="8"/>
        <v>4584</v>
      </c>
      <c r="AJ22" s="38">
        <f t="shared" si="2"/>
        <v>4.5839999999999996</v>
      </c>
      <c r="AK22" s="38">
        <f t="shared" si="3"/>
        <v>110.01599999999999</v>
      </c>
      <c r="AL22" s="38"/>
      <c r="AM22" s="38"/>
      <c r="AN22" s="38"/>
      <c r="AO22" s="38">
        <f t="shared" si="4"/>
        <v>110.01599999999999</v>
      </c>
      <c r="AP22" s="37">
        <v>7.2</v>
      </c>
      <c r="AQ22" s="37">
        <f t="shared" si="9"/>
        <v>7.2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1028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0.86386554621848743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2423563</v>
      </c>
      <c r="DD22" s="32"/>
      <c r="DE22" s="32">
        <f t="shared" si="10"/>
        <v>1199</v>
      </c>
      <c r="DF22" s="32"/>
      <c r="DG22" s="32">
        <f t="shared" si="11"/>
        <v>1199</v>
      </c>
      <c r="DH22" s="32"/>
      <c r="DI22" s="32"/>
      <c r="DJ22" s="32"/>
      <c r="DK22" s="32"/>
      <c r="DL22" s="32"/>
      <c r="DM22" s="32">
        <f t="shared" si="7"/>
        <v>1199</v>
      </c>
      <c r="DN22" s="32">
        <f t="shared" si="12"/>
        <v>261.56195462478189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43399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76</v>
      </c>
      <c r="H23" s="44">
        <f t="shared" si="1"/>
        <v>53.521126760563384</v>
      </c>
      <c r="I23" s="44">
        <v>74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9568743</v>
      </c>
      <c r="AF23" s="39"/>
      <c r="AG23" s="39"/>
      <c r="AH23" s="39"/>
      <c r="AI23" s="38">
        <f t="shared" si="8"/>
        <v>4502</v>
      </c>
      <c r="AJ23" s="38">
        <f t="shared" si="2"/>
        <v>4.5019999999999998</v>
      </c>
      <c r="AK23" s="38">
        <f t="shared" si="3"/>
        <v>108.048</v>
      </c>
      <c r="AL23" s="38"/>
      <c r="AM23" s="38"/>
      <c r="AN23" s="38"/>
      <c r="AO23" s="38">
        <f t="shared" si="4"/>
        <v>108.048</v>
      </c>
      <c r="AP23" s="37">
        <v>6.6</v>
      </c>
      <c r="AQ23" s="37">
        <f t="shared" si="9"/>
        <v>6.6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0.86302521008403366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2424724</v>
      </c>
      <c r="DD23" s="32"/>
      <c r="DE23" s="32">
        <f t="shared" si="10"/>
        <v>1161</v>
      </c>
      <c r="DF23" s="32"/>
      <c r="DG23" s="32">
        <f t="shared" si="11"/>
        <v>1161</v>
      </c>
      <c r="DH23" s="32"/>
      <c r="DI23" s="32"/>
      <c r="DJ23" s="32"/>
      <c r="DK23" s="32"/>
      <c r="DL23" s="32"/>
      <c r="DM23" s="32">
        <f t="shared" si="7"/>
        <v>1161</v>
      </c>
      <c r="DN23" s="32">
        <f t="shared" si="12"/>
        <v>257.88538427365614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43399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76</v>
      </c>
      <c r="H24" s="44">
        <f t="shared" si="1"/>
        <v>53.521126760563384</v>
      </c>
      <c r="I24" s="44">
        <v>74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9573107</v>
      </c>
      <c r="AF24" s="39"/>
      <c r="AG24" s="39"/>
      <c r="AH24" s="39"/>
      <c r="AI24" s="38">
        <f t="shared" si="8"/>
        <v>4364</v>
      </c>
      <c r="AJ24" s="38">
        <f t="shared" si="2"/>
        <v>4.3639999999999999</v>
      </c>
      <c r="AK24" s="38">
        <f t="shared" si="3"/>
        <v>104.73599999999999</v>
      </c>
      <c r="AL24" s="38"/>
      <c r="AM24" s="38"/>
      <c r="AN24" s="38"/>
      <c r="AO24" s="38">
        <f t="shared" si="4"/>
        <v>104.73599999999999</v>
      </c>
      <c r="AP24" s="37">
        <v>6</v>
      </c>
      <c r="AQ24" s="37">
        <f t="shared" si="9"/>
        <v>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2425907</v>
      </c>
      <c r="DD24" s="32"/>
      <c r="DE24" s="32">
        <f t="shared" si="10"/>
        <v>1183</v>
      </c>
      <c r="DF24" s="32"/>
      <c r="DG24" s="32">
        <f t="shared" si="11"/>
        <v>1183</v>
      </c>
      <c r="DH24" s="32"/>
      <c r="DI24" s="32"/>
      <c r="DJ24" s="32"/>
      <c r="DK24" s="32"/>
      <c r="DL24" s="32"/>
      <c r="DM24" s="32">
        <f t="shared" si="7"/>
        <v>1183</v>
      </c>
      <c r="DN24" s="32">
        <f t="shared" si="12"/>
        <v>271.08157653528872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43399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75</v>
      </c>
      <c r="H25" s="44">
        <f t="shared" si="1"/>
        <v>52.816901408450704</v>
      </c>
      <c r="I25" s="44">
        <v>74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9577602</v>
      </c>
      <c r="AF25" s="39"/>
      <c r="AG25" s="39"/>
      <c r="AH25" s="39"/>
      <c r="AI25" s="38">
        <f t="shared" si="8"/>
        <v>4495</v>
      </c>
      <c r="AJ25" s="38">
        <f t="shared" si="2"/>
        <v>4.4950000000000001</v>
      </c>
      <c r="AK25" s="38">
        <f t="shared" si="3"/>
        <v>107.88</v>
      </c>
      <c r="AL25" s="38"/>
      <c r="AM25" s="38"/>
      <c r="AN25" s="38"/>
      <c r="AO25" s="38">
        <f t="shared" si="4"/>
        <v>107.88</v>
      </c>
      <c r="AP25" s="37">
        <v>5.4</v>
      </c>
      <c r="AQ25" s="37">
        <f t="shared" si="9"/>
        <v>5.4</v>
      </c>
      <c r="AR25" s="36"/>
      <c r="AS25" s="36"/>
      <c r="AT25" s="36"/>
      <c r="AU25" s="35" t="s">
        <v>158</v>
      </c>
      <c r="AV25" s="34">
        <v>1188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1012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0.99831932773109244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0.85042016806722687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2427099</v>
      </c>
      <c r="DD25" s="32"/>
      <c r="DE25" s="32">
        <f t="shared" si="10"/>
        <v>1192</v>
      </c>
      <c r="DF25" s="32"/>
      <c r="DG25" s="32">
        <f t="shared" si="11"/>
        <v>1192</v>
      </c>
      <c r="DH25" s="32"/>
      <c r="DI25" s="32"/>
      <c r="DJ25" s="32"/>
      <c r="DK25" s="32"/>
      <c r="DL25" s="32"/>
      <c r="DM25" s="32">
        <f t="shared" si="7"/>
        <v>1192</v>
      </c>
      <c r="DN25" s="32">
        <f t="shared" si="12"/>
        <v>265.18353726362625</v>
      </c>
      <c r="DO25" s="91">
        <v>0.87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43399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75</v>
      </c>
      <c r="H26" s="44">
        <f t="shared" si="1"/>
        <v>52.816901408450704</v>
      </c>
      <c r="I26" s="44">
        <v>74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9581957</v>
      </c>
      <c r="AF26" s="39"/>
      <c r="AG26" s="39"/>
      <c r="AH26" s="39"/>
      <c r="AI26" s="38">
        <f t="shared" si="8"/>
        <v>4355</v>
      </c>
      <c r="AJ26" s="38">
        <f t="shared" si="2"/>
        <v>4.3550000000000004</v>
      </c>
      <c r="AK26" s="38">
        <f t="shared" si="3"/>
        <v>104.52000000000001</v>
      </c>
      <c r="AL26" s="38"/>
      <c r="AM26" s="38"/>
      <c r="AN26" s="38"/>
      <c r="AO26" s="38">
        <f t="shared" si="4"/>
        <v>104.52000000000001</v>
      </c>
      <c r="AP26" s="37">
        <v>5</v>
      </c>
      <c r="AQ26" s="37">
        <f t="shared" si="9"/>
        <v>5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1011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0.84957983193277309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2428278</v>
      </c>
      <c r="DD26" s="32"/>
      <c r="DE26" s="32">
        <f t="shared" si="10"/>
        <v>1179</v>
      </c>
      <c r="DF26" s="32"/>
      <c r="DG26" s="32">
        <f t="shared" si="11"/>
        <v>1179</v>
      </c>
      <c r="DH26" s="32"/>
      <c r="DI26" s="32"/>
      <c r="DJ26" s="32"/>
      <c r="DK26" s="32"/>
      <c r="DL26" s="32"/>
      <c r="DM26" s="32">
        <f t="shared" si="7"/>
        <v>1179</v>
      </c>
      <c r="DN26" s="32">
        <f t="shared" si="12"/>
        <v>270.72330654420205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43399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75</v>
      </c>
      <c r="H27" s="44">
        <f t="shared" si="1"/>
        <v>52.816901408450704</v>
      </c>
      <c r="I27" s="44">
        <v>74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9586281</v>
      </c>
      <c r="AF27" s="39"/>
      <c r="AG27" s="39"/>
      <c r="AH27" s="39"/>
      <c r="AI27" s="38">
        <f t="shared" si="8"/>
        <v>4324</v>
      </c>
      <c r="AJ27" s="38">
        <f t="shared" si="2"/>
        <v>4.3239999999999998</v>
      </c>
      <c r="AK27" s="38">
        <f t="shared" si="3"/>
        <v>103.776</v>
      </c>
      <c r="AL27" s="38"/>
      <c r="AM27" s="38"/>
      <c r="AN27" s="38"/>
      <c r="AO27" s="38">
        <f t="shared" si="4"/>
        <v>103.776</v>
      </c>
      <c r="AP27" s="37">
        <v>4.5999999999999996</v>
      </c>
      <c r="AQ27" s="37">
        <f t="shared" si="9"/>
        <v>4.5999999999999996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1010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0.84873949579831931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2429434</v>
      </c>
      <c r="DD27" s="32"/>
      <c r="DE27" s="32">
        <f t="shared" si="10"/>
        <v>1156</v>
      </c>
      <c r="DF27" s="32"/>
      <c r="DG27" s="32">
        <f t="shared" si="11"/>
        <v>1156</v>
      </c>
      <c r="DH27" s="32"/>
      <c r="DI27" s="32"/>
      <c r="DJ27" s="32"/>
      <c r="DK27" s="32"/>
      <c r="DL27" s="32"/>
      <c r="DM27" s="32">
        <f t="shared" si="7"/>
        <v>1156</v>
      </c>
      <c r="DN27" s="32">
        <f t="shared" si="12"/>
        <v>267.34505087881593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43399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74</v>
      </c>
      <c r="H28" s="44">
        <f t="shared" si="1"/>
        <v>52.112676056338032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9590603</v>
      </c>
      <c r="AF28" s="39"/>
      <c r="AG28" s="39"/>
      <c r="AH28" s="39"/>
      <c r="AI28" s="38">
        <f t="shared" si="8"/>
        <v>4322</v>
      </c>
      <c r="AJ28" s="38">
        <f t="shared" si="2"/>
        <v>4.3220000000000001</v>
      </c>
      <c r="AK28" s="38">
        <f t="shared" si="3"/>
        <v>103.72800000000001</v>
      </c>
      <c r="AL28" s="38"/>
      <c r="AM28" s="38"/>
      <c r="AN28" s="38"/>
      <c r="AO28" s="38">
        <f t="shared" si="4"/>
        <v>103.72800000000001</v>
      </c>
      <c r="AP28" s="37">
        <v>4.2</v>
      </c>
      <c r="AQ28" s="37">
        <f t="shared" si="9"/>
        <v>4.2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1011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0.84957983193277309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2430585</v>
      </c>
      <c r="DD28" s="32"/>
      <c r="DE28" s="32">
        <f t="shared" si="10"/>
        <v>1151</v>
      </c>
      <c r="DF28" s="32"/>
      <c r="DG28" s="32">
        <f t="shared" si="11"/>
        <v>1151</v>
      </c>
      <c r="DH28" s="32"/>
      <c r="DI28" s="32"/>
      <c r="DJ28" s="32"/>
      <c r="DK28" s="32"/>
      <c r="DL28" s="32"/>
      <c r="DM28" s="32">
        <f t="shared" si="7"/>
        <v>1151</v>
      </c>
      <c r="DN28" s="32">
        <f t="shared" si="12"/>
        <v>266.31189264229522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43399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74</v>
      </c>
      <c r="H29" s="44">
        <f t="shared" si="1"/>
        <v>52.112676056338032</v>
      </c>
      <c r="I29" s="44">
        <v>73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9594925</v>
      </c>
      <c r="AF29" s="39"/>
      <c r="AG29" s="39"/>
      <c r="AH29" s="39"/>
      <c r="AI29" s="38">
        <f t="shared" si="8"/>
        <v>4322</v>
      </c>
      <c r="AJ29" s="38">
        <f t="shared" si="2"/>
        <v>4.3220000000000001</v>
      </c>
      <c r="AK29" s="38">
        <f t="shared" si="3"/>
        <v>103.72800000000001</v>
      </c>
      <c r="AL29" s="38"/>
      <c r="AM29" s="38"/>
      <c r="AN29" s="38"/>
      <c r="AO29" s="38">
        <f t="shared" si="4"/>
        <v>103.72800000000001</v>
      </c>
      <c r="AP29" s="37">
        <v>3.7</v>
      </c>
      <c r="AQ29" s="37">
        <f t="shared" si="9"/>
        <v>3.7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1011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0.84957983193277309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2431741</v>
      </c>
      <c r="DD29" s="32"/>
      <c r="DE29" s="32">
        <f t="shared" si="10"/>
        <v>1156</v>
      </c>
      <c r="DF29" s="32"/>
      <c r="DG29" s="32">
        <f t="shared" si="11"/>
        <v>1156</v>
      </c>
      <c r="DH29" s="32"/>
      <c r="DI29" s="32"/>
      <c r="DJ29" s="32"/>
      <c r="DK29" s="32"/>
      <c r="DL29" s="32"/>
      <c r="DM29" s="32">
        <f t="shared" si="7"/>
        <v>1156</v>
      </c>
      <c r="DN29" s="32">
        <f t="shared" si="12"/>
        <v>267.46876446089772</v>
      </c>
      <c r="DO29" s="91">
        <v>0.94</v>
      </c>
      <c r="DP29" s="31"/>
      <c r="DT29" s="24"/>
      <c r="DU29" s="24"/>
      <c r="DV29" s="24"/>
      <c r="DW29" s="23"/>
    </row>
    <row r="30" spans="1:127" x14ac:dyDescent="0.35">
      <c r="A30" s="232">
        <v>43399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75</v>
      </c>
      <c r="H30" s="44">
        <f t="shared" si="1"/>
        <v>52.816901408450704</v>
      </c>
      <c r="I30" s="44">
        <v>74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9599329</v>
      </c>
      <c r="AF30" s="39"/>
      <c r="AG30" s="39"/>
      <c r="AH30" s="39"/>
      <c r="AI30" s="38">
        <f t="shared" si="8"/>
        <v>4404</v>
      </c>
      <c r="AJ30" s="38">
        <f t="shared" si="2"/>
        <v>4.4039999999999999</v>
      </c>
      <c r="AK30" s="38">
        <f t="shared" si="3"/>
        <v>105.696</v>
      </c>
      <c r="AL30" s="38"/>
      <c r="AM30" s="38"/>
      <c r="AN30" s="38"/>
      <c r="AO30" s="38">
        <f t="shared" si="4"/>
        <v>105.696</v>
      </c>
      <c r="AP30" s="37">
        <v>3.3</v>
      </c>
      <c r="AQ30" s="37">
        <f t="shared" si="9"/>
        <v>3.3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1010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0.84873949579831931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2432908</v>
      </c>
      <c r="DD30" s="32"/>
      <c r="DE30" s="32">
        <f t="shared" si="10"/>
        <v>1167</v>
      </c>
      <c r="DF30" s="32"/>
      <c r="DG30" s="32">
        <f t="shared" si="11"/>
        <v>1167</v>
      </c>
      <c r="DH30" s="32"/>
      <c r="DI30" s="32"/>
      <c r="DJ30" s="32"/>
      <c r="DK30" s="32"/>
      <c r="DL30" s="32"/>
      <c r="DM30" s="32">
        <f t="shared" si="7"/>
        <v>1167</v>
      </c>
      <c r="DN30" s="32">
        <f t="shared" si="12"/>
        <v>264.98637602179838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43399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0</v>
      </c>
      <c r="G31" s="89">
        <v>75</v>
      </c>
      <c r="H31" s="44">
        <f t="shared" si="1"/>
        <v>52.816901408450704</v>
      </c>
      <c r="I31" s="44">
        <v>74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9603800</v>
      </c>
      <c r="AF31" s="39"/>
      <c r="AG31" s="39"/>
      <c r="AH31" s="39"/>
      <c r="AI31" s="38">
        <f t="shared" si="8"/>
        <v>4471</v>
      </c>
      <c r="AJ31" s="38">
        <f t="shared" si="2"/>
        <v>4.4710000000000001</v>
      </c>
      <c r="AK31" s="38">
        <f t="shared" si="3"/>
        <v>107.304</v>
      </c>
      <c r="AL31" s="38"/>
      <c r="AM31" s="38"/>
      <c r="AN31" s="38"/>
      <c r="AO31" s="38">
        <f t="shared" si="4"/>
        <v>107.304</v>
      </c>
      <c r="AP31" s="37">
        <v>3</v>
      </c>
      <c r="AQ31" s="37">
        <f t="shared" si="9"/>
        <v>3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1010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0.84873949579831931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2434104</v>
      </c>
      <c r="DD31" s="32"/>
      <c r="DE31" s="32">
        <f t="shared" si="10"/>
        <v>1196</v>
      </c>
      <c r="DF31" s="32"/>
      <c r="DG31" s="32">
        <f t="shared" si="11"/>
        <v>1196</v>
      </c>
      <c r="DH31" s="32"/>
      <c r="DI31" s="32"/>
      <c r="DJ31" s="32"/>
      <c r="DK31" s="32"/>
      <c r="DL31" s="32"/>
      <c r="DM31" s="32">
        <f t="shared" si="7"/>
        <v>1196</v>
      </c>
      <c r="DN31" s="32">
        <f t="shared" si="12"/>
        <v>267.50167747707445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43399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76</v>
      </c>
      <c r="H32" s="44">
        <f t="shared" si="1"/>
        <v>53.521126760563384</v>
      </c>
      <c r="I32" s="44">
        <v>75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9608180</v>
      </c>
      <c r="AF32" s="39"/>
      <c r="AG32" s="39"/>
      <c r="AH32" s="39"/>
      <c r="AI32" s="38">
        <f t="shared" si="8"/>
        <v>4380</v>
      </c>
      <c r="AJ32" s="38">
        <f t="shared" si="2"/>
        <v>4.38</v>
      </c>
      <c r="AK32" s="38">
        <f t="shared" si="3"/>
        <v>105.12</v>
      </c>
      <c r="AL32" s="38"/>
      <c r="AM32" s="38"/>
      <c r="AN32" s="38"/>
      <c r="AO32" s="38">
        <f t="shared" si="4"/>
        <v>105.12</v>
      </c>
      <c r="AP32" s="37">
        <v>2.6</v>
      </c>
      <c r="AQ32" s="37">
        <f t="shared" si="9"/>
        <v>2.6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1010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0.84873949579831931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2435243</v>
      </c>
      <c r="DD32" s="32"/>
      <c r="DE32" s="32">
        <f t="shared" si="10"/>
        <v>1139</v>
      </c>
      <c r="DF32" s="32"/>
      <c r="DG32" s="32">
        <f t="shared" si="11"/>
        <v>1139</v>
      </c>
      <c r="DH32" s="32"/>
      <c r="DI32" s="32"/>
      <c r="DJ32" s="32"/>
      <c r="DK32" s="32"/>
      <c r="DL32" s="32"/>
      <c r="DM32" s="32">
        <f t="shared" si="7"/>
        <v>1139</v>
      </c>
      <c r="DN32" s="32">
        <f t="shared" si="12"/>
        <v>260.04566210045664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43399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76</v>
      </c>
      <c r="H33" s="44">
        <f t="shared" si="1"/>
        <v>53.521126760563384</v>
      </c>
      <c r="I33" s="44">
        <v>74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9612562</v>
      </c>
      <c r="AF33" s="39"/>
      <c r="AG33" s="39"/>
      <c r="AH33" s="39"/>
      <c r="AI33" s="38">
        <f t="shared" si="8"/>
        <v>4382</v>
      </c>
      <c r="AJ33" s="38">
        <f t="shared" si="2"/>
        <v>4.3819999999999997</v>
      </c>
      <c r="AK33" s="38">
        <f t="shared" si="3"/>
        <v>105.16799999999999</v>
      </c>
      <c r="AL33" s="38"/>
      <c r="AM33" s="38"/>
      <c r="AN33" s="38"/>
      <c r="AO33" s="38">
        <f t="shared" si="4"/>
        <v>105.16799999999999</v>
      </c>
      <c r="AP33" s="37">
        <v>2.5</v>
      </c>
      <c r="AQ33" s="37">
        <f t="shared" si="9"/>
        <v>2.5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1010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0.84873949579831931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2436369</v>
      </c>
      <c r="DD33" s="32"/>
      <c r="DE33" s="32">
        <f t="shared" si="10"/>
        <v>1126</v>
      </c>
      <c r="DF33" s="32"/>
      <c r="DG33" s="32">
        <f t="shared" si="11"/>
        <v>1126</v>
      </c>
      <c r="DH33" s="32"/>
      <c r="DI33" s="32"/>
      <c r="DJ33" s="32"/>
      <c r="DK33" s="32"/>
      <c r="DL33" s="32"/>
      <c r="DM33" s="32">
        <f t="shared" si="7"/>
        <v>1126</v>
      </c>
      <c r="DN33" s="32">
        <f t="shared" si="12"/>
        <v>256.96029210406209</v>
      </c>
      <c r="DO33" s="91">
        <v>0.86</v>
      </c>
      <c r="DP33" s="31"/>
      <c r="DT33" s="24"/>
      <c r="DU33" s="24"/>
      <c r="DV33" s="24"/>
      <c r="DW33" s="23"/>
    </row>
    <row r="34" spans="1:127" x14ac:dyDescent="0.35">
      <c r="A34" s="232">
        <v>43399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71</v>
      </c>
      <c r="H34" s="44">
        <f t="shared" si="1"/>
        <v>50</v>
      </c>
      <c r="I34" s="44">
        <v>69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9618270</v>
      </c>
      <c r="AF34" s="39"/>
      <c r="AG34" s="39"/>
      <c r="AH34" s="39"/>
      <c r="AI34" s="38">
        <f t="shared" si="8"/>
        <v>5708</v>
      </c>
      <c r="AJ34" s="38">
        <f t="shared" si="2"/>
        <v>5.7080000000000002</v>
      </c>
      <c r="AK34" s="38">
        <f t="shared" si="3"/>
        <v>136.99200000000002</v>
      </c>
      <c r="AL34" s="38"/>
      <c r="AM34" s="38"/>
      <c r="AN34" s="38"/>
      <c r="AO34" s="38">
        <f t="shared" si="4"/>
        <v>136.99200000000002</v>
      </c>
      <c r="AP34" s="37">
        <v>3.5</v>
      </c>
      <c r="AQ34" s="37">
        <f t="shared" si="9"/>
        <v>3.5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2437478</v>
      </c>
      <c r="DD34" s="32"/>
      <c r="DE34" s="32">
        <f t="shared" si="10"/>
        <v>1109</v>
      </c>
      <c r="DF34" s="32"/>
      <c r="DG34" s="32">
        <f t="shared" si="11"/>
        <v>1109</v>
      </c>
      <c r="DH34" s="32"/>
      <c r="DI34" s="32"/>
      <c r="DJ34" s="32"/>
      <c r="DK34" s="32"/>
      <c r="DL34" s="32"/>
      <c r="DM34" s="32">
        <f t="shared" si="7"/>
        <v>1109</v>
      </c>
      <c r="DN34" s="32">
        <f t="shared" si="12"/>
        <v>194.28871758934827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43399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69</v>
      </c>
      <c r="H35" s="44">
        <f t="shared" si="1"/>
        <v>48.591549295774648</v>
      </c>
      <c r="I35" s="44">
        <v>67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9619950</v>
      </c>
      <c r="AF35" s="39"/>
      <c r="AG35" s="39"/>
      <c r="AH35" s="39"/>
      <c r="AI35" s="38">
        <f t="shared" si="8"/>
        <v>1680</v>
      </c>
      <c r="AJ35" s="38">
        <f t="shared" si="2"/>
        <v>1.68</v>
      </c>
      <c r="AK35" s="38">
        <f t="shared" si="3"/>
        <v>40.32</v>
      </c>
      <c r="AL35" s="38"/>
      <c r="AM35" s="38"/>
      <c r="AN35" s="38"/>
      <c r="AO35" s="38">
        <f t="shared" si="4"/>
        <v>40.32</v>
      </c>
      <c r="AP35" s="37">
        <v>5</v>
      </c>
      <c r="AQ35" s="37">
        <f t="shared" si="9"/>
        <v>5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2438589</v>
      </c>
      <c r="DD35" s="32"/>
      <c r="DE35" s="32">
        <f t="shared" si="10"/>
        <v>1111</v>
      </c>
      <c r="DF35" s="32"/>
      <c r="DG35" s="32">
        <f t="shared" si="11"/>
        <v>1111</v>
      </c>
      <c r="DH35" s="32"/>
      <c r="DI35" s="32"/>
      <c r="DJ35" s="32"/>
      <c r="DK35" s="32"/>
      <c r="DL35" s="32"/>
      <c r="DM35" s="32">
        <f t="shared" si="7"/>
        <v>1111</v>
      </c>
      <c r="DN35" s="32">
        <f t="shared" si="12"/>
        <v>661.30952380952385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3.125</v>
      </c>
      <c r="G36" s="28">
        <f t="shared" si="13"/>
        <v>75.791666666666671</v>
      </c>
      <c r="H36" s="28">
        <f t="shared" si="13"/>
        <v>53.374413145539904</v>
      </c>
      <c r="I36" s="28">
        <f t="shared" si="13"/>
        <v>74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101150</v>
      </c>
      <c r="AJ36" s="28">
        <f>SUM(AJ12:AJ35)</f>
        <v>101.15</v>
      </c>
      <c r="AK36" s="28">
        <f>AVERAGE(AK12:AK35)</f>
        <v>101.15000000000003</v>
      </c>
      <c r="AL36" s="28"/>
      <c r="AM36" s="28"/>
      <c r="AN36" s="28"/>
      <c r="AO36" s="28"/>
      <c r="AP36" s="28">
        <f>AVERAGE(AP12:AP35)</f>
        <v>6.2791666666666659</v>
      </c>
      <c r="AQ36" s="28">
        <f>AVERAGE(AQ12:AQ35)</f>
        <v>6.2791666666666659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27416</v>
      </c>
      <c r="DF36" s="28"/>
      <c r="DG36" s="28">
        <f>SUM(DG12:DG35)</f>
        <v>27416</v>
      </c>
      <c r="DH36" s="28"/>
      <c r="DI36" s="28"/>
      <c r="DJ36" s="28"/>
      <c r="DK36" s="28"/>
      <c r="DL36" s="28"/>
      <c r="DM36" s="28">
        <f t="shared" si="7"/>
        <v>27416</v>
      </c>
      <c r="DN36" s="28">
        <f t="shared" si="12"/>
        <v>271.04300543746911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498</v>
      </c>
      <c r="D40" s="250"/>
      <c r="E40" s="250"/>
      <c r="F40" s="251"/>
    </row>
    <row r="41" spans="1:127" x14ac:dyDescent="0.35">
      <c r="B41" s="22" t="s">
        <v>1</v>
      </c>
      <c r="C41" s="249" t="s">
        <v>487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169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391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537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67" t="s">
        <v>549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550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70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02" t="s">
        <v>416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551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2:26" x14ac:dyDescent="0.35">
      <c r="B54" s="102" t="s">
        <v>431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2:26" x14ac:dyDescent="0.35">
      <c r="B55" s="166" t="s">
        <v>560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6" x14ac:dyDescent="0.35">
      <c r="B56" s="102" t="s">
        <v>561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6" x14ac:dyDescent="0.35">
      <c r="B57" s="102" t="s">
        <v>284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6" x14ac:dyDescent="0.35">
      <c r="B58" s="102" t="s">
        <v>398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6" x14ac:dyDescent="0.35">
      <c r="B59" s="102" t="s">
        <v>400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6" x14ac:dyDescent="0.35">
      <c r="B60" s="102" t="s">
        <v>480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6" x14ac:dyDescent="0.35">
      <c r="B61" s="102" t="s">
        <v>531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6" x14ac:dyDescent="0.35">
      <c r="B62" s="170" t="s">
        <v>161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6" x14ac:dyDescent="0.35">
      <c r="B63" s="102" t="s">
        <v>562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6" x14ac:dyDescent="0.35">
      <c r="B64" s="170" t="s">
        <v>564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563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565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02" t="s">
        <v>331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65" t="s">
        <v>164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02" t="s">
        <v>544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543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02" t="s">
        <v>516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70" t="s">
        <v>226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02" t="s">
        <v>545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167" t="s">
        <v>247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85" t="s">
        <v>546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70" t="s">
        <v>411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02" t="s">
        <v>472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70" t="s">
        <v>168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73" t="s">
        <v>169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547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02" t="s">
        <v>566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2:25" x14ac:dyDescent="0.3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x14ac:dyDescent="0.3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2:25" x14ac:dyDescent="0.3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x14ac:dyDescent="0.3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x14ac:dyDescent="0.3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x14ac:dyDescent="0.3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x14ac:dyDescent="0.3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2:25" x14ac:dyDescent="0.3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2:25" x14ac:dyDescent="0.3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2:25" x14ac:dyDescent="0.3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2:25" x14ac:dyDescent="0.3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2:25" x14ac:dyDescent="0.3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2:25" x14ac:dyDescent="0.3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2:25" x14ac:dyDescent="0.3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2:25" x14ac:dyDescent="0.3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2:25" x14ac:dyDescent="0.3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2:25" x14ac:dyDescent="0.3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2:25" x14ac:dyDescent="0.3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2:25" x14ac:dyDescent="0.3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2:25" x14ac:dyDescent="0.3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2:25" x14ac:dyDescent="0.3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2:25" x14ac:dyDescent="0.3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2:25" x14ac:dyDescent="0.3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2:25" x14ac:dyDescent="0.3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2:25" x14ac:dyDescent="0.3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2:25" x14ac:dyDescent="0.3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2:25" x14ac:dyDescent="0.3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2:25" x14ac:dyDescent="0.3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2:25" x14ac:dyDescent="0.3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2:25" x14ac:dyDescent="0.3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2:25" x14ac:dyDescent="0.3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2:25" x14ac:dyDescent="0.3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2:25" x14ac:dyDescent="0.3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2:25" x14ac:dyDescent="0.3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2:25" x14ac:dyDescent="0.3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2:25" x14ac:dyDescent="0.3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2:25" x14ac:dyDescent="0.3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2:25" x14ac:dyDescent="0.3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2:25" x14ac:dyDescent="0.3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2:25" x14ac:dyDescent="0.3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2:25" x14ac:dyDescent="0.3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2:25" x14ac:dyDescent="0.3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2:25" x14ac:dyDescent="0.3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2:25" x14ac:dyDescent="0.3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2:25" x14ac:dyDescent="0.3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2:25" x14ac:dyDescent="0.3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2:25" x14ac:dyDescent="0.3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2:25" x14ac:dyDescent="0.3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2:25" x14ac:dyDescent="0.3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2:25" x14ac:dyDescent="0.3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2:25" x14ac:dyDescent="0.3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2:25" x14ac:dyDescent="0.3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2:25" x14ac:dyDescent="0.3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2:25" x14ac:dyDescent="0.3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2:25" x14ac:dyDescent="0.3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2:25" x14ac:dyDescent="0.3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2:25" x14ac:dyDescent="0.3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2:25" x14ac:dyDescent="0.3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2:25" x14ac:dyDescent="0.3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2:25" x14ac:dyDescent="0.3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2:25" x14ac:dyDescent="0.3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2:25" x14ac:dyDescent="0.3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2:25" x14ac:dyDescent="0.3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2:25" x14ac:dyDescent="0.3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2:25" x14ac:dyDescent="0.3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2:25" x14ac:dyDescent="0.3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2:25" x14ac:dyDescent="0.3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2:25" x14ac:dyDescent="0.3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2:25" x14ac:dyDescent="0.3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2:25" x14ac:dyDescent="0.3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2:25" x14ac:dyDescent="0.3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2:25" x14ac:dyDescent="0.3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2:25" x14ac:dyDescent="0.3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2:25" x14ac:dyDescent="0.3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2:25" x14ac:dyDescent="0.3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2:25" x14ac:dyDescent="0.3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2:25" x14ac:dyDescent="0.3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2:25" x14ac:dyDescent="0.3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2:25" x14ac:dyDescent="0.3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2:25" x14ac:dyDescent="0.3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2:25" x14ac:dyDescent="0.3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2:25" x14ac:dyDescent="0.3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2:25" x14ac:dyDescent="0.3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2:25" x14ac:dyDescent="0.3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2:25" x14ac:dyDescent="0.3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2:25" x14ac:dyDescent="0.3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2:25" x14ac:dyDescent="0.3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2:25" x14ac:dyDescent="0.3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2:25" x14ac:dyDescent="0.3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2:25" x14ac:dyDescent="0.3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2:25" x14ac:dyDescent="0.3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2:25" x14ac:dyDescent="0.3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2:25" x14ac:dyDescent="0.3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2:25" x14ac:dyDescent="0.3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2:25" x14ac:dyDescent="0.3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2:25" x14ac:dyDescent="0.3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2:25" x14ac:dyDescent="0.3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2:25" x14ac:dyDescent="0.3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2:25" x14ac:dyDescent="0.3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2:25" x14ac:dyDescent="0.3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2:25" x14ac:dyDescent="0.3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2:25" x14ac:dyDescent="0.3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2:25" x14ac:dyDescent="0.3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2:25" x14ac:dyDescent="0.3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2:25" x14ac:dyDescent="0.3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2:25" x14ac:dyDescent="0.3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2:25" x14ac:dyDescent="0.3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2:25" x14ac:dyDescent="0.3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2:25" x14ac:dyDescent="0.3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2:25" x14ac:dyDescent="0.3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2:25" x14ac:dyDescent="0.3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2:25" x14ac:dyDescent="0.3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2:25" x14ac:dyDescent="0.3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2:25" x14ac:dyDescent="0.3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2:25" x14ac:dyDescent="0.3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2:25" x14ac:dyDescent="0.3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2:25" x14ac:dyDescent="0.3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2:25" x14ac:dyDescent="0.3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2:25" x14ac:dyDescent="0.3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2:25" x14ac:dyDescent="0.3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2:25" x14ac:dyDescent="0.3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2:25" x14ac:dyDescent="0.3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2:25" x14ac:dyDescent="0.3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2:25" x14ac:dyDescent="0.3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2:25" x14ac:dyDescent="0.3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2:25" x14ac:dyDescent="0.3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2:25" x14ac:dyDescent="0.3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2:25" x14ac:dyDescent="0.3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2:25" x14ac:dyDescent="0.3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2:25" x14ac:dyDescent="0.3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2:25" x14ac:dyDescent="0.3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2:25" x14ac:dyDescent="0.3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2:25" x14ac:dyDescent="0.3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2:25" x14ac:dyDescent="0.3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2:25" x14ac:dyDescent="0.3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2:25" x14ac:dyDescent="0.3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2:25" x14ac:dyDescent="0.3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2:25" x14ac:dyDescent="0.3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2:25" x14ac:dyDescent="0.3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2:25" x14ac:dyDescent="0.3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2:25" x14ac:dyDescent="0.3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2:25" x14ac:dyDescent="0.3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2:25" x14ac:dyDescent="0.3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2:25" x14ac:dyDescent="0.3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2:25" x14ac:dyDescent="0.3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2:25" x14ac:dyDescent="0.3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2:25" x14ac:dyDescent="0.3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2:25" x14ac:dyDescent="0.3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2:25" x14ac:dyDescent="0.3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2:25" x14ac:dyDescent="0.3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2:25" x14ac:dyDescent="0.3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2:25" x14ac:dyDescent="0.3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2:25" x14ac:dyDescent="0.3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2:25" x14ac:dyDescent="0.3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2:25" x14ac:dyDescent="0.3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2:25" x14ac:dyDescent="0.3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2:25" x14ac:dyDescent="0.3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2:25" x14ac:dyDescent="0.3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2:25" x14ac:dyDescent="0.3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2:25" x14ac:dyDescent="0.3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2:25" x14ac:dyDescent="0.3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2:25" x14ac:dyDescent="0.3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2:25" x14ac:dyDescent="0.3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2:25" x14ac:dyDescent="0.3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2:25" x14ac:dyDescent="0.3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2:25" x14ac:dyDescent="0.3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2:25" x14ac:dyDescent="0.3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2:25" x14ac:dyDescent="0.3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2:25" x14ac:dyDescent="0.3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2:25" x14ac:dyDescent="0.3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2:25" x14ac:dyDescent="0.3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2:25" x14ac:dyDescent="0.3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2:25" x14ac:dyDescent="0.3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2:25" x14ac:dyDescent="0.3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2:25" x14ac:dyDescent="0.3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2:25" x14ac:dyDescent="0.3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2:25" x14ac:dyDescent="0.3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2:25" x14ac:dyDescent="0.3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2:25" x14ac:dyDescent="0.3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2:25" x14ac:dyDescent="0.3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2:25" x14ac:dyDescent="0.3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2:25" x14ac:dyDescent="0.3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2:25" x14ac:dyDescent="0.3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2:25" x14ac:dyDescent="0.3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2:25" x14ac:dyDescent="0.3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2:25" x14ac:dyDescent="0.3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2:25" x14ac:dyDescent="0.3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2:25" x14ac:dyDescent="0.3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2:25" x14ac:dyDescent="0.3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2:25" x14ac:dyDescent="0.3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2:25" x14ac:dyDescent="0.3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2:25" x14ac:dyDescent="0.3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2:25" x14ac:dyDescent="0.3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2:25" x14ac:dyDescent="0.3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2:25" x14ac:dyDescent="0.3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2:25" x14ac:dyDescent="0.3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2:25" x14ac:dyDescent="0.3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2:25" x14ac:dyDescent="0.3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2:25" x14ac:dyDescent="0.3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2:25" x14ac:dyDescent="0.3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2:25" x14ac:dyDescent="0.3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2:25" x14ac:dyDescent="0.3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2:25" x14ac:dyDescent="0.3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2:25" x14ac:dyDescent="0.3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2:25" x14ac:dyDescent="0.3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2:25" x14ac:dyDescent="0.3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2:25" x14ac:dyDescent="0.3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2:25" x14ac:dyDescent="0.3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2:25" x14ac:dyDescent="0.3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2:25" x14ac:dyDescent="0.3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2:25" x14ac:dyDescent="0.3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2:25" x14ac:dyDescent="0.3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2:25" x14ac:dyDescent="0.3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2:25" x14ac:dyDescent="0.3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2:25" x14ac:dyDescent="0.3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2:25" x14ac:dyDescent="0.3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2:25" x14ac:dyDescent="0.3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2:25" x14ac:dyDescent="0.3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2:25" x14ac:dyDescent="0.3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2:25" x14ac:dyDescent="0.3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2:25" x14ac:dyDescent="0.3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2:25" x14ac:dyDescent="0.3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2:25" x14ac:dyDescent="0.3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2:25" x14ac:dyDescent="0.3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2:25" x14ac:dyDescent="0.3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2:25" x14ac:dyDescent="0.3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2:25" x14ac:dyDescent="0.3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2:25" x14ac:dyDescent="0.3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2:25" x14ac:dyDescent="0.3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2:25" x14ac:dyDescent="0.3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2:25" x14ac:dyDescent="0.3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2:25" x14ac:dyDescent="0.3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2:25" x14ac:dyDescent="0.3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2:25" x14ac:dyDescent="0.3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2:25" x14ac:dyDescent="0.3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2:25" x14ac:dyDescent="0.3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2:25" x14ac:dyDescent="0.3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2:25" x14ac:dyDescent="0.3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2:25" x14ac:dyDescent="0.3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2:25" x14ac:dyDescent="0.3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2:25" x14ac:dyDescent="0.3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2:25" x14ac:dyDescent="0.3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2:25" x14ac:dyDescent="0.3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2:25" x14ac:dyDescent="0.3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2:25" x14ac:dyDescent="0.3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2:25" x14ac:dyDescent="0.3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2:25" x14ac:dyDescent="0.35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2:25" x14ac:dyDescent="0.35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2:25" x14ac:dyDescent="0.35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2:25" x14ac:dyDescent="0.35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2:25" x14ac:dyDescent="0.35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2:25" x14ac:dyDescent="0.35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2:25" x14ac:dyDescent="0.35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2:25" x14ac:dyDescent="0.35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2:25" x14ac:dyDescent="0.35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2:25" x14ac:dyDescent="0.35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2:25" x14ac:dyDescent="0.35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2:25" x14ac:dyDescent="0.35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2:25" x14ac:dyDescent="0.35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2:25" x14ac:dyDescent="0.35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2:25" x14ac:dyDescent="0.35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2:25" x14ac:dyDescent="0.35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2:25" x14ac:dyDescent="0.35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2:25" x14ac:dyDescent="0.35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2:25" x14ac:dyDescent="0.35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2:25" x14ac:dyDescent="0.35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2:25" x14ac:dyDescent="0.35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2:25" x14ac:dyDescent="0.35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2:25" x14ac:dyDescent="0.35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2:25" x14ac:dyDescent="0.35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2:25" x14ac:dyDescent="0.35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2:25" x14ac:dyDescent="0.35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2:25" x14ac:dyDescent="0.35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2:25" x14ac:dyDescent="0.35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2:25" x14ac:dyDescent="0.35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2:25" x14ac:dyDescent="0.35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2:25" x14ac:dyDescent="0.35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2:25" x14ac:dyDescent="0.35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2:25" x14ac:dyDescent="0.35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2:25" x14ac:dyDescent="0.35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2:25" x14ac:dyDescent="0.35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2:25" x14ac:dyDescent="0.35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2:25" x14ac:dyDescent="0.35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2:25" x14ac:dyDescent="0.35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2:25" x14ac:dyDescent="0.35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2:25" x14ac:dyDescent="0.35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2:25" x14ac:dyDescent="0.35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2:25" x14ac:dyDescent="0.35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2:25" x14ac:dyDescent="0.35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2:25" x14ac:dyDescent="0.35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2:25" x14ac:dyDescent="0.35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2:25" x14ac:dyDescent="0.35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2:25" x14ac:dyDescent="0.35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2:25" x14ac:dyDescent="0.35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2:25" x14ac:dyDescent="0.35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2:25" x14ac:dyDescent="0.35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2:25" x14ac:dyDescent="0.35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2:25" x14ac:dyDescent="0.35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2:25" x14ac:dyDescent="0.35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2:25" x14ac:dyDescent="0.35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2:25" x14ac:dyDescent="0.35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2:25" x14ac:dyDescent="0.35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2:25" x14ac:dyDescent="0.35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2:25" x14ac:dyDescent="0.35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2:25" x14ac:dyDescent="0.35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2:25" x14ac:dyDescent="0.35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2:25" x14ac:dyDescent="0.35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2:25" x14ac:dyDescent="0.35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2:25" x14ac:dyDescent="0.35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2:25" x14ac:dyDescent="0.35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2:25" x14ac:dyDescent="0.35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2:25" x14ac:dyDescent="0.35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2:25" x14ac:dyDescent="0.35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2:25" x14ac:dyDescent="0.35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2:25" x14ac:dyDescent="0.35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2:25" x14ac:dyDescent="0.35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2:25" x14ac:dyDescent="0.35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2:25" x14ac:dyDescent="0.35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2:25" x14ac:dyDescent="0.35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2:25" x14ac:dyDescent="0.35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2:25" x14ac:dyDescent="0.35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2:25" x14ac:dyDescent="0.35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2:25" x14ac:dyDescent="0.35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2:25" x14ac:dyDescent="0.35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2:25" x14ac:dyDescent="0.35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2:25" x14ac:dyDescent="0.3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2:25" x14ac:dyDescent="0.35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2:25" x14ac:dyDescent="0.35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2:25" x14ac:dyDescent="0.35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2:25" x14ac:dyDescent="0.35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2:25" x14ac:dyDescent="0.35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2:25" x14ac:dyDescent="0.35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2:25" x14ac:dyDescent="0.3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2:25" x14ac:dyDescent="0.3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2:25" x14ac:dyDescent="0.35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2:25" x14ac:dyDescent="0.35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2:25" x14ac:dyDescent="0.35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2:25" x14ac:dyDescent="0.3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2:25" x14ac:dyDescent="0.35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2:25" x14ac:dyDescent="0.3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2:25" x14ac:dyDescent="0.3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2:25" x14ac:dyDescent="0.3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2:25" x14ac:dyDescent="0.3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2:25" x14ac:dyDescent="0.3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2:25" x14ac:dyDescent="0.3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2:25" x14ac:dyDescent="0.3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2:25" x14ac:dyDescent="0.3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2:25" x14ac:dyDescent="0.3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2:25" x14ac:dyDescent="0.3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2:25" x14ac:dyDescent="0.35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2:25" x14ac:dyDescent="0.3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2:25" x14ac:dyDescent="0.3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2:25" x14ac:dyDescent="0.3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2:25" x14ac:dyDescent="0.3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2:25" x14ac:dyDescent="0.3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2:25" x14ac:dyDescent="0.3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2:25" x14ac:dyDescent="0.3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2:25" x14ac:dyDescent="0.3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2:25" x14ac:dyDescent="0.3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2:25" x14ac:dyDescent="0.3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2:25" x14ac:dyDescent="0.3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2:25" x14ac:dyDescent="0.3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2:25" x14ac:dyDescent="0.35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2:25" x14ac:dyDescent="0.3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2:25" x14ac:dyDescent="0.3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2:25" x14ac:dyDescent="0.3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2:25" x14ac:dyDescent="0.35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2:25" x14ac:dyDescent="0.3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2:25" x14ac:dyDescent="0.3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2:25" x14ac:dyDescent="0.3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2:25" x14ac:dyDescent="0.3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2:25" x14ac:dyDescent="0.3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2:25" x14ac:dyDescent="0.3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2:25" x14ac:dyDescent="0.3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2:25" x14ac:dyDescent="0.3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2:25" x14ac:dyDescent="0.3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2:25" x14ac:dyDescent="0.3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2:25" x14ac:dyDescent="0.3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2:25" x14ac:dyDescent="0.3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2:25" x14ac:dyDescent="0.3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2:25" x14ac:dyDescent="0.3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2:25" x14ac:dyDescent="0.3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2:25" x14ac:dyDescent="0.3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2:25" x14ac:dyDescent="0.3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2:25" x14ac:dyDescent="0.3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2:25" x14ac:dyDescent="0.3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2:25" x14ac:dyDescent="0.3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2:25" x14ac:dyDescent="0.3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2:25" x14ac:dyDescent="0.3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2:25" x14ac:dyDescent="0.3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2:25" x14ac:dyDescent="0.3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2:25" x14ac:dyDescent="0.3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2:25" x14ac:dyDescent="0.3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2:25" x14ac:dyDescent="0.3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2:25" x14ac:dyDescent="0.3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2:25" x14ac:dyDescent="0.3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2:25" x14ac:dyDescent="0.3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2:25" x14ac:dyDescent="0.3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2:25" x14ac:dyDescent="0.3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2:25" x14ac:dyDescent="0.3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2:25" x14ac:dyDescent="0.3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2:25" x14ac:dyDescent="0.3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2:25" x14ac:dyDescent="0.3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2:25" x14ac:dyDescent="0.3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2:25" x14ac:dyDescent="0.3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2:25" x14ac:dyDescent="0.3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2:25" x14ac:dyDescent="0.3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2:25" x14ac:dyDescent="0.3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2:25" x14ac:dyDescent="0.3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2:25" x14ac:dyDescent="0.3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2:25" x14ac:dyDescent="0.3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2:25" x14ac:dyDescent="0.3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2:25" x14ac:dyDescent="0.3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2:25" x14ac:dyDescent="0.3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2:25" x14ac:dyDescent="0.3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2:25" x14ac:dyDescent="0.3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2:25" x14ac:dyDescent="0.3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2:25" x14ac:dyDescent="0.3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2:25" x14ac:dyDescent="0.3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2:25" x14ac:dyDescent="0.3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2:25" x14ac:dyDescent="0.3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2:25" x14ac:dyDescent="0.3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2:25" x14ac:dyDescent="0.3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2:25" x14ac:dyDescent="0.3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2:25" x14ac:dyDescent="0.3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2:25" x14ac:dyDescent="0.3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2:25" x14ac:dyDescent="0.3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2:25" x14ac:dyDescent="0.3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2:25" x14ac:dyDescent="0.3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2:25" x14ac:dyDescent="0.3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2:25" x14ac:dyDescent="0.3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2:25" x14ac:dyDescent="0.3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2:25" x14ac:dyDescent="0.3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2:25" x14ac:dyDescent="0.3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2:25" x14ac:dyDescent="0.3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2:25" x14ac:dyDescent="0.3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2:25" x14ac:dyDescent="0.3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2:25" x14ac:dyDescent="0.3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2:25" x14ac:dyDescent="0.3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2:25" x14ac:dyDescent="0.3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2:25" x14ac:dyDescent="0.3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2:25" x14ac:dyDescent="0.3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2:25" x14ac:dyDescent="0.3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2:25" x14ac:dyDescent="0.3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2:25" x14ac:dyDescent="0.3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2:25" x14ac:dyDescent="0.3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2:25" x14ac:dyDescent="0.3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2:25" x14ac:dyDescent="0.3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2:25" x14ac:dyDescent="0.3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2:25" x14ac:dyDescent="0.3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2:25" x14ac:dyDescent="0.3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2:25" x14ac:dyDescent="0.3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2:25" x14ac:dyDescent="0.3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2:25" x14ac:dyDescent="0.3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2:25" x14ac:dyDescent="0.3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2:25" x14ac:dyDescent="0.3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2:25" x14ac:dyDescent="0.3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2:25" x14ac:dyDescent="0.3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2:25" x14ac:dyDescent="0.3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2:25" x14ac:dyDescent="0.3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2:25" x14ac:dyDescent="0.3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2:25" x14ac:dyDescent="0.3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2:25" x14ac:dyDescent="0.3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2:25" x14ac:dyDescent="0.3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2:25" x14ac:dyDescent="0.3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2:25" x14ac:dyDescent="0.3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2:25" x14ac:dyDescent="0.3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2:25" x14ac:dyDescent="0.3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2:25" x14ac:dyDescent="0.3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2:25" x14ac:dyDescent="0.3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2:25" x14ac:dyDescent="0.3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2:25" x14ac:dyDescent="0.3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2:25" x14ac:dyDescent="0.3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2:25" x14ac:dyDescent="0.3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2:25" x14ac:dyDescent="0.3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2:25" x14ac:dyDescent="0.3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2:25" x14ac:dyDescent="0.3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2:25" x14ac:dyDescent="0.3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2:25" x14ac:dyDescent="0.3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2:25" x14ac:dyDescent="0.3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2:25" x14ac:dyDescent="0.3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2:25" x14ac:dyDescent="0.3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2:25" x14ac:dyDescent="0.3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2:25" x14ac:dyDescent="0.3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2:25" x14ac:dyDescent="0.3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2:25" x14ac:dyDescent="0.3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2:25" x14ac:dyDescent="0.3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2:25" x14ac:dyDescent="0.3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2:25" x14ac:dyDescent="0.3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2:25" x14ac:dyDescent="0.3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2:25" x14ac:dyDescent="0.3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2:25" x14ac:dyDescent="0.3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2:25" x14ac:dyDescent="0.3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2:25" x14ac:dyDescent="0.3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2:25" x14ac:dyDescent="0.3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2:25" x14ac:dyDescent="0.3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2:25" x14ac:dyDescent="0.3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2:25" x14ac:dyDescent="0.3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2:25" x14ac:dyDescent="0.3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2:25" x14ac:dyDescent="0.3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2:25" x14ac:dyDescent="0.3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2:25" x14ac:dyDescent="0.3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2:25" x14ac:dyDescent="0.3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2:25" x14ac:dyDescent="0.3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2:25" x14ac:dyDescent="0.3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2:25" x14ac:dyDescent="0.3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2:25" x14ac:dyDescent="0.3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2:25" x14ac:dyDescent="0.3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2:25" x14ac:dyDescent="0.3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2:25" x14ac:dyDescent="0.3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2:25" x14ac:dyDescent="0.3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2:25" x14ac:dyDescent="0.3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2:25" x14ac:dyDescent="0.3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2:25" x14ac:dyDescent="0.3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2:25" x14ac:dyDescent="0.3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2:25" x14ac:dyDescent="0.3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2:25" x14ac:dyDescent="0.3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2:25" x14ac:dyDescent="0.3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2:25" x14ac:dyDescent="0.3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2:25" x14ac:dyDescent="0.3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2:25" x14ac:dyDescent="0.3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2:25" x14ac:dyDescent="0.3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2:25" x14ac:dyDescent="0.3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2:25" x14ac:dyDescent="0.3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2:25" x14ac:dyDescent="0.3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2:25" x14ac:dyDescent="0.3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2:25" x14ac:dyDescent="0.3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2:25" x14ac:dyDescent="0.3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2:25" x14ac:dyDescent="0.3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2:25" x14ac:dyDescent="0.3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2:25" x14ac:dyDescent="0.3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2:25" x14ac:dyDescent="0.3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2:25" x14ac:dyDescent="0.3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2:25" x14ac:dyDescent="0.3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2:25" x14ac:dyDescent="0.3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2:25" x14ac:dyDescent="0.3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2:25" x14ac:dyDescent="0.3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2:25" x14ac:dyDescent="0.3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2:25" x14ac:dyDescent="0.3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2:25" x14ac:dyDescent="0.3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2:25" x14ac:dyDescent="0.3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2:25" x14ac:dyDescent="0.3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2:25" x14ac:dyDescent="0.3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2:25" x14ac:dyDescent="0.3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2:25" x14ac:dyDescent="0.3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2:25" x14ac:dyDescent="0.3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2:25" x14ac:dyDescent="0.3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2:25" x14ac:dyDescent="0.3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2:25" x14ac:dyDescent="0.3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2:25" x14ac:dyDescent="0.3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2:25" x14ac:dyDescent="0.3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2:25" x14ac:dyDescent="0.3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2:25" x14ac:dyDescent="0.3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2:25" x14ac:dyDescent="0.3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2:25" x14ac:dyDescent="0.3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2:25" x14ac:dyDescent="0.3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2:25" x14ac:dyDescent="0.3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2:25" x14ac:dyDescent="0.3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2:25" x14ac:dyDescent="0.3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2:25" x14ac:dyDescent="0.3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2:25" x14ac:dyDescent="0.3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2:25" x14ac:dyDescent="0.3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2:25" x14ac:dyDescent="0.3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2:25" x14ac:dyDescent="0.3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2:25" x14ac:dyDescent="0.3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2:25" x14ac:dyDescent="0.3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2:25" x14ac:dyDescent="0.3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2:25" x14ac:dyDescent="0.3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2:25" x14ac:dyDescent="0.3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2:25" x14ac:dyDescent="0.3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2:25" x14ac:dyDescent="0.3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2:25" x14ac:dyDescent="0.3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2:25" x14ac:dyDescent="0.3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2:25" x14ac:dyDescent="0.3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2:25" x14ac:dyDescent="0.3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2:25" x14ac:dyDescent="0.3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2:25" x14ac:dyDescent="0.3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2:25" x14ac:dyDescent="0.3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2:25" x14ac:dyDescent="0.3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2:25" x14ac:dyDescent="0.3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2:25" x14ac:dyDescent="0.3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2:25" x14ac:dyDescent="0.3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2:25" x14ac:dyDescent="0.3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2:25" x14ac:dyDescent="0.3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2:25" x14ac:dyDescent="0.3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2:25" x14ac:dyDescent="0.3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2:25" x14ac:dyDescent="0.3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2:25" x14ac:dyDescent="0.3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2:25" x14ac:dyDescent="0.3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2:25" x14ac:dyDescent="0.3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2:25" x14ac:dyDescent="0.3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2:25" x14ac:dyDescent="0.3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2:25" x14ac:dyDescent="0.3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2:25" x14ac:dyDescent="0.3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2:25" x14ac:dyDescent="0.3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2:25" x14ac:dyDescent="0.3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2:25" x14ac:dyDescent="0.3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2:25" x14ac:dyDescent="0.3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2:25" x14ac:dyDescent="0.3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2:25" x14ac:dyDescent="0.3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2:25" x14ac:dyDescent="0.3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2:25" x14ac:dyDescent="0.3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2:25" x14ac:dyDescent="0.3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2:25" x14ac:dyDescent="0.3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2:25" x14ac:dyDescent="0.3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2:25" x14ac:dyDescent="0.3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2:25" x14ac:dyDescent="0.3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2:25" x14ac:dyDescent="0.3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2:25" x14ac:dyDescent="0.3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2:25" x14ac:dyDescent="0.3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2:25" x14ac:dyDescent="0.3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2:25" x14ac:dyDescent="0.3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2:25" x14ac:dyDescent="0.3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2:25" x14ac:dyDescent="0.3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2:25" x14ac:dyDescent="0.3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2:25" x14ac:dyDescent="0.3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2:25" x14ac:dyDescent="0.3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2:25" x14ac:dyDescent="0.3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2:25" x14ac:dyDescent="0.3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2:25" x14ac:dyDescent="0.3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2:25" x14ac:dyDescent="0.3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2:25" x14ac:dyDescent="0.3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2:25" x14ac:dyDescent="0.3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2:25" x14ac:dyDescent="0.3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2:25" x14ac:dyDescent="0.3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2:25" x14ac:dyDescent="0.3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2:25" x14ac:dyDescent="0.3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2:25" x14ac:dyDescent="0.3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2:25" x14ac:dyDescent="0.3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2:25" x14ac:dyDescent="0.3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2:25" x14ac:dyDescent="0.3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2:25" x14ac:dyDescent="0.3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2:25" x14ac:dyDescent="0.3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2:25" x14ac:dyDescent="0.3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2:25" x14ac:dyDescent="0.3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2:25" x14ac:dyDescent="0.3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2:25" x14ac:dyDescent="0.3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2:25" x14ac:dyDescent="0.3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2:25" x14ac:dyDescent="0.3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2:25" x14ac:dyDescent="0.3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2:25" x14ac:dyDescent="0.3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2:25" x14ac:dyDescent="0.3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2:25" x14ac:dyDescent="0.3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2:25" x14ac:dyDescent="0.3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2:25" x14ac:dyDescent="0.3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2:25" x14ac:dyDescent="0.3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2:25" x14ac:dyDescent="0.3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2:25" x14ac:dyDescent="0.3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2:25" x14ac:dyDescent="0.3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2:25" x14ac:dyDescent="0.3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2:25" x14ac:dyDescent="0.3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2:25" x14ac:dyDescent="0.3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2:25" x14ac:dyDescent="0.3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2:25" x14ac:dyDescent="0.3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2:25" x14ac:dyDescent="0.3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2:25" x14ac:dyDescent="0.3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2:25" x14ac:dyDescent="0.3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2:25" x14ac:dyDescent="0.3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2:25" x14ac:dyDescent="0.3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2:25" x14ac:dyDescent="0.3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2:25" x14ac:dyDescent="0.3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2:25" x14ac:dyDescent="0.3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2:25" x14ac:dyDescent="0.3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2:25" x14ac:dyDescent="0.3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2:25" x14ac:dyDescent="0.3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2:25" x14ac:dyDescent="0.3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2:25" x14ac:dyDescent="0.3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2:25" x14ac:dyDescent="0.3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2:25" x14ac:dyDescent="0.3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2:25" x14ac:dyDescent="0.3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2:25" x14ac:dyDescent="0.3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2:25" x14ac:dyDescent="0.3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2:25" x14ac:dyDescent="0.3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2:25" x14ac:dyDescent="0.3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2:25" x14ac:dyDescent="0.3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2:25" x14ac:dyDescent="0.3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2:25" x14ac:dyDescent="0.3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2:25" x14ac:dyDescent="0.3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2:25" x14ac:dyDescent="0.3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2:25" x14ac:dyDescent="0.3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2:25" x14ac:dyDescent="0.35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2:25" x14ac:dyDescent="0.35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2:25" x14ac:dyDescent="0.35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2:25" x14ac:dyDescent="0.35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2:25" x14ac:dyDescent="0.35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2:25" x14ac:dyDescent="0.35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2:25" x14ac:dyDescent="0.35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2:25" x14ac:dyDescent="0.35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2:25" x14ac:dyDescent="0.35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2:25" x14ac:dyDescent="0.35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2:25" x14ac:dyDescent="0.35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2:25" x14ac:dyDescent="0.35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2:25" x14ac:dyDescent="0.35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2:25" x14ac:dyDescent="0.35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2:25" x14ac:dyDescent="0.35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2:25" x14ac:dyDescent="0.35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2:25" x14ac:dyDescent="0.35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2:25" x14ac:dyDescent="0.35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2:25" x14ac:dyDescent="0.35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2:25" x14ac:dyDescent="0.35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2:25" x14ac:dyDescent="0.35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2:25" x14ac:dyDescent="0.35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2:25" x14ac:dyDescent="0.35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2:25" x14ac:dyDescent="0.35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2:25" x14ac:dyDescent="0.35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2:25" x14ac:dyDescent="0.35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2:25" x14ac:dyDescent="0.35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2:25" x14ac:dyDescent="0.35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2:25" x14ac:dyDescent="0.35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2:25" x14ac:dyDescent="0.35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2:25" x14ac:dyDescent="0.35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2:25" x14ac:dyDescent="0.35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2:25" x14ac:dyDescent="0.35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2:25" x14ac:dyDescent="0.35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2:25" x14ac:dyDescent="0.35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2:25" x14ac:dyDescent="0.35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2:25" x14ac:dyDescent="0.35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2:25" x14ac:dyDescent="0.35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2:25" x14ac:dyDescent="0.35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2:25" x14ac:dyDescent="0.35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2:25" x14ac:dyDescent="0.35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2:25" x14ac:dyDescent="0.35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2:25" x14ac:dyDescent="0.35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2:25" x14ac:dyDescent="0.35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2:25" x14ac:dyDescent="0.35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2:25" x14ac:dyDescent="0.35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2:25" x14ac:dyDescent="0.35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2:25" x14ac:dyDescent="0.35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2:25" x14ac:dyDescent="0.35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2:25" x14ac:dyDescent="0.35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2:25" x14ac:dyDescent="0.35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2:25" x14ac:dyDescent="0.35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2:25" x14ac:dyDescent="0.35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2:25" x14ac:dyDescent="0.35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2:25" x14ac:dyDescent="0.35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2:25" x14ac:dyDescent="0.35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2:25" x14ac:dyDescent="0.35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2:25" x14ac:dyDescent="0.35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2:25" x14ac:dyDescent="0.35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2:25" x14ac:dyDescent="0.35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2:25" x14ac:dyDescent="0.35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2:25" x14ac:dyDescent="0.35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2:25" x14ac:dyDescent="0.35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2:25" x14ac:dyDescent="0.35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2:25" x14ac:dyDescent="0.35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2:25" x14ac:dyDescent="0.35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2:25" x14ac:dyDescent="0.35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2:25" x14ac:dyDescent="0.35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2:25" x14ac:dyDescent="0.35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2:25" x14ac:dyDescent="0.35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2:25" x14ac:dyDescent="0.35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2:25" x14ac:dyDescent="0.35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2:25" x14ac:dyDescent="0.35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2:25" x14ac:dyDescent="0.35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2:25" x14ac:dyDescent="0.35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2:25" x14ac:dyDescent="0.35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2:25" x14ac:dyDescent="0.35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2:25" x14ac:dyDescent="0.35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2:25" x14ac:dyDescent="0.35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2:25" x14ac:dyDescent="0.35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2:25" x14ac:dyDescent="0.35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2:25" x14ac:dyDescent="0.35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2:25" x14ac:dyDescent="0.35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2:25" x14ac:dyDescent="0.35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2:25" x14ac:dyDescent="0.35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2:25" x14ac:dyDescent="0.35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2:25" x14ac:dyDescent="0.35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2:25" x14ac:dyDescent="0.35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2:25" x14ac:dyDescent="0.35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2:25" x14ac:dyDescent="0.35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2:25" x14ac:dyDescent="0.35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2:25" x14ac:dyDescent="0.35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2:25" x14ac:dyDescent="0.35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2:25" x14ac:dyDescent="0.35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2:25" x14ac:dyDescent="0.35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2:25" x14ac:dyDescent="0.35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2:25" x14ac:dyDescent="0.35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2:25" x14ac:dyDescent="0.35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2:25" x14ac:dyDescent="0.35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2:25" x14ac:dyDescent="0.35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2:25" x14ac:dyDescent="0.35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2:25" x14ac:dyDescent="0.35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2:25" x14ac:dyDescent="0.35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2:25" x14ac:dyDescent="0.35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2:25" x14ac:dyDescent="0.35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2:25" x14ac:dyDescent="0.35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2:25" x14ac:dyDescent="0.35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2:25" x14ac:dyDescent="0.35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2:25" x14ac:dyDescent="0.35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2:25" x14ac:dyDescent="0.35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2:25" x14ac:dyDescent="0.35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2:25" x14ac:dyDescent="0.35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2:25" x14ac:dyDescent="0.35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2:25" x14ac:dyDescent="0.35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2:25" x14ac:dyDescent="0.35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2:25" x14ac:dyDescent="0.35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2:25" x14ac:dyDescent="0.35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2:25" x14ac:dyDescent="0.35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2:25" x14ac:dyDescent="0.35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2:25" x14ac:dyDescent="0.35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2:25" x14ac:dyDescent="0.35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2:25" x14ac:dyDescent="0.35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2:25" x14ac:dyDescent="0.35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2:25" x14ac:dyDescent="0.35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2:25" x14ac:dyDescent="0.35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2:25" x14ac:dyDescent="0.35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2:25" x14ac:dyDescent="0.35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2:25" x14ac:dyDescent="0.35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2:25" x14ac:dyDescent="0.35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2:25" x14ac:dyDescent="0.35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2:25" x14ac:dyDescent="0.35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2:25" x14ac:dyDescent="0.35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2:25" x14ac:dyDescent="0.35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2:25" x14ac:dyDescent="0.35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2:25" x14ac:dyDescent="0.35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2:25" x14ac:dyDescent="0.35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2:25" x14ac:dyDescent="0.35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2:25" x14ac:dyDescent="0.35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2:25" x14ac:dyDescent="0.3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2:25" x14ac:dyDescent="0.3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2:25" x14ac:dyDescent="0.3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2:25" x14ac:dyDescent="0.35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2:25" x14ac:dyDescent="0.35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2:25" x14ac:dyDescent="0.35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2:25" x14ac:dyDescent="0.35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2:25" x14ac:dyDescent="0.35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2:25" x14ac:dyDescent="0.35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2:25" x14ac:dyDescent="0.35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2:25" x14ac:dyDescent="0.35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2:25" x14ac:dyDescent="0.35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2:25" x14ac:dyDescent="0.35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2:25" x14ac:dyDescent="0.35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2:25" x14ac:dyDescent="0.35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2:25" x14ac:dyDescent="0.35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2:25" x14ac:dyDescent="0.35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2:25" x14ac:dyDescent="0.35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2:25" x14ac:dyDescent="0.35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2:25" x14ac:dyDescent="0.35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2:25" x14ac:dyDescent="0.35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2:25" x14ac:dyDescent="0.35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2:25" x14ac:dyDescent="0.35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2:25" x14ac:dyDescent="0.35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2:25" x14ac:dyDescent="0.35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2:25" x14ac:dyDescent="0.35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2:25" x14ac:dyDescent="0.35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2:25" x14ac:dyDescent="0.35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2:25" x14ac:dyDescent="0.35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2:25" x14ac:dyDescent="0.35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2:25" x14ac:dyDescent="0.35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2:25" x14ac:dyDescent="0.35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2:25" x14ac:dyDescent="0.35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2:25" x14ac:dyDescent="0.35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2:25" x14ac:dyDescent="0.35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2:25" x14ac:dyDescent="0.35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2:25" x14ac:dyDescent="0.35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2:25" x14ac:dyDescent="0.35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2:25" x14ac:dyDescent="0.35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2:25" x14ac:dyDescent="0.35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2:25" x14ac:dyDescent="0.35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2:25" x14ac:dyDescent="0.35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2:25" x14ac:dyDescent="0.35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2:25" x14ac:dyDescent="0.35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2:25" x14ac:dyDescent="0.35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2:25" x14ac:dyDescent="0.35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2:25" x14ac:dyDescent="0.35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2:25" x14ac:dyDescent="0.35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2:25" x14ac:dyDescent="0.35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2:25" x14ac:dyDescent="0.35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2:25" x14ac:dyDescent="0.35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2:25" x14ac:dyDescent="0.35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2:25" x14ac:dyDescent="0.35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2:25" x14ac:dyDescent="0.35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2:25" x14ac:dyDescent="0.35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2:25" x14ac:dyDescent="0.35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2:25" x14ac:dyDescent="0.35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2:25" x14ac:dyDescent="0.35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2:25" x14ac:dyDescent="0.35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2:25" x14ac:dyDescent="0.35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2:25" x14ac:dyDescent="0.35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2:25" x14ac:dyDescent="0.35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2:25" x14ac:dyDescent="0.35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2:25" x14ac:dyDescent="0.35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2:25" x14ac:dyDescent="0.35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2:25" x14ac:dyDescent="0.35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2:25" x14ac:dyDescent="0.35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2:25" x14ac:dyDescent="0.35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2:25" x14ac:dyDescent="0.35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2:25" x14ac:dyDescent="0.35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2:25" x14ac:dyDescent="0.35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2:25" x14ac:dyDescent="0.35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2:25" x14ac:dyDescent="0.35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2:25" x14ac:dyDescent="0.35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2:25" x14ac:dyDescent="0.3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2:25" x14ac:dyDescent="0.3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2:25" x14ac:dyDescent="0.3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2:25" x14ac:dyDescent="0.35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2:25" x14ac:dyDescent="0.35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2:25" x14ac:dyDescent="0.35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2:25" x14ac:dyDescent="0.35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2:25" x14ac:dyDescent="0.35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2:25" x14ac:dyDescent="0.35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2:25" x14ac:dyDescent="0.35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2:25" x14ac:dyDescent="0.35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2:25" x14ac:dyDescent="0.35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2:25" x14ac:dyDescent="0.35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2:25" x14ac:dyDescent="0.35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2:25" x14ac:dyDescent="0.35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2:25" x14ac:dyDescent="0.35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2:25" x14ac:dyDescent="0.35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2:25" x14ac:dyDescent="0.35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2:25" x14ac:dyDescent="0.35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2:25" x14ac:dyDescent="0.35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2:25" x14ac:dyDescent="0.35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2:25" x14ac:dyDescent="0.35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2:25" x14ac:dyDescent="0.3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2:25" x14ac:dyDescent="0.3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2:25" x14ac:dyDescent="0.3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2:25" x14ac:dyDescent="0.3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  <row r="1001" spans="2:25" x14ac:dyDescent="0.35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</row>
    <row r="1002" spans="2:25" x14ac:dyDescent="0.35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</row>
    <row r="1003" spans="2:25" x14ac:dyDescent="0.35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</row>
    <row r="1004" spans="2:25" x14ac:dyDescent="0.35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</row>
    <row r="1005" spans="2:25" x14ac:dyDescent="0.35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</row>
    <row r="1006" spans="2:25" x14ac:dyDescent="0.35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</row>
    <row r="1007" spans="2:25" x14ac:dyDescent="0.35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</row>
    <row r="1008" spans="2:25" x14ac:dyDescent="0.35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</row>
    <row r="1009" spans="2:25" x14ac:dyDescent="0.35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</row>
    <row r="1010" spans="2:25" x14ac:dyDescent="0.35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</row>
    <row r="1011" spans="2:25" x14ac:dyDescent="0.35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</row>
    <row r="1012" spans="2:25" x14ac:dyDescent="0.35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</row>
    <row r="1013" spans="2:25" x14ac:dyDescent="0.35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</row>
    <row r="1014" spans="2:25" x14ac:dyDescent="0.35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</row>
    <row r="1015" spans="2:25" x14ac:dyDescent="0.35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</row>
    <row r="1016" spans="2:25" x14ac:dyDescent="0.35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</row>
    <row r="1017" spans="2:25" x14ac:dyDescent="0.35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</row>
    <row r="1018" spans="2:25" x14ac:dyDescent="0.35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</row>
    <row r="1019" spans="2:25" x14ac:dyDescent="0.35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</row>
    <row r="1020" spans="2:25" x14ac:dyDescent="0.35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</row>
    <row r="1021" spans="2:25" x14ac:dyDescent="0.35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</row>
    <row r="1022" spans="2:25" x14ac:dyDescent="0.35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</row>
    <row r="1023" spans="2:25" x14ac:dyDescent="0.35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</row>
    <row r="1024" spans="2:25" x14ac:dyDescent="0.35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</row>
    <row r="1025" spans="2:25" x14ac:dyDescent="0.35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</row>
    <row r="1026" spans="2:25" x14ac:dyDescent="0.35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</row>
    <row r="1027" spans="2:25" x14ac:dyDescent="0.35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</row>
    <row r="1028" spans="2:25" x14ac:dyDescent="0.35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</row>
    <row r="1029" spans="2:25" x14ac:dyDescent="0.35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</row>
    <row r="1030" spans="2:25" x14ac:dyDescent="0.35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</row>
    <row r="1031" spans="2:25" x14ac:dyDescent="0.35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</row>
    <row r="1032" spans="2:25" x14ac:dyDescent="0.35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</row>
    <row r="1033" spans="2:25" x14ac:dyDescent="0.35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</row>
    <row r="1034" spans="2:25" x14ac:dyDescent="0.35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</row>
    <row r="1035" spans="2:25" x14ac:dyDescent="0.35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</row>
    <row r="1036" spans="2:25" x14ac:dyDescent="0.35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</row>
    <row r="1037" spans="2:25" x14ac:dyDescent="0.35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</row>
    <row r="1038" spans="2:25" x14ac:dyDescent="0.35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</row>
    <row r="1039" spans="2:25" x14ac:dyDescent="0.35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</row>
    <row r="1040" spans="2:25" x14ac:dyDescent="0.35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</row>
    <row r="1041" spans="2:25" x14ac:dyDescent="0.35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</row>
    <row r="1042" spans="2:25" x14ac:dyDescent="0.35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</row>
    <row r="1043" spans="2:25" x14ac:dyDescent="0.35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</row>
    <row r="1044" spans="2:25" x14ac:dyDescent="0.35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</row>
    <row r="1045" spans="2:25" x14ac:dyDescent="0.35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</row>
    <row r="1046" spans="2:25" x14ac:dyDescent="0.35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</row>
    <row r="1047" spans="2:25" x14ac:dyDescent="0.35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</row>
    <row r="1048" spans="2:25" x14ac:dyDescent="0.35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</row>
    <row r="1049" spans="2:25" x14ac:dyDescent="0.35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</row>
    <row r="1050" spans="2:25" x14ac:dyDescent="0.35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</row>
    <row r="1051" spans="2:25" x14ac:dyDescent="0.35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</row>
    <row r="1052" spans="2:25" x14ac:dyDescent="0.35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</row>
    <row r="1053" spans="2:25" x14ac:dyDescent="0.35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</row>
    <row r="1054" spans="2:25" x14ac:dyDescent="0.35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</row>
    <row r="1055" spans="2:25" x14ac:dyDescent="0.35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</row>
    <row r="1056" spans="2:25" x14ac:dyDescent="0.35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</row>
    <row r="1057" spans="2:25" x14ac:dyDescent="0.35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</row>
    <row r="1058" spans="2:25" x14ac:dyDescent="0.35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</row>
    <row r="1059" spans="2:25" x14ac:dyDescent="0.35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</row>
    <row r="1060" spans="2:25" x14ac:dyDescent="0.35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</row>
    <row r="1061" spans="2:25" x14ac:dyDescent="0.35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</row>
    <row r="1062" spans="2:25" x14ac:dyDescent="0.35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</row>
    <row r="1063" spans="2:25" x14ac:dyDescent="0.35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</row>
    <row r="1064" spans="2:25" x14ac:dyDescent="0.35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</row>
    <row r="1065" spans="2:25" x14ac:dyDescent="0.35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</row>
    <row r="1066" spans="2:25" x14ac:dyDescent="0.35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</row>
    <row r="1067" spans="2:25" x14ac:dyDescent="0.35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</row>
    <row r="1068" spans="2:25" x14ac:dyDescent="0.35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</row>
    <row r="1069" spans="2:25" x14ac:dyDescent="0.35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</row>
    <row r="1070" spans="2:25" x14ac:dyDescent="0.35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</row>
    <row r="1071" spans="2:25" x14ac:dyDescent="0.35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</row>
    <row r="1072" spans="2:25" x14ac:dyDescent="0.35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</row>
    <row r="1073" spans="2:25" x14ac:dyDescent="0.35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</row>
    <row r="1074" spans="2:25" x14ac:dyDescent="0.35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</row>
    <row r="1075" spans="2:25" x14ac:dyDescent="0.35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</row>
    <row r="1076" spans="2:25" x14ac:dyDescent="0.35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</row>
    <row r="1077" spans="2:25" x14ac:dyDescent="0.35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</row>
    <row r="1078" spans="2:25" x14ac:dyDescent="0.35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</row>
    <row r="1079" spans="2:25" x14ac:dyDescent="0.35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</row>
    <row r="1080" spans="2:25" x14ac:dyDescent="0.35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</row>
    <row r="1081" spans="2:25" x14ac:dyDescent="0.35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</row>
    <row r="1082" spans="2:25" x14ac:dyDescent="0.35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</row>
    <row r="1083" spans="2:25" x14ac:dyDescent="0.35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</row>
    <row r="1084" spans="2:25" x14ac:dyDescent="0.35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</row>
    <row r="1085" spans="2:25" x14ac:dyDescent="0.35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</row>
    <row r="1086" spans="2:25" x14ac:dyDescent="0.35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</row>
    <row r="1087" spans="2:25" x14ac:dyDescent="0.35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</row>
    <row r="1088" spans="2:25" x14ac:dyDescent="0.35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</row>
    <row r="1089" spans="2:25" x14ac:dyDescent="0.35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</row>
    <row r="1090" spans="2:25" x14ac:dyDescent="0.35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</row>
    <row r="1091" spans="2:25" x14ac:dyDescent="0.35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</row>
    <row r="1092" spans="2:25" x14ac:dyDescent="0.35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</row>
    <row r="1093" spans="2:25" x14ac:dyDescent="0.35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</row>
    <row r="1094" spans="2:25" x14ac:dyDescent="0.35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</row>
    <row r="1095" spans="2:25" x14ac:dyDescent="0.35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</row>
    <row r="1096" spans="2:25" x14ac:dyDescent="0.35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</row>
    <row r="1097" spans="2:25" x14ac:dyDescent="0.35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</row>
    <row r="1098" spans="2:25" x14ac:dyDescent="0.35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</row>
    <row r="1099" spans="2:25" x14ac:dyDescent="0.35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</row>
    <row r="1100" spans="2:25" x14ac:dyDescent="0.35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</row>
    <row r="1101" spans="2:25" x14ac:dyDescent="0.35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</row>
    <row r="1102" spans="2:25" x14ac:dyDescent="0.35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</row>
    <row r="1103" spans="2:25" x14ac:dyDescent="0.35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</row>
    <row r="1104" spans="2:25" x14ac:dyDescent="0.35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</row>
    <row r="1105" spans="2:25" x14ac:dyDescent="0.35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</row>
    <row r="1106" spans="2:25" x14ac:dyDescent="0.35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</row>
    <row r="1107" spans="2:25" x14ac:dyDescent="0.35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</row>
    <row r="1108" spans="2:25" x14ac:dyDescent="0.35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</row>
    <row r="1109" spans="2:25" x14ac:dyDescent="0.35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</row>
    <row r="1110" spans="2:25" x14ac:dyDescent="0.35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</row>
    <row r="1111" spans="2:25" x14ac:dyDescent="0.35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</row>
    <row r="1112" spans="2:25" x14ac:dyDescent="0.35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</row>
    <row r="1113" spans="2:25" x14ac:dyDescent="0.35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</row>
    <row r="1114" spans="2:25" x14ac:dyDescent="0.35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</row>
    <row r="1115" spans="2:25" x14ac:dyDescent="0.35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</row>
    <row r="1116" spans="2:25" x14ac:dyDescent="0.35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</row>
    <row r="1117" spans="2:25" x14ac:dyDescent="0.35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</row>
    <row r="1118" spans="2:25" x14ac:dyDescent="0.35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</row>
    <row r="1119" spans="2:25" x14ac:dyDescent="0.35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</row>
    <row r="1120" spans="2:25" x14ac:dyDescent="0.35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</row>
    <row r="1121" spans="2:25" x14ac:dyDescent="0.35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</row>
    <row r="1122" spans="2:25" x14ac:dyDescent="0.35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</row>
    <row r="1123" spans="2:25" x14ac:dyDescent="0.35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</row>
    <row r="1124" spans="2:25" x14ac:dyDescent="0.35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</row>
    <row r="1125" spans="2:25" x14ac:dyDescent="0.35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</row>
    <row r="1126" spans="2:25" x14ac:dyDescent="0.35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</row>
    <row r="1127" spans="2:25" x14ac:dyDescent="0.35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</row>
    <row r="1128" spans="2:25" x14ac:dyDescent="0.35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</row>
    <row r="1129" spans="2:25" x14ac:dyDescent="0.35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</row>
    <row r="1130" spans="2:25" x14ac:dyDescent="0.35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</row>
    <row r="1131" spans="2:25" x14ac:dyDescent="0.35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</row>
    <row r="1132" spans="2:25" x14ac:dyDescent="0.35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</row>
    <row r="1133" spans="2:25" x14ac:dyDescent="0.35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</row>
    <row r="1134" spans="2:25" x14ac:dyDescent="0.35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</row>
    <row r="1135" spans="2:25" x14ac:dyDescent="0.35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</row>
    <row r="1136" spans="2:25" x14ac:dyDescent="0.35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</row>
    <row r="1137" spans="2:25" x14ac:dyDescent="0.35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</row>
    <row r="1138" spans="2:25" x14ac:dyDescent="0.35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</row>
    <row r="1139" spans="2:25" x14ac:dyDescent="0.35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</row>
    <row r="1140" spans="2:25" x14ac:dyDescent="0.35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</row>
    <row r="1141" spans="2:25" x14ac:dyDescent="0.35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</row>
    <row r="1142" spans="2:25" x14ac:dyDescent="0.35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</row>
    <row r="1143" spans="2:25" x14ac:dyDescent="0.35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</row>
    <row r="1144" spans="2:25" x14ac:dyDescent="0.35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</row>
    <row r="1145" spans="2:25" x14ac:dyDescent="0.35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</row>
    <row r="1146" spans="2:25" x14ac:dyDescent="0.35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</row>
    <row r="1147" spans="2:25" x14ac:dyDescent="0.35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</row>
    <row r="1148" spans="2:25" x14ac:dyDescent="0.35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</row>
    <row r="1149" spans="2:25" x14ac:dyDescent="0.35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</row>
    <row r="1150" spans="2:25" x14ac:dyDescent="0.35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</row>
    <row r="1151" spans="2:25" x14ac:dyDescent="0.35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</row>
    <row r="1152" spans="2:25" x14ac:dyDescent="0.35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</row>
    <row r="1153" spans="2:25" x14ac:dyDescent="0.35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</row>
    <row r="1154" spans="2:25" x14ac:dyDescent="0.35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</row>
    <row r="1155" spans="2:25" x14ac:dyDescent="0.35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</row>
    <row r="1156" spans="2:25" x14ac:dyDescent="0.35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</row>
    <row r="1157" spans="2:25" x14ac:dyDescent="0.35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</row>
    <row r="1158" spans="2:25" x14ac:dyDescent="0.35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</row>
    <row r="1159" spans="2:25" x14ac:dyDescent="0.35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</row>
    <row r="1160" spans="2:25" x14ac:dyDescent="0.35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</row>
    <row r="1161" spans="2:25" x14ac:dyDescent="0.35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</row>
    <row r="1162" spans="2:25" x14ac:dyDescent="0.35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</row>
    <row r="1163" spans="2:25" x14ac:dyDescent="0.35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</row>
    <row r="1164" spans="2:25" x14ac:dyDescent="0.35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</row>
    <row r="1165" spans="2:25" x14ac:dyDescent="0.35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</row>
    <row r="1166" spans="2:25" x14ac:dyDescent="0.35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</row>
    <row r="1167" spans="2:25" x14ac:dyDescent="0.35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</row>
    <row r="1168" spans="2:25" x14ac:dyDescent="0.35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</row>
    <row r="1169" spans="2:25" x14ac:dyDescent="0.35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</row>
    <row r="1170" spans="2:25" x14ac:dyDescent="0.35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</row>
    <row r="1171" spans="2:25" x14ac:dyDescent="0.35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</row>
    <row r="1172" spans="2:25" x14ac:dyDescent="0.35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</row>
    <row r="1173" spans="2:25" x14ac:dyDescent="0.35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</row>
    <row r="1174" spans="2:25" x14ac:dyDescent="0.35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</row>
    <row r="1175" spans="2:25" x14ac:dyDescent="0.35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</row>
    <row r="1176" spans="2:25" x14ac:dyDescent="0.35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</row>
    <row r="1177" spans="2:25" x14ac:dyDescent="0.35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</row>
    <row r="1178" spans="2:25" x14ac:dyDescent="0.35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</row>
    <row r="1179" spans="2:25" x14ac:dyDescent="0.35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</row>
    <row r="1180" spans="2:25" x14ac:dyDescent="0.35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</row>
    <row r="1181" spans="2:25" x14ac:dyDescent="0.35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</row>
    <row r="1182" spans="2:25" x14ac:dyDescent="0.35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</row>
    <row r="1183" spans="2:25" x14ac:dyDescent="0.35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</row>
    <row r="1184" spans="2:25" x14ac:dyDescent="0.35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</row>
    <row r="1185" spans="2:25" x14ac:dyDescent="0.35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</row>
    <row r="1186" spans="2:25" x14ac:dyDescent="0.35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</row>
    <row r="1187" spans="2:25" x14ac:dyDescent="0.35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</row>
    <row r="1188" spans="2:25" x14ac:dyDescent="0.35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</row>
    <row r="1189" spans="2:25" x14ac:dyDescent="0.35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</row>
    <row r="1190" spans="2:25" x14ac:dyDescent="0.35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</row>
    <row r="1191" spans="2:25" x14ac:dyDescent="0.35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</row>
    <row r="1192" spans="2:25" x14ac:dyDescent="0.35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</row>
    <row r="1193" spans="2:25" x14ac:dyDescent="0.35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</row>
    <row r="1194" spans="2:25" x14ac:dyDescent="0.35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</row>
    <row r="1195" spans="2:25" x14ac:dyDescent="0.35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</row>
    <row r="1196" spans="2:25" x14ac:dyDescent="0.35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</row>
    <row r="1197" spans="2:25" x14ac:dyDescent="0.35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</row>
    <row r="1198" spans="2:25" x14ac:dyDescent="0.35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1900-000000000000}">
      <formula1>$DT$9:$DT$20</formula1>
    </dataValidation>
    <dataValidation type="list" allowBlank="1" showInputMessage="1" showErrorMessage="1" sqref="DT31:DU31" xr:uid="{00000000-0002-0000-19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2:DW291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43400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'26'!AE35</f>
        <v>9619950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'26'!DC35</f>
        <v>2438589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52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52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43400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2</v>
      </c>
      <c r="G12" s="89">
        <v>68</v>
      </c>
      <c r="H12" s="44">
        <f t="shared" ref="H12:H35" si="1">G12/1.42</f>
        <v>47.887323943661976</v>
      </c>
      <c r="I12" s="44">
        <v>66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 t="s">
        <v>152</v>
      </c>
      <c r="Y12" s="39" t="s">
        <v>152</v>
      </c>
      <c r="Z12" s="39"/>
      <c r="AA12" s="39"/>
      <c r="AB12" s="39"/>
      <c r="AC12" s="39"/>
      <c r="AD12" s="39"/>
      <c r="AE12" s="39">
        <v>9623270</v>
      </c>
      <c r="AF12" s="39"/>
      <c r="AG12" s="39"/>
      <c r="AH12" s="39"/>
      <c r="AI12" s="38">
        <f>IF(ISBLANK(AE12),"-",AE12-AE10)</f>
        <v>3320</v>
      </c>
      <c r="AJ12" s="38">
        <f t="shared" ref="AJ12:AJ35" si="2">AI12/1000</f>
        <v>3.32</v>
      </c>
      <c r="AK12" s="38">
        <f t="shared" ref="AK12:AK35" si="3">AJ12*24</f>
        <v>79.679999999999993</v>
      </c>
      <c r="AL12" s="38"/>
      <c r="AM12" s="38"/>
      <c r="AN12" s="38"/>
      <c r="AO12" s="38">
        <f t="shared" ref="AO12:AO35" si="4">AK12</f>
        <v>79.679999999999993</v>
      </c>
      <c r="AP12" s="37">
        <v>6.8</v>
      </c>
      <c r="AQ12" s="37">
        <f>AP12</f>
        <v>6.8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2439740</v>
      </c>
      <c r="DD12" s="32"/>
      <c r="DE12" s="32">
        <f>IF(ISBLANK(DC12),"-",DC12-DC10)</f>
        <v>1151</v>
      </c>
      <c r="DF12" s="32"/>
      <c r="DG12" s="32">
        <f>DC12-DC10</f>
        <v>1151</v>
      </c>
      <c r="DH12" s="32"/>
      <c r="DI12" s="32"/>
      <c r="DJ12" s="32"/>
      <c r="DK12" s="32"/>
      <c r="DL12" s="32"/>
      <c r="DM12" s="32">
        <f t="shared" ref="DM12:DM36" si="7">DE12</f>
        <v>1151</v>
      </c>
      <c r="DN12" s="32">
        <f>DM12/AJ12</f>
        <v>346.68674698795184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43400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69</v>
      </c>
      <c r="H13" s="44">
        <f t="shared" si="1"/>
        <v>48.591549295774648</v>
      </c>
      <c r="I13" s="44">
        <v>68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 t="s">
        <v>152</v>
      </c>
      <c r="Y13" s="39" t="s">
        <v>152</v>
      </c>
      <c r="Z13" s="39"/>
      <c r="AA13" s="39"/>
      <c r="AB13" s="39"/>
      <c r="AC13" s="39"/>
      <c r="AD13" s="39"/>
      <c r="AE13" s="39">
        <v>9626738</v>
      </c>
      <c r="AF13" s="39"/>
      <c r="AG13" s="39"/>
      <c r="AH13" s="39"/>
      <c r="AI13" s="38">
        <f t="shared" ref="AI13:AI35" si="8">IF(ISBLANK(AE13),"-",AE13-AE12)</f>
        <v>3468</v>
      </c>
      <c r="AJ13" s="38">
        <f t="shared" si="2"/>
        <v>3.468</v>
      </c>
      <c r="AK13" s="38">
        <f t="shared" si="3"/>
        <v>83.231999999999999</v>
      </c>
      <c r="AL13" s="38"/>
      <c r="AM13" s="38"/>
      <c r="AN13" s="38"/>
      <c r="AO13" s="38">
        <f t="shared" si="4"/>
        <v>83.231999999999999</v>
      </c>
      <c r="AP13" s="37">
        <v>8.6</v>
      </c>
      <c r="AQ13" s="37">
        <f t="shared" ref="AQ13:AQ35" si="9">AP13</f>
        <v>8.6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2440855</v>
      </c>
      <c r="DD13" s="32"/>
      <c r="DE13" s="32">
        <f t="shared" ref="DE13:DE35" si="10">IF(ISBLANK(DC13),"-",DC13-DC12)</f>
        <v>1115</v>
      </c>
      <c r="DF13" s="32"/>
      <c r="DG13" s="32">
        <f t="shared" ref="DG13:DG35" si="11">DC13-DC12</f>
        <v>1115</v>
      </c>
      <c r="DH13" s="32"/>
      <c r="DI13" s="32"/>
      <c r="DJ13" s="32"/>
      <c r="DK13" s="32"/>
      <c r="DL13" s="32"/>
      <c r="DM13" s="32">
        <f t="shared" si="7"/>
        <v>1115</v>
      </c>
      <c r="DN13" s="32">
        <f t="shared" ref="DN13:DN36" si="12">DM13/AJ13</f>
        <v>321.51095732410613</v>
      </c>
      <c r="DO13" s="91">
        <v>1.03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43400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83</v>
      </c>
      <c r="H14" s="44">
        <f t="shared" si="1"/>
        <v>58.450704225352112</v>
      </c>
      <c r="I14" s="44">
        <v>80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 t="s">
        <v>152</v>
      </c>
      <c r="Y14" s="39" t="s">
        <v>152</v>
      </c>
      <c r="Z14" s="39"/>
      <c r="AA14" s="39"/>
      <c r="AB14" s="39"/>
      <c r="AC14" s="39"/>
      <c r="AD14" s="39"/>
      <c r="AE14" s="39">
        <v>9630333</v>
      </c>
      <c r="AF14" s="39"/>
      <c r="AG14" s="39"/>
      <c r="AH14" s="39"/>
      <c r="AI14" s="38">
        <f t="shared" si="8"/>
        <v>3595</v>
      </c>
      <c r="AJ14" s="38">
        <f t="shared" si="2"/>
        <v>3.5950000000000002</v>
      </c>
      <c r="AK14" s="38">
        <f t="shared" si="3"/>
        <v>86.28</v>
      </c>
      <c r="AL14" s="38"/>
      <c r="AM14" s="38"/>
      <c r="AN14" s="38"/>
      <c r="AO14" s="38">
        <f t="shared" si="4"/>
        <v>86.28</v>
      </c>
      <c r="AP14" s="37">
        <v>9.5</v>
      </c>
      <c r="AQ14" s="37">
        <f t="shared" si="9"/>
        <v>9.5</v>
      </c>
      <c r="AR14" s="36"/>
      <c r="AS14" s="36"/>
      <c r="AT14" s="36"/>
      <c r="AU14" s="35" t="s">
        <v>153</v>
      </c>
      <c r="AV14" s="34">
        <v>1148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0.96470588235294119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2441930</v>
      </c>
      <c r="DD14" s="32"/>
      <c r="DE14" s="32">
        <f t="shared" si="10"/>
        <v>1075</v>
      </c>
      <c r="DF14" s="32"/>
      <c r="DG14" s="32">
        <f t="shared" si="11"/>
        <v>1075</v>
      </c>
      <c r="DH14" s="32"/>
      <c r="DI14" s="32"/>
      <c r="DJ14" s="32"/>
      <c r="DK14" s="32"/>
      <c r="DL14" s="32"/>
      <c r="DM14" s="32">
        <f t="shared" si="7"/>
        <v>1075</v>
      </c>
      <c r="DN14" s="32">
        <f t="shared" si="12"/>
        <v>299.02642559109876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43400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 t="s">
        <v>152</v>
      </c>
      <c r="Y15" s="39" t="s">
        <v>152</v>
      </c>
      <c r="Z15" s="39"/>
      <c r="AA15" s="39"/>
      <c r="AB15" s="39"/>
      <c r="AC15" s="39"/>
      <c r="AD15" s="39"/>
      <c r="AE15" s="39">
        <v>9633950</v>
      </c>
      <c r="AF15" s="39"/>
      <c r="AG15" s="39"/>
      <c r="AH15" s="39"/>
      <c r="AI15" s="38">
        <f t="shared" si="8"/>
        <v>3617</v>
      </c>
      <c r="AJ15" s="38">
        <f t="shared" si="2"/>
        <v>3.617</v>
      </c>
      <c r="AK15" s="38">
        <f t="shared" si="3"/>
        <v>86.807999999999993</v>
      </c>
      <c r="AL15" s="38"/>
      <c r="AM15" s="38"/>
      <c r="AN15" s="38"/>
      <c r="AO15" s="38">
        <f t="shared" si="4"/>
        <v>86.807999999999993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1095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0.92016806722689071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2442895</v>
      </c>
      <c r="DD15" s="32"/>
      <c r="DE15" s="32">
        <f t="shared" si="10"/>
        <v>965</v>
      </c>
      <c r="DF15" s="32"/>
      <c r="DG15" s="32">
        <f t="shared" si="11"/>
        <v>965</v>
      </c>
      <c r="DH15" s="32"/>
      <c r="DI15" s="32"/>
      <c r="DJ15" s="32"/>
      <c r="DK15" s="32"/>
      <c r="DL15" s="32"/>
      <c r="DM15" s="32">
        <f t="shared" si="7"/>
        <v>965</v>
      </c>
      <c r="DN15" s="32">
        <f t="shared" si="12"/>
        <v>266.79568703345313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43400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 t="s">
        <v>152</v>
      </c>
      <c r="Y16" s="39" t="s">
        <v>152</v>
      </c>
      <c r="Z16" s="39"/>
      <c r="AA16" s="39"/>
      <c r="AB16" s="39"/>
      <c r="AC16" s="39"/>
      <c r="AD16" s="39"/>
      <c r="AE16" s="39">
        <v>9637888</v>
      </c>
      <c r="AF16" s="39"/>
      <c r="AG16" s="39"/>
      <c r="AH16" s="39"/>
      <c r="AI16" s="38">
        <f t="shared" si="8"/>
        <v>3938</v>
      </c>
      <c r="AJ16" s="38">
        <f t="shared" si="2"/>
        <v>3.9380000000000002</v>
      </c>
      <c r="AK16" s="38">
        <f t="shared" si="3"/>
        <v>94.512</v>
      </c>
      <c r="AL16" s="38"/>
      <c r="AM16" s="38"/>
      <c r="AN16" s="38"/>
      <c r="AO16" s="38">
        <f t="shared" si="4"/>
        <v>94.512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1096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0.92100840336134449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2443914</v>
      </c>
      <c r="DD16" s="32"/>
      <c r="DE16" s="32">
        <f t="shared" si="10"/>
        <v>1019</v>
      </c>
      <c r="DF16" s="32"/>
      <c r="DG16" s="32">
        <f t="shared" si="11"/>
        <v>1019</v>
      </c>
      <c r="DH16" s="32"/>
      <c r="DI16" s="32"/>
      <c r="DJ16" s="32"/>
      <c r="DK16" s="32"/>
      <c r="DL16" s="32"/>
      <c r="DM16" s="32">
        <f t="shared" si="7"/>
        <v>1019</v>
      </c>
      <c r="DN16" s="32">
        <f t="shared" si="12"/>
        <v>258.76079228034536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43400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77</v>
      </c>
      <c r="H17" s="44">
        <f t="shared" si="1"/>
        <v>54.225352112676056</v>
      </c>
      <c r="I17" s="44">
        <v>75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 t="s">
        <v>152</v>
      </c>
      <c r="Y17" s="39" t="s">
        <v>152</v>
      </c>
      <c r="Z17" s="39"/>
      <c r="AA17" s="39"/>
      <c r="AB17" s="39"/>
      <c r="AC17" s="39"/>
      <c r="AD17" s="39"/>
      <c r="AE17" s="39">
        <v>9642164</v>
      </c>
      <c r="AF17" s="39"/>
      <c r="AG17" s="39"/>
      <c r="AH17" s="39"/>
      <c r="AI17" s="38">
        <f t="shared" si="8"/>
        <v>4276</v>
      </c>
      <c r="AJ17" s="38">
        <f t="shared" si="2"/>
        <v>4.2759999999999998</v>
      </c>
      <c r="AK17" s="38">
        <f t="shared" si="3"/>
        <v>102.624</v>
      </c>
      <c r="AL17" s="38"/>
      <c r="AM17" s="38"/>
      <c r="AN17" s="38"/>
      <c r="AO17" s="38">
        <f t="shared" si="4"/>
        <v>102.624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1096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0.92100840336134449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2444987</v>
      </c>
      <c r="DD17" s="32"/>
      <c r="DE17" s="32">
        <f t="shared" si="10"/>
        <v>1073</v>
      </c>
      <c r="DF17" s="32"/>
      <c r="DG17" s="32">
        <f t="shared" si="11"/>
        <v>1073</v>
      </c>
      <c r="DH17" s="32"/>
      <c r="DI17" s="32"/>
      <c r="DJ17" s="32"/>
      <c r="DK17" s="32"/>
      <c r="DL17" s="32"/>
      <c r="DM17" s="32">
        <f t="shared" si="7"/>
        <v>1073</v>
      </c>
      <c r="DN17" s="32">
        <f t="shared" si="12"/>
        <v>250.9354536950421</v>
      </c>
      <c r="DO17" s="91">
        <v>1.1499999999999999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43400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77</v>
      </c>
      <c r="H18" s="44">
        <f t="shared" si="1"/>
        <v>54.225352112676056</v>
      </c>
      <c r="I18" s="44">
        <v>75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 t="s">
        <v>152</v>
      </c>
      <c r="Y18" s="39" t="s">
        <v>152</v>
      </c>
      <c r="Z18" s="39"/>
      <c r="AA18" s="39"/>
      <c r="AB18" s="39"/>
      <c r="AC18" s="39"/>
      <c r="AD18" s="39"/>
      <c r="AE18" s="39">
        <v>9646376</v>
      </c>
      <c r="AF18" s="39"/>
      <c r="AG18" s="39"/>
      <c r="AH18" s="39"/>
      <c r="AI18" s="38">
        <f t="shared" si="8"/>
        <v>4212</v>
      </c>
      <c r="AJ18" s="38">
        <f t="shared" si="2"/>
        <v>4.2119999999999997</v>
      </c>
      <c r="AK18" s="38">
        <f t="shared" si="3"/>
        <v>101.08799999999999</v>
      </c>
      <c r="AL18" s="38"/>
      <c r="AM18" s="38"/>
      <c r="AN18" s="38"/>
      <c r="AO18" s="38">
        <f t="shared" si="4"/>
        <v>101.08799999999999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158</v>
      </c>
      <c r="AV18" s="34">
        <v>1096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1028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0.92100840336134449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0.86386554621848743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2445994</v>
      </c>
      <c r="DD18" s="32"/>
      <c r="DE18" s="32">
        <f t="shared" si="10"/>
        <v>1007</v>
      </c>
      <c r="DF18" s="32"/>
      <c r="DG18" s="32">
        <f t="shared" si="11"/>
        <v>1007</v>
      </c>
      <c r="DH18" s="32"/>
      <c r="DI18" s="32"/>
      <c r="DJ18" s="32"/>
      <c r="DK18" s="32"/>
      <c r="DL18" s="32"/>
      <c r="DM18" s="32">
        <f t="shared" si="7"/>
        <v>1007</v>
      </c>
      <c r="DN18" s="32">
        <f t="shared" si="12"/>
        <v>239.07882241215577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43400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76</v>
      </c>
      <c r="H19" s="44">
        <f t="shared" si="1"/>
        <v>53.521126760563384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 t="s">
        <v>152</v>
      </c>
      <c r="Y19" s="39" t="s">
        <v>152</v>
      </c>
      <c r="Z19" s="39"/>
      <c r="AA19" s="39"/>
      <c r="AB19" s="39"/>
      <c r="AC19" s="39"/>
      <c r="AD19" s="39"/>
      <c r="AE19" s="39">
        <v>9651098</v>
      </c>
      <c r="AF19" s="39"/>
      <c r="AG19" s="39"/>
      <c r="AH19" s="39"/>
      <c r="AI19" s="38">
        <f t="shared" si="8"/>
        <v>4722</v>
      </c>
      <c r="AJ19" s="38">
        <f t="shared" si="2"/>
        <v>4.7220000000000004</v>
      </c>
      <c r="AK19" s="38">
        <f t="shared" si="3"/>
        <v>113.328</v>
      </c>
      <c r="AL19" s="38"/>
      <c r="AM19" s="38"/>
      <c r="AN19" s="38"/>
      <c r="AO19" s="38">
        <f t="shared" si="4"/>
        <v>113.328</v>
      </c>
      <c r="AP19" s="37">
        <v>8.9</v>
      </c>
      <c r="AQ19" s="37">
        <f t="shared" si="9"/>
        <v>8.9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1028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0.86386554621848743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2447177</v>
      </c>
      <c r="DD19" s="32"/>
      <c r="DE19" s="32">
        <f t="shared" si="10"/>
        <v>1183</v>
      </c>
      <c r="DF19" s="32"/>
      <c r="DG19" s="32">
        <f t="shared" si="11"/>
        <v>1183</v>
      </c>
      <c r="DH19" s="32"/>
      <c r="DI19" s="32"/>
      <c r="DJ19" s="32"/>
      <c r="DK19" s="32"/>
      <c r="DL19" s="32"/>
      <c r="DM19" s="32">
        <f t="shared" si="7"/>
        <v>1183</v>
      </c>
      <c r="DN19" s="32">
        <f t="shared" si="12"/>
        <v>250.52943667937313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43400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76</v>
      </c>
      <c r="H20" s="44">
        <f t="shared" si="1"/>
        <v>53.521126760563384</v>
      </c>
      <c r="I20" s="44">
        <v>74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 t="s">
        <v>152</v>
      </c>
      <c r="Y20" s="39" t="s">
        <v>152</v>
      </c>
      <c r="Z20" s="39"/>
      <c r="AA20" s="39"/>
      <c r="AB20" s="39"/>
      <c r="AC20" s="39"/>
      <c r="AD20" s="39"/>
      <c r="AE20" s="39">
        <v>9656105</v>
      </c>
      <c r="AF20" s="39"/>
      <c r="AG20" s="39"/>
      <c r="AH20" s="39"/>
      <c r="AI20" s="38">
        <f t="shared" si="8"/>
        <v>5007</v>
      </c>
      <c r="AJ20" s="38">
        <f t="shared" si="2"/>
        <v>5.0069999999999997</v>
      </c>
      <c r="AK20" s="38">
        <f t="shared" si="3"/>
        <v>120.16799999999999</v>
      </c>
      <c r="AL20" s="38"/>
      <c r="AM20" s="38"/>
      <c r="AN20" s="38"/>
      <c r="AO20" s="38">
        <f t="shared" si="4"/>
        <v>120.16799999999999</v>
      </c>
      <c r="AP20" s="37">
        <v>8.1999999999999993</v>
      </c>
      <c r="AQ20" s="37">
        <f t="shared" si="9"/>
        <v>8.1999999999999993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0.86302521008403366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2448397</v>
      </c>
      <c r="DD20" s="32"/>
      <c r="DE20" s="32">
        <f t="shared" si="10"/>
        <v>1220</v>
      </c>
      <c r="DF20" s="32"/>
      <c r="DG20" s="32">
        <f t="shared" si="11"/>
        <v>1220</v>
      </c>
      <c r="DH20" s="32"/>
      <c r="DI20" s="32"/>
      <c r="DJ20" s="32"/>
      <c r="DK20" s="32"/>
      <c r="DL20" s="32"/>
      <c r="DM20" s="32">
        <f t="shared" si="7"/>
        <v>1220</v>
      </c>
      <c r="DN20" s="32">
        <f t="shared" si="12"/>
        <v>243.65887757140007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43400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75</v>
      </c>
      <c r="H21" s="44">
        <f t="shared" si="1"/>
        <v>52.816901408450704</v>
      </c>
      <c r="I21" s="44">
        <v>73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 t="s">
        <v>152</v>
      </c>
      <c r="Y21" s="39" t="s">
        <v>152</v>
      </c>
      <c r="Z21" s="39"/>
      <c r="AA21" s="39"/>
      <c r="AB21" s="39"/>
      <c r="AC21" s="39"/>
      <c r="AD21" s="39"/>
      <c r="AE21" s="39">
        <v>9661316</v>
      </c>
      <c r="AF21" s="39"/>
      <c r="AG21" s="39"/>
      <c r="AH21" s="39"/>
      <c r="AI21" s="38">
        <f t="shared" si="8"/>
        <v>5211</v>
      </c>
      <c r="AJ21" s="38">
        <f t="shared" si="2"/>
        <v>5.2110000000000003</v>
      </c>
      <c r="AK21" s="38">
        <f t="shared" si="3"/>
        <v>125.06400000000001</v>
      </c>
      <c r="AL21" s="38"/>
      <c r="AM21" s="38"/>
      <c r="AN21" s="38"/>
      <c r="AO21" s="38">
        <f t="shared" si="4"/>
        <v>125.06400000000001</v>
      </c>
      <c r="AP21" s="37">
        <v>7.5</v>
      </c>
      <c r="AQ21" s="37">
        <f t="shared" si="9"/>
        <v>7.5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0.86302521008403366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2449664</v>
      </c>
      <c r="DD21" s="32"/>
      <c r="DE21" s="32">
        <f t="shared" si="10"/>
        <v>1267</v>
      </c>
      <c r="DF21" s="32"/>
      <c r="DG21" s="32">
        <f t="shared" si="11"/>
        <v>1267</v>
      </c>
      <c r="DH21" s="32"/>
      <c r="DI21" s="32"/>
      <c r="DJ21" s="32"/>
      <c r="DK21" s="32"/>
      <c r="DL21" s="32"/>
      <c r="DM21" s="32">
        <f t="shared" si="7"/>
        <v>1267</v>
      </c>
      <c r="DN21" s="32">
        <f t="shared" si="12"/>
        <v>243.13951256956437</v>
      </c>
      <c r="DO21" s="91">
        <v>1.04</v>
      </c>
      <c r="DP21" s="31"/>
      <c r="DT21" s="24"/>
      <c r="DU21" s="24"/>
      <c r="DV21" s="24"/>
      <c r="DW21" s="23"/>
    </row>
    <row r="22" spans="1:127" x14ac:dyDescent="0.35">
      <c r="A22" s="232">
        <v>43400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 t="s">
        <v>152</v>
      </c>
      <c r="Y22" s="39" t="s">
        <v>152</v>
      </c>
      <c r="Z22" s="39"/>
      <c r="AA22" s="39"/>
      <c r="AB22" s="39"/>
      <c r="AC22" s="39"/>
      <c r="AD22" s="39"/>
      <c r="AE22" s="39">
        <v>9665988</v>
      </c>
      <c r="AF22" s="39"/>
      <c r="AG22" s="39"/>
      <c r="AH22" s="39"/>
      <c r="AI22" s="38">
        <f t="shared" si="8"/>
        <v>4672</v>
      </c>
      <c r="AJ22" s="38">
        <f t="shared" si="2"/>
        <v>4.6719999999999997</v>
      </c>
      <c r="AK22" s="38">
        <f t="shared" si="3"/>
        <v>112.12799999999999</v>
      </c>
      <c r="AL22" s="38"/>
      <c r="AM22" s="38"/>
      <c r="AN22" s="38"/>
      <c r="AO22" s="38">
        <f t="shared" si="4"/>
        <v>112.12799999999999</v>
      </c>
      <c r="AP22" s="37">
        <v>7</v>
      </c>
      <c r="AQ22" s="37">
        <f t="shared" si="9"/>
        <v>7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2450788</v>
      </c>
      <c r="DD22" s="32"/>
      <c r="DE22" s="32">
        <f t="shared" si="10"/>
        <v>1124</v>
      </c>
      <c r="DF22" s="32"/>
      <c r="DG22" s="32">
        <f t="shared" si="11"/>
        <v>1124</v>
      </c>
      <c r="DH22" s="32"/>
      <c r="DI22" s="32"/>
      <c r="DJ22" s="32"/>
      <c r="DK22" s="32"/>
      <c r="DL22" s="32"/>
      <c r="DM22" s="32">
        <f t="shared" si="7"/>
        <v>1124</v>
      </c>
      <c r="DN22" s="32">
        <f t="shared" si="12"/>
        <v>240.58219178082194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43400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74</v>
      </c>
      <c r="H23" s="44">
        <f t="shared" si="1"/>
        <v>52.112676056338032</v>
      </c>
      <c r="I23" s="44">
        <v>72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 t="s">
        <v>152</v>
      </c>
      <c r="Y23" s="39" t="s">
        <v>152</v>
      </c>
      <c r="Z23" s="39"/>
      <c r="AA23" s="39"/>
      <c r="AB23" s="39"/>
      <c r="AC23" s="39"/>
      <c r="AD23" s="39"/>
      <c r="AE23" s="39">
        <v>9670316</v>
      </c>
      <c r="AF23" s="39"/>
      <c r="AG23" s="39"/>
      <c r="AH23" s="39"/>
      <c r="AI23" s="38">
        <f t="shared" si="8"/>
        <v>4328</v>
      </c>
      <c r="AJ23" s="38">
        <f t="shared" si="2"/>
        <v>4.3280000000000003</v>
      </c>
      <c r="AK23" s="38">
        <f t="shared" si="3"/>
        <v>103.87200000000001</v>
      </c>
      <c r="AL23" s="38"/>
      <c r="AM23" s="38"/>
      <c r="AN23" s="38"/>
      <c r="AO23" s="38">
        <f t="shared" si="4"/>
        <v>103.87200000000001</v>
      </c>
      <c r="AP23" s="37">
        <v>6.4</v>
      </c>
      <c r="AQ23" s="37">
        <f t="shared" si="9"/>
        <v>6.4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0.86302521008403366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2451930</v>
      </c>
      <c r="DD23" s="32"/>
      <c r="DE23" s="32">
        <f t="shared" si="10"/>
        <v>1142</v>
      </c>
      <c r="DF23" s="32"/>
      <c r="DG23" s="32">
        <f t="shared" si="11"/>
        <v>1142</v>
      </c>
      <c r="DH23" s="32"/>
      <c r="DI23" s="32"/>
      <c r="DJ23" s="32"/>
      <c r="DK23" s="32"/>
      <c r="DL23" s="32"/>
      <c r="DM23" s="32">
        <f t="shared" si="7"/>
        <v>1142</v>
      </c>
      <c r="DN23" s="32">
        <f t="shared" si="12"/>
        <v>263.86321626617371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43400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3</v>
      </c>
      <c r="G24" s="89">
        <v>75</v>
      </c>
      <c r="H24" s="44">
        <f t="shared" si="1"/>
        <v>52.816901408450704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 t="s">
        <v>152</v>
      </c>
      <c r="Y24" s="39" t="s">
        <v>152</v>
      </c>
      <c r="Z24" s="39"/>
      <c r="AA24" s="39"/>
      <c r="AB24" s="39"/>
      <c r="AC24" s="39"/>
      <c r="AD24" s="39"/>
      <c r="AE24" s="39">
        <v>9675048</v>
      </c>
      <c r="AF24" s="39"/>
      <c r="AG24" s="39"/>
      <c r="AH24" s="39"/>
      <c r="AI24" s="38">
        <f t="shared" si="8"/>
        <v>4732</v>
      </c>
      <c r="AJ24" s="38">
        <f t="shared" si="2"/>
        <v>4.7320000000000002</v>
      </c>
      <c r="AK24" s="38">
        <f t="shared" si="3"/>
        <v>113.56800000000001</v>
      </c>
      <c r="AL24" s="38"/>
      <c r="AM24" s="38"/>
      <c r="AN24" s="38"/>
      <c r="AO24" s="38">
        <f t="shared" si="4"/>
        <v>113.56800000000001</v>
      </c>
      <c r="AP24" s="37">
        <v>5.8</v>
      </c>
      <c r="AQ24" s="37">
        <f t="shared" si="9"/>
        <v>5.8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1025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0.8613445378151261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2453168</v>
      </c>
      <c r="DD24" s="32"/>
      <c r="DE24" s="32">
        <f t="shared" si="10"/>
        <v>1238</v>
      </c>
      <c r="DF24" s="32"/>
      <c r="DG24" s="32">
        <f t="shared" si="11"/>
        <v>1238</v>
      </c>
      <c r="DH24" s="32"/>
      <c r="DI24" s="32"/>
      <c r="DJ24" s="32"/>
      <c r="DK24" s="32"/>
      <c r="DL24" s="32"/>
      <c r="DM24" s="32">
        <f t="shared" si="7"/>
        <v>1238</v>
      </c>
      <c r="DN24" s="32">
        <f t="shared" si="12"/>
        <v>261.62299239222313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43400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74</v>
      </c>
      <c r="H25" s="44">
        <f t="shared" si="1"/>
        <v>52.112676056338032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 t="s">
        <v>152</v>
      </c>
      <c r="Y25" s="39" t="s">
        <v>152</v>
      </c>
      <c r="Z25" s="39"/>
      <c r="AA25" s="39"/>
      <c r="AB25" s="39"/>
      <c r="AC25" s="39"/>
      <c r="AD25" s="39"/>
      <c r="AE25" s="39">
        <v>9679465</v>
      </c>
      <c r="AF25" s="39"/>
      <c r="AG25" s="39"/>
      <c r="AH25" s="39"/>
      <c r="AI25" s="38">
        <f t="shared" si="8"/>
        <v>4417</v>
      </c>
      <c r="AJ25" s="38">
        <f t="shared" si="2"/>
        <v>4.4169999999999998</v>
      </c>
      <c r="AK25" s="38">
        <f t="shared" si="3"/>
        <v>106.008</v>
      </c>
      <c r="AL25" s="38"/>
      <c r="AM25" s="38"/>
      <c r="AN25" s="38"/>
      <c r="AO25" s="38">
        <f t="shared" si="4"/>
        <v>106.008</v>
      </c>
      <c r="AP25" s="37">
        <v>5.2</v>
      </c>
      <c r="AQ25" s="37">
        <f t="shared" si="9"/>
        <v>5.2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1006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0.8453781512605042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2454337</v>
      </c>
      <c r="DD25" s="32"/>
      <c r="DE25" s="32">
        <f t="shared" si="10"/>
        <v>1169</v>
      </c>
      <c r="DF25" s="32"/>
      <c r="DG25" s="32">
        <f t="shared" si="11"/>
        <v>1169</v>
      </c>
      <c r="DH25" s="32"/>
      <c r="DI25" s="32"/>
      <c r="DJ25" s="32"/>
      <c r="DK25" s="32"/>
      <c r="DL25" s="32"/>
      <c r="DM25" s="32">
        <f t="shared" si="7"/>
        <v>1169</v>
      </c>
      <c r="DN25" s="32">
        <f t="shared" si="12"/>
        <v>264.65927099841525</v>
      </c>
      <c r="DO25" s="91">
        <v>0.99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43400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2</v>
      </c>
      <c r="G26" s="89">
        <v>75</v>
      </c>
      <c r="H26" s="44">
        <f t="shared" si="1"/>
        <v>52.816901408450704</v>
      </c>
      <c r="I26" s="44">
        <v>73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 t="s">
        <v>152</v>
      </c>
      <c r="Y26" s="39" t="s">
        <v>152</v>
      </c>
      <c r="Z26" s="39"/>
      <c r="AA26" s="39"/>
      <c r="AB26" s="39"/>
      <c r="AC26" s="39"/>
      <c r="AD26" s="39"/>
      <c r="AE26" s="39">
        <v>9683918</v>
      </c>
      <c r="AF26" s="39"/>
      <c r="AG26" s="39"/>
      <c r="AH26" s="39"/>
      <c r="AI26" s="38">
        <f t="shared" si="8"/>
        <v>4453</v>
      </c>
      <c r="AJ26" s="38">
        <f t="shared" si="2"/>
        <v>4.4530000000000003</v>
      </c>
      <c r="AK26" s="38">
        <f t="shared" si="3"/>
        <v>106.87200000000001</v>
      </c>
      <c r="AL26" s="38"/>
      <c r="AM26" s="38"/>
      <c r="AN26" s="38"/>
      <c r="AO26" s="38">
        <f t="shared" si="4"/>
        <v>106.87200000000001</v>
      </c>
      <c r="AP26" s="37">
        <v>4.8</v>
      </c>
      <c r="AQ26" s="37">
        <f t="shared" si="9"/>
        <v>4.8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1006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0.8453781512605042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2455522</v>
      </c>
      <c r="DD26" s="32"/>
      <c r="DE26" s="32">
        <f t="shared" si="10"/>
        <v>1185</v>
      </c>
      <c r="DF26" s="32"/>
      <c r="DG26" s="32">
        <f t="shared" si="11"/>
        <v>1185</v>
      </c>
      <c r="DH26" s="32"/>
      <c r="DI26" s="32"/>
      <c r="DJ26" s="32"/>
      <c r="DK26" s="32"/>
      <c r="DL26" s="32"/>
      <c r="DM26" s="32">
        <f t="shared" si="7"/>
        <v>1185</v>
      </c>
      <c r="DN26" s="32">
        <f t="shared" si="12"/>
        <v>266.11273298899619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43400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76</v>
      </c>
      <c r="H27" s="44">
        <f t="shared" si="1"/>
        <v>53.521126760563384</v>
      </c>
      <c r="I27" s="44">
        <v>74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 t="s">
        <v>152</v>
      </c>
      <c r="Y27" s="39" t="s">
        <v>152</v>
      </c>
      <c r="Z27" s="39"/>
      <c r="AA27" s="39"/>
      <c r="AB27" s="39"/>
      <c r="AC27" s="39"/>
      <c r="AD27" s="39"/>
      <c r="AE27" s="39">
        <v>9688200</v>
      </c>
      <c r="AF27" s="39"/>
      <c r="AG27" s="39"/>
      <c r="AH27" s="39"/>
      <c r="AI27" s="38">
        <f t="shared" si="8"/>
        <v>4282</v>
      </c>
      <c r="AJ27" s="38">
        <f t="shared" si="2"/>
        <v>4.282</v>
      </c>
      <c r="AK27" s="38">
        <f t="shared" si="3"/>
        <v>102.768</v>
      </c>
      <c r="AL27" s="38"/>
      <c r="AM27" s="38"/>
      <c r="AN27" s="38"/>
      <c r="AO27" s="38">
        <f t="shared" si="4"/>
        <v>102.768</v>
      </c>
      <c r="AP27" s="37">
        <v>4.5</v>
      </c>
      <c r="AQ27" s="37">
        <f t="shared" si="9"/>
        <v>4.5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1006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0.8453781512605042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2456666</v>
      </c>
      <c r="DD27" s="32"/>
      <c r="DE27" s="32">
        <f t="shared" si="10"/>
        <v>1144</v>
      </c>
      <c r="DF27" s="32"/>
      <c r="DG27" s="32">
        <f t="shared" si="11"/>
        <v>1144</v>
      </c>
      <c r="DH27" s="32"/>
      <c r="DI27" s="32"/>
      <c r="DJ27" s="32"/>
      <c r="DK27" s="32"/>
      <c r="DL27" s="32"/>
      <c r="DM27" s="32">
        <f t="shared" si="7"/>
        <v>1144</v>
      </c>
      <c r="DN27" s="32">
        <f t="shared" si="12"/>
        <v>267.16487622606257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43400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74</v>
      </c>
      <c r="H28" s="44">
        <f t="shared" si="1"/>
        <v>52.112676056338032</v>
      </c>
      <c r="I28" s="44">
        <v>72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 t="s">
        <v>152</v>
      </c>
      <c r="Y28" s="39" t="s">
        <v>152</v>
      </c>
      <c r="Z28" s="39"/>
      <c r="AA28" s="39"/>
      <c r="AB28" s="39"/>
      <c r="AC28" s="39"/>
      <c r="AD28" s="39"/>
      <c r="AE28" s="39">
        <v>9692528</v>
      </c>
      <c r="AF28" s="39"/>
      <c r="AG28" s="39"/>
      <c r="AH28" s="39"/>
      <c r="AI28" s="38">
        <f t="shared" si="8"/>
        <v>4328</v>
      </c>
      <c r="AJ28" s="38">
        <f t="shared" si="2"/>
        <v>4.3280000000000003</v>
      </c>
      <c r="AK28" s="38">
        <f t="shared" si="3"/>
        <v>103.87200000000001</v>
      </c>
      <c r="AL28" s="38"/>
      <c r="AM28" s="38"/>
      <c r="AN28" s="38"/>
      <c r="AO28" s="38">
        <f t="shared" si="4"/>
        <v>103.87200000000001</v>
      </c>
      <c r="AP28" s="37">
        <v>4</v>
      </c>
      <c r="AQ28" s="37">
        <f t="shared" si="9"/>
        <v>4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1005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0.84453781512605042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2457828</v>
      </c>
      <c r="DD28" s="32"/>
      <c r="DE28" s="32">
        <f t="shared" si="10"/>
        <v>1162</v>
      </c>
      <c r="DF28" s="32"/>
      <c r="DG28" s="32">
        <f t="shared" si="11"/>
        <v>1162</v>
      </c>
      <c r="DH28" s="32"/>
      <c r="DI28" s="32"/>
      <c r="DJ28" s="32"/>
      <c r="DK28" s="32"/>
      <c r="DL28" s="32"/>
      <c r="DM28" s="32">
        <f t="shared" si="7"/>
        <v>1162</v>
      </c>
      <c r="DN28" s="32">
        <f t="shared" si="12"/>
        <v>268.4842883548983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43400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74</v>
      </c>
      <c r="H29" s="44">
        <f t="shared" si="1"/>
        <v>52.112676056338032</v>
      </c>
      <c r="I29" s="44">
        <v>72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 t="s">
        <v>152</v>
      </c>
      <c r="Y29" s="39" t="s">
        <v>152</v>
      </c>
      <c r="Z29" s="39"/>
      <c r="AA29" s="39"/>
      <c r="AB29" s="39"/>
      <c r="AC29" s="39"/>
      <c r="AD29" s="39"/>
      <c r="AE29" s="39">
        <v>9696749</v>
      </c>
      <c r="AF29" s="39"/>
      <c r="AG29" s="39"/>
      <c r="AH29" s="39"/>
      <c r="AI29" s="38">
        <f t="shared" si="8"/>
        <v>4221</v>
      </c>
      <c r="AJ29" s="38">
        <f t="shared" si="2"/>
        <v>4.2210000000000001</v>
      </c>
      <c r="AK29" s="38">
        <f t="shared" si="3"/>
        <v>101.304</v>
      </c>
      <c r="AL29" s="38"/>
      <c r="AM29" s="38"/>
      <c r="AN29" s="38"/>
      <c r="AO29" s="38">
        <f t="shared" si="4"/>
        <v>101.304</v>
      </c>
      <c r="AP29" s="37">
        <v>3.6</v>
      </c>
      <c r="AQ29" s="37">
        <f t="shared" si="9"/>
        <v>3.6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1005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0.84453781512605042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2458990</v>
      </c>
      <c r="DD29" s="32"/>
      <c r="DE29" s="32">
        <f t="shared" si="10"/>
        <v>1162</v>
      </c>
      <c r="DF29" s="32"/>
      <c r="DG29" s="32">
        <f t="shared" si="11"/>
        <v>1162</v>
      </c>
      <c r="DH29" s="32"/>
      <c r="DI29" s="32"/>
      <c r="DJ29" s="32"/>
      <c r="DK29" s="32"/>
      <c r="DL29" s="32"/>
      <c r="DM29" s="32">
        <f t="shared" si="7"/>
        <v>1162</v>
      </c>
      <c r="DN29" s="32">
        <f t="shared" si="12"/>
        <v>275.29021558872307</v>
      </c>
      <c r="DO29" s="91">
        <v>1.07</v>
      </c>
      <c r="DP29" s="31"/>
      <c r="DT29" s="24"/>
      <c r="DU29" s="24"/>
      <c r="DV29" s="24"/>
      <c r="DW29" s="23"/>
    </row>
    <row r="30" spans="1:127" x14ac:dyDescent="0.35">
      <c r="A30" s="232">
        <v>43400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75</v>
      </c>
      <c r="H30" s="44">
        <f t="shared" si="1"/>
        <v>52.816901408450704</v>
      </c>
      <c r="I30" s="44">
        <v>73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 t="s">
        <v>152</v>
      </c>
      <c r="Y30" s="39" t="s">
        <v>152</v>
      </c>
      <c r="Z30" s="39"/>
      <c r="AA30" s="39"/>
      <c r="AB30" s="39"/>
      <c r="AC30" s="39"/>
      <c r="AD30" s="39"/>
      <c r="AE30" s="39">
        <v>9701235</v>
      </c>
      <c r="AF30" s="39"/>
      <c r="AG30" s="39"/>
      <c r="AH30" s="39"/>
      <c r="AI30" s="38">
        <f t="shared" si="8"/>
        <v>4486</v>
      </c>
      <c r="AJ30" s="38">
        <f t="shared" si="2"/>
        <v>4.4859999999999998</v>
      </c>
      <c r="AK30" s="38">
        <f t="shared" si="3"/>
        <v>107.66399999999999</v>
      </c>
      <c r="AL30" s="38"/>
      <c r="AM30" s="38"/>
      <c r="AN30" s="38"/>
      <c r="AO30" s="38">
        <f t="shared" si="4"/>
        <v>107.66399999999999</v>
      </c>
      <c r="AP30" s="37">
        <v>3.3</v>
      </c>
      <c r="AQ30" s="37">
        <f t="shared" si="9"/>
        <v>3.3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1006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0.8453781512605042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2460141</v>
      </c>
      <c r="DD30" s="32"/>
      <c r="DE30" s="32">
        <f t="shared" si="10"/>
        <v>1151</v>
      </c>
      <c r="DF30" s="32"/>
      <c r="DG30" s="32">
        <f t="shared" si="11"/>
        <v>1151</v>
      </c>
      <c r="DH30" s="32"/>
      <c r="DI30" s="32"/>
      <c r="DJ30" s="32"/>
      <c r="DK30" s="32"/>
      <c r="DL30" s="32"/>
      <c r="DM30" s="32">
        <f t="shared" si="7"/>
        <v>1151</v>
      </c>
      <c r="DN30" s="32">
        <f t="shared" si="12"/>
        <v>256.57601426660722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43400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75</v>
      </c>
      <c r="H31" s="44">
        <f t="shared" si="1"/>
        <v>52.816901408450704</v>
      </c>
      <c r="I31" s="44">
        <v>73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 t="s">
        <v>152</v>
      </c>
      <c r="Y31" s="39" t="s">
        <v>152</v>
      </c>
      <c r="Z31" s="39"/>
      <c r="AA31" s="39"/>
      <c r="AB31" s="39"/>
      <c r="AC31" s="39"/>
      <c r="AD31" s="39"/>
      <c r="AE31" s="39">
        <v>9705608</v>
      </c>
      <c r="AF31" s="39"/>
      <c r="AG31" s="39"/>
      <c r="AH31" s="39"/>
      <c r="AI31" s="38">
        <f t="shared" si="8"/>
        <v>4373</v>
      </c>
      <c r="AJ31" s="38">
        <f t="shared" si="2"/>
        <v>4.3730000000000002</v>
      </c>
      <c r="AK31" s="38">
        <f t="shared" si="3"/>
        <v>104.952</v>
      </c>
      <c r="AL31" s="38"/>
      <c r="AM31" s="38"/>
      <c r="AN31" s="38"/>
      <c r="AO31" s="38">
        <f t="shared" si="4"/>
        <v>104.952</v>
      </c>
      <c r="AP31" s="37">
        <v>3</v>
      </c>
      <c r="AQ31" s="37">
        <f t="shared" si="9"/>
        <v>3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1005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0.84453781512605042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2461298</v>
      </c>
      <c r="DD31" s="32"/>
      <c r="DE31" s="32">
        <f t="shared" si="10"/>
        <v>1157</v>
      </c>
      <c r="DF31" s="32"/>
      <c r="DG31" s="32">
        <f t="shared" si="11"/>
        <v>1157</v>
      </c>
      <c r="DH31" s="32"/>
      <c r="DI31" s="32"/>
      <c r="DJ31" s="32"/>
      <c r="DK31" s="32"/>
      <c r="DL31" s="32"/>
      <c r="DM31" s="32">
        <f t="shared" si="7"/>
        <v>1157</v>
      </c>
      <c r="DN31" s="32">
        <f t="shared" si="12"/>
        <v>264.57809284244223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43400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75</v>
      </c>
      <c r="H32" s="44">
        <f t="shared" si="1"/>
        <v>52.816901408450704</v>
      </c>
      <c r="I32" s="44">
        <v>73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 t="s">
        <v>152</v>
      </c>
      <c r="Y32" s="39" t="s">
        <v>152</v>
      </c>
      <c r="Z32" s="39"/>
      <c r="AA32" s="39"/>
      <c r="AB32" s="39"/>
      <c r="AC32" s="39"/>
      <c r="AD32" s="39"/>
      <c r="AE32" s="39">
        <v>9710006</v>
      </c>
      <c r="AF32" s="39"/>
      <c r="AG32" s="39"/>
      <c r="AH32" s="39"/>
      <c r="AI32" s="38">
        <f t="shared" si="8"/>
        <v>4398</v>
      </c>
      <c r="AJ32" s="38">
        <f t="shared" si="2"/>
        <v>4.3979999999999997</v>
      </c>
      <c r="AK32" s="38">
        <f t="shared" si="3"/>
        <v>105.55199999999999</v>
      </c>
      <c r="AL32" s="38"/>
      <c r="AM32" s="38"/>
      <c r="AN32" s="38"/>
      <c r="AO32" s="38">
        <f t="shared" si="4"/>
        <v>105.55199999999999</v>
      </c>
      <c r="AP32" s="37">
        <v>2.7</v>
      </c>
      <c r="AQ32" s="37">
        <f t="shared" si="9"/>
        <v>2.7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1005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0.84453781512605042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2462436</v>
      </c>
      <c r="DD32" s="32"/>
      <c r="DE32" s="32">
        <f t="shared" si="10"/>
        <v>1138</v>
      </c>
      <c r="DF32" s="32"/>
      <c r="DG32" s="32">
        <f t="shared" si="11"/>
        <v>1138</v>
      </c>
      <c r="DH32" s="32"/>
      <c r="DI32" s="32"/>
      <c r="DJ32" s="32"/>
      <c r="DK32" s="32"/>
      <c r="DL32" s="32"/>
      <c r="DM32" s="32">
        <f t="shared" si="7"/>
        <v>1138</v>
      </c>
      <c r="DN32" s="32">
        <f t="shared" si="12"/>
        <v>258.75397908140064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43400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1</v>
      </c>
      <c r="G33" s="89">
        <v>77</v>
      </c>
      <c r="H33" s="44">
        <f t="shared" si="1"/>
        <v>54.225352112676056</v>
      </c>
      <c r="I33" s="44">
        <v>75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 t="s">
        <v>152</v>
      </c>
      <c r="Y33" s="39" t="s">
        <v>152</v>
      </c>
      <c r="Z33" s="39"/>
      <c r="AA33" s="39"/>
      <c r="AB33" s="39"/>
      <c r="AC33" s="39"/>
      <c r="AD33" s="39"/>
      <c r="AE33" s="39">
        <v>9714681</v>
      </c>
      <c r="AF33" s="39"/>
      <c r="AG33" s="39"/>
      <c r="AH33" s="39"/>
      <c r="AI33" s="38">
        <f t="shared" si="8"/>
        <v>4675</v>
      </c>
      <c r="AJ33" s="38">
        <f t="shared" si="2"/>
        <v>4.6749999999999998</v>
      </c>
      <c r="AK33" s="38">
        <f t="shared" si="3"/>
        <v>112.19999999999999</v>
      </c>
      <c r="AL33" s="38"/>
      <c r="AM33" s="38"/>
      <c r="AN33" s="38"/>
      <c r="AO33" s="38">
        <f t="shared" si="4"/>
        <v>112.19999999999999</v>
      </c>
      <c r="AP33" s="37">
        <v>2.5</v>
      </c>
      <c r="AQ33" s="37">
        <f t="shared" si="9"/>
        <v>2.5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1005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0.84453781512605042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2463598</v>
      </c>
      <c r="DD33" s="32"/>
      <c r="DE33" s="32">
        <f t="shared" si="10"/>
        <v>1162</v>
      </c>
      <c r="DF33" s="32"/>
      <c r="DG33" s="32">
        <f t="shared" si="11"/>
        <v>1162</v>
      </c>
      <c r="DH33" s="32"/>
      <c r="DI33" s="32"/>
      <c r="DJ33" s="32"/>
      <c r="DK33" s="32"/>
      <c r="DL33" s="32"/>
      <c r="DM33" s="32">
        <f t="shared" si="7"/>
        <v>1162</v>
      </c>
      <c r="DN33" s="32">
        <f t="shared" si="12"/>
        <v>248.55614973262033</v>
      </c>
      <c r="DO33" s="91">
        <v>0.95</v>
      </c>
      <c r="DP33" s="31"/>
      <c r="DT33" s="24"/>
      <c r="DU33" s="24"/>
      <c r="DV33" s="24"/>
      <c r="DW33" s="23"/>
    </row>
    <row r="34" spans="1:127" x14ac:dyDescent="0.35">
      <c r="A34" s="232">
        <v>43400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1</v>
      </c>
      <c r="G34" s="89">
        <v>72</v>
      </c>
      <c r="H34" s="44">
        <f t="shared" si="1"/>
        <v>50.70422535211268</v>
      </c>
      <c r="I34" s="44">
        <v>70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 t="s">
        <v>152</v>
      </c>
      <c r="Y34" s="39" t="s">
        <v>152</v>
      </c>
      <c r="Z34" s="39"/>
      <c r="AA34" s="39"/>
      <c r="AB34" s="39"/>
      <c r="AC34" s="39"/>
      <c r="AD34" s="39"/>
      <c r="AE34" s="39">
        <v>9718707</v>
      </c>
      <c r="AF34" s="39"/>
      <c r="AG34" s="39"/>
      <c r="AH34" s="39"/>
      <c r="AI34" s="38">
        <f t="shared" si="8"/>
        <v>4026</v>
      </c>
      <c r="AJ34" s="38">
        <f t="shared" si="2"/>
        <v>4.0259999999999998</v>
      </c>
      <c r="AK34" s="38">
        <f t="shared" si="3"/>
        <v>96.623999999999995</v>
      </c>
      <c r="AL34" s="38"/>
      <c r="AM34" s="38"/>
      <c r="AN34" s="38"/>
      <c r="AO34" s="38">
        <f t="shared" si="4"/>
        <v>96.623999999999995</v>
      </c>
      <c r="AP34" s="37">
        <v>3.1</v>
      </c>
      <c r="AQ34" s="37">
        <f t="shared" si="9"/>
        <v>3.1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2464703</v>
      </c>
      <c r="DD34" s="32"/>
      <c r="DE34" s="32">
        <f t="shared" si="10"/>
        <v>1105</v>
      </c>
      <c r="DF34" s="32"/>
      <c r="DG34" s="32">
        <f t="shared" si="11"/>
        <v>1105</v>
      </c>
      <c r="DH34" s="32"/>
      <c r="DI34" s="32"/>
      <c r="DJ34" s="32"/>
      <c r="DK34" s="32"/>
      <c r="DL34" s="32"/>
      <c r="DM34" s="32">
        <f t="shared" si="7"/>
        <v>1105</v>
      </c>
      <c r="DN34" s="32">
        <f t="shared" si="12"/>
        <v>274.46597118728266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43400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2</v>
      </c>
      <c r="G35" s="89">
        <v>75</v>
      </c>
      <c r="H35" s="44">
        <f t="shared" si="1"/>
        <v>52.816901408450704</v>
      </c>
      <c r="I35" s="44">
        <v>73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 t="s">
        <v>152</v>
      </c>
      <c r="Y35" s="39" t="s">
        <v>152</v>
      </c>
      <c r="Z35" s="39"/>
      <c r="AA35" s="39"/>
      <c r="AB35" s="39"/>
      <c r="AC35" s="39"/>
      <c r="AD35" s="39"/>
      <c r="AE35" s="39">
        <v>9722676</v>
      </c>
      <c r="AF35" s="39"/>
      <c r="AG35" s="39"/>
      <c r="AH35" s="39"/>
      <c r="AI35" s="38">
        <f t="shared" si="8"/>
        <v>3969</v>
      </c>
      <c r="AJ35" s="38">
        <f t="shared" si="2"/>
        <v>3.9689999999999999</v>
      </c>
      <c r="AK35" s="38">
        <f t="shared" si="3"/>
        <v>95.256</v>
      </c>
      <c r="AL35" s="38"/>
      <c r="AM35" s="38"/>
      <c r="AN35" s="38"/>
      <c r="AO35" s="38">
        <f t="shared" si="4"/>
        <v>95.256</v>
      </c>
      <c r="AP35" s="37">
        <v>4</v>
      </c>
      <c r="AQ35" s="37">
        <f t="shared" si="9"/>
        <v>4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2465806</v>
      </c>
      <c r="DD35" s="32"/>
      <c r="DE35" s="32">
        <f t="shared" si="10"/>
        <v>1103</v>
      </c>
      <c r="DF35" s="32"/>
      <c r="DG35" s="32">
        <f t="shared" si="11"/>
        <v>1103</v>
      </c>
      <c r="DH35" s="32"/>
      <c r="DI35" s="32"/>
      <c r="DJ35" s="32"/>
      <c r="DK35" s="32"/>
      <c r="DL35" s="32"/>
      <c r="DM35" s="32">
        <f t="shared" si="7"/>
        <v>1103</v>
      </c>
      <c r="DN35" s="32">
        <f t="shared" si="12"/>
        <v>277.90375409423029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3.5</v>
      </c>
      <c r="G36" s="28">
        <f t="shared" si="13"/>
        <v>75.541666666666671</v>
      </c>
      <c r="H36" s="28">
        <f t="shared" si="13"/>
        <v>53.198356807511743</v>
      </c>
      <c r="I36" s="28">
        <f t="shared" si="13"/>
        <v>73.5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102726</v>
      </c>
      <c r="AJ36" s="28">
        <f>SUM(AJ12:AJ35)</f>
        <v>102.726</v>
      </c>
      <c r="AK36" s="28">
        <f>AVERAGE(AK12:AK35)</f>
        <v>102.726</v>
      </c>
      <c r="AL36" s="28"/>
      <c r="AM36" s="28"/>
      <c r="AN36" s="28"/>
      <c r="AO36" s="28"/>
      <c r="AP36" s="28">
        <f>AVERAGE(AP12:AP35)</f>
        <v>6.1416666666666666</v>
      </c>
      <c r="AQ36" s="28">
        <f>AVERAGE(AQ12:AQ35)</f>
        <v>6.1416666666666666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27217</v>
      </c>
      <c r="DF36" s="28"/>
      <c r="DG36" s="28">
        <f>SUM(DG12:DG35)</f>
        <v>27217</v>
      </c>
      <c r="DH36" s="28"/>
      <c r="DI36" s="28"/>
      <c r="DJ36" s="28"/>
      <c r="DK36" s="28"/>
      <c r="DL36" s="28"/>
      <c r="DM36" s="28">
        <f t="shared" si="7"/>
        <v>27217</v>
      </c>
      <c r="DN36" s="28">
        <f t="shared" si="12"/>
        <v>264.94753032338451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498</v>
      </c>
      <c r="D40" s="250"/>
      <c r="E40" s="250"/>
      <c r="F40" s="251"/>
    </row>
    <row r="41" spans="1:127" x14ac:dyDescent="0.35">
      <c r="B41" s="22" t="s">
        <v>1</v>
      </c>
      <c r="C41" s="249" t="s">
        <v>387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217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358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427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67" t="s">
        <v>567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550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70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02" t="s">
        <v>416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551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2:26" x14ac:dyDescent="0.35">
      <c r="B54" s="102" t="s">
        <v>316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2:26" x14ac:dyDescent="0.35">
      <c r="B55" s="166" t="s">
        <v>568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6" x14ac:dyDescent="0.35">
      <c r="B56" s="102" t="s">
        <v>233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6" x14ac:dyDescent="0.35">
      <c r="B57" s="102" t="s">
        <v>264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6" x14ac:dyDescent="0.35">
      <c r="B58" s="102" t="s">
        <v>398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6" x14ac:dyDescent="0.35">
      <c r="B59" s="102" t="s">
        <v>236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6" x14ac:dyDescent="0.35">
      <c r="B60" s="102" t="s">
        <v>237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6" x14ac:dyDescent="0.35">
      <c r="B61" s="102" t="s">
        <v>389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6" x14ac:dyDescent="0.35">
      <c r="B62" s="170" t="s">
        <v>161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6" x14ac:dyDescent="0.35">
      <c r="B63" s="102" t="s">
        <v>569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6" x14ac:dyDescent="0.35">
      <c r="B64" s="102" t="s">
        <v>570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565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352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65" t="s">
        <v>164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02" t="s">
        <v>544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02" t="s">
        <v>543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516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70" t="s">
        <v>226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02" t="s">
        <v>545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67" t="s">
        <v>247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273" t="s">
        <v>518</v>
      </c>
      <c r="C74" s="273"/>
      <c r="D74" s="273"/>
      <c r="E74" s="273"/>
      <c r="F74" s="273"/>
      <c r="G74" s="273"/>
      <c r="H74" s="273"/>
      <c r="I74" s="273"/>
      <c r="J74" s="273"/>
      <c r="K74" s="273"/>
      <c r="L74" s="273"/>
      <c r="M74" s="273"/>
      <c r="N74" s="273"/>
      <c r="O74" s="273"/>
      <c r="P74" s="273"/>
      <c r="Q74" s="273"/>
      <c r="R74" s="273"/>
      <c r="S74" s="273"/>
      <c r="T74" s="273"/>
      <c r="U74" s="273"/>
      <c r="V74" s="273"/>
      <c r="W74" s="273"/>
      <c r="X74" s="273"/>
      <c r="Y74" s="273"/>
    </row>
    <row r="75" spans="2:25" x14ac:dyDescent="0.35">
      <c r="B75" s="170" t="s">
        <v>571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02" t="s">
        <v>526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70" t="s">
        <v>168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33" t="s">
        <v>169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02" t="s">
        <v>489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573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  <c r="S81" s="142"/>
      <c r="T81" s="142"/>
      <c r="U81" s="142"/>
      <c r="V81" s="142"/>
      <c r="W81" s="142"/>
      <c r="X81" s="142"/>
      <c r="Y81" s="142"/>
    </row>
    <row r="82" spans="2:25" x14ac:dyDescent="0.35"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</row>
    <row r="83" spans="2:25" x14ac:dyDescent="0.35"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</row>
    <row r="84" spans="2:25" x14ac:dyDescent="0.35"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</row>
    <row r="85" spans="2:25" x14ac:dyDescent="0.35"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</row>
    <row r="86" spans="2:25" x14ac:dyDescent="0.35"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</row>
    <row r="87" spans="2:25" x14ac:dyDescent="0.35"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</row>
    <row r="88" spans="2:25" x14ac:dyDescent="0.35"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</row>
    <row r="89" spans="2:25" x14ac:dyDescent="0.35"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</row>
    <row r="90" spans="2:25" x14ac:dyDescent="0.35"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</row>
    <row r="91" spans="2:25" x14ac:dyDescent="0.35"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</row>
    <row r="92" spans="2:25" x14ac:dyDescent="0.35"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</row>
    <row r="93" spans="2:25" x14ac:dyDescent="0.35"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</row>
    <row r="94" spans="2:25" x14ac:dyDescent="0.35"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</row>
    <row r="95" spans="2:25" x14ac:dyDescent="0.35"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</row>
    <row r="96" spans="2:25" x14ac:dyDescent="0.35"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</row>
    <row r="97" spans="2:25" x14ac:dyDescent="0.35"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</row>
    <row r="98" spans="2:25" x14ac:dyDescent="0.35"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</row>
    <row r="99" spans="2:25" x14ac:dyDescent="0.35"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</row>
    <row r="100" spans="2:25" x14ac:dyDescent="0.35"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</row>
    <row r="101" spans="2:25" x14ac:dyDescent="0.35"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</row>
    <row r="102" spans="2:25" x14ac:dyDescent="0.35"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</row>
    <row r="103" spans="2:25" x14ac:dyDescent="0.35"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</row>
    <row r="104" spans="2:25" x14ac:dyDescent="0.35"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</row>
    <row r="105" spans="2:25" x14ac:dyDescent="0.35"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</row>
    <row r="106" spans="2:25" x14ac:dyDescent="0.35"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</row>
    <row r="107" spans="2:25" x14ac:dyDescent="0.35"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</row>
    <row r="108" spans="2:25" x14ac:dyDescent="0.35"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</row>
    <row r="109" spans="2:25" x14ac:dyDescent="0.35"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</row>
    <row r="110" spans="2:25" x14ac:dyDescent="0.35"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</row>
    <row r="111" spans="2:25" x14ac:dyDescent="0.35"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</row>
    <row r="112" spans="2:25" x14ac:dyDescent="0.35"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</row>
    <row r="113" spans="2:25" x14ac:dyDescent="0.35"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</row>
    <row r="114" spans="2:25" x14ac:dyDescent="0.35"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</row>
    <row r="115" spans="2:25" x14ac:dyDescent="0.35"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</row>
    <row r="116" spans="2:25" x14ac:dyDescent="0.35"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</row>
    <row r="117" spans="2:25" x14ac:dyDescent="0.35"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</row>
    <row r="118" spans="2:25" x14ac:dyDescent="0.35"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</row>
    <row r="119" spans="2:25" x14ac:dyDescent="0.35"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</row>
    <row r="120" spans="2:25" x14ac:dyDescent="0.35"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</row>
    <row r="121" spans="2:25" x14ac:dyDescent="0.35"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</row>
    <row r="122" spans="2:25" x14ac:dyDescent="0.35"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</row>
    <row r="123" spans="2:25" x14ac:dyDescent="0.35"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</row>
    <row r="124" spans="2:25" x14ac:dyDescent="0.35"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</row>
    <row r="125" spans="2:25" x14ac:dyDescent="0.35"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</row>
    <row r="126" spans="2:25" x14ac:dyDescent="0.35"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</row>
    <row r="127" spans="2:25" x14ac:dyDescent="0.35"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</row>
    <row r="128" spans="2:25" x14ac:dyDescent="0.35"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</row>
    <row r="129" spans="2:25" x14ac:dyDescent="0.35"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</row>
    <row r="130" spans="2:25" x14ac:dyDescent="0.35"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</row>
    <row r="131" spans="2:25" x14ac:dyDescent="0.35"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</row>
    <row r="132" spans="2:25" x14ac:dyDescent="0.35"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</row>
    <row r="133" spans="2:25" x14ac:dyDescent="0.35"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</row>
    <row r="134" spans="2:25" x14ac:dyDescent="0.35"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</row>
    <row r="135" spans="2:25" x14ac:dyDescent="0.35"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</row>
    <row r="136" spans="2:25" x14ac:dyDescent="0.35"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</row>
    <row r="137" spans="2:25" x14ac:dyDescent="0.35"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</row>
    <row r="138" spans="2:25" x14ac:dyDescent="0.35"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</row>
    <row r="139" spans="2:25" x14ac:dyDescent="0.35"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</row>
    <row r="140" spans="2:25" x14ac:dyDescent="0.35"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</row>
    <row r="141" spans="2:25" x14ac:dyDescent="0.35"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</row>
    <row r="142" spans="2:25" x14ac:dyDescent="0.35"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</row>
    <row r="143" spans="2:25" x14ac:dyDescent="0.35"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</row>
    <row r="144" spans="2:25" x14ac:dyDescent="0.35"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</row>
    <row r="145" spans="2:25" x14ac:dyDescent="0.35"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</row>
    <row r="146" spans="2:25" x14ac:dyDescent="0.35"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</row>
    <row r="147" spans="2:25" x14ac:dyDescent="0.35"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</row>
    <row r="148" spans="2:25" x14ac:dyDescent="0.35"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</row>
    <row r="149" spans="2:25" x14ac:dyDescent="0.35"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</row>
    <row r="150" spans="2:25" x14ac:dyDescent="0.35"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</row>
    <row r="151" spans="2:25" x14ac:dyDescent="0.35"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</row>
    <row r="152" spans="2:25" x14ac:dyDescent="0.35"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</row>
    <row r="153" spans="2:25" x14ac:dyDescent="0.35"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</row>
    <row r="154" spans="2:25" x14ac:dyDescent="0.35"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</row>
    <row r="155" spans="2:25" x14ac:dyDescent="0.35"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</row>
    <row r="156" spans="2:25" x14ac:dyDescent="0.35"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</row>
    <row r="157" spans="2:25" x14ac:dyDescent="0.35"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</row>
    <row r="158" spans="2:25" x14ac:dyDescent="0.35"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</row>
    <row r="159" spans="2:25" x14ac:dyDescent="0.35"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</row>
    <row r="160" spans="2:25" x14ac:dyDescent="0.35"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</row>
    <row r="161" spans="2:25" x14ac:dyDescent="0.35"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</row>
    <row r="162" spans="2:25" x14ac:dyDescent="0.35"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</row>
    <row r="163" spans="2:25" x14ac:dyDescent="0.35"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</row>
    <row r="164" spans="2:25" x14ac:dyDescent="0.35"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</row>
    <row r="165" spans="2:25" x14ac:dyDescent="0.35"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</row>
    <row r="166" spans="2:25" x14ac:dyDescent="0.35"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</row>
    <row r="167" spans="2:25" x14ac:dyDescent="0.35"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</row>
    <row r="168" spans="2:25" x14ac:dyDescent="0.35"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</row>
    <row r="169" spans="2:25" x14ac:dyDescent="0.35"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</row>
    <row r="170" spans="2:25" x14ac:dyDescent="0.35"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</row>
    <row r="171" spans="2:25" x14ac:dyDescent="0.35"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</row>
    <row r="172" spans="2:25" x14ac:dyDescent="0.35"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</row>
    <row r="173" spans="2:25" x14ac:dyDescent="0.35"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</row>
    <row r="174" spans="2:25" x14ac:dyDescent="0.35"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</row>
    <row r="175" spans="2:25" x14ac:dyDescent="0.35"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2:25" x14ac:dyDescent="0.35"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</row>
    <row r="177" spans="2:25" x14ac:dyDescent="0.35"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</row>
    <row r="178" spans="2:25" x14ac:dyDescent="0.35"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</row>
    <row r="179" spans="2:25" x14ac:dyDescent="0.35"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</row>
    <row r="180" spans="2:25" x14ac:dyDescent="0.35"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</row>
    <row r="181" spans="2:25" x14ac:dyDescent="0.35"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</row>
    <row r="182" spans="2:25" x14ac:dyDescent="0.35"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</row>
    <row r="183" spans="2:25" x14ac:dyDescent="0.35"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</row>
    <row r="184" spans="2:25" x14ac:dyDescent="0.35"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</row>
    <row r="185" spans="2:25" x14ac:dyDescent="0.35"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</row>
    <row r="186" spans="2:25" x14ac:dyDescent="0.35"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</row>
    <row r="187" spans="2:25" x14ac:dyDescent="0.35"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</row>
    <row r="188" spans="2:25" x14ac:dyDescent="0.35"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</row>
    <row r="189" spans="2:25" x14ac:dyDescent="0.35"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</row>
    <row r="190" spans="2:25" x14ac:dyDescent="0.35"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</row>
    <row r="191" spans="2:25" x14ac:dyDescent="0.35"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</row>
    <row r="192" spans="2:25" x14ac:dyDescent="0.35"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</row>
    <row r="193" spans="2:25" x14ac:dyDescent="0.35"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</row>
    <row r="194" spans="2:25" x14ac:dyDescent="0.35"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</row>
    <row r="195" spans="2:25" x14ac:dyDescent="0.35"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</row>
    <row r="196" spans="2:25" x14ac:dyDescent="0.35"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</row>
    <row r="197" spans="2:25" x14ac:dyDescent="0.35"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</row>
    <row r="198" spans="2:25" x14ac:dyDescent="0.35"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</row>
    <row r="199" spans="2:25" x14ac:dyDescent="0.35"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</row>
    <row r="200" spans="2:25" x14ac:dyDescent="0.35"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</row>
    <row r="201" spans="2:25" x14ac:dyDescent="0.35"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</row>
    <row r="202" spans="2:25" x14ac:dyDescent="0.35"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</row>
    <row r="203" spans="2:25" x14ac:dyDescent="0.35"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</row>
    <row r="204" spans="2:25" x14ac:dyDescent="0.35"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</row>
    <row r="205" spans="2:25" x14ac:dyDescent="0.35"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</row>
    <row r="206" spans="2:25" x14ac:dyDescent="0.35"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</row>
    <row r="207" spans="2:25" x14ac:dyDescent="0.35"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</row>
    <row r="208" spans="2:25" x14ac:dyDescent="0.35"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</row>
    <row r="209" spans="2:25" x14ac:dyDescent="0.35"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</row>
    <row r="210" spans="2:25" x14ac:dyDescent="0.35"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</row>
    <row r="211" spans="2:25" x14ac:dyDescent="0.35"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</row>
    <row r="212" spans="2:25" x14ac:dyDescent="0.35"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</row>
    <row r="213" spans="2:25" x14ac:dyDescent="0.35"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</row>
    <row r="214" spans="2:25" x14ac:dyDescent="0.35"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</row>
    <row r="215" spans="2:25" x14ac:dyDescent="0.35"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</row>
    <row r="216" spans="2:25" x14ac:dyDescent="0.35"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</row>
    <row r="217" spans="2:25" x14ac:dyDescent="0.35"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</row>
    <row r="218" spans="2:25" x14ac:dyDescent="0.35"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</row>
    <row r="219" spans="2:25" x14ac:dyDescent="0.35"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</row>
    <row r="220" spans="2:25" x14ac:dyDescent="0.35"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</row>
    <row r="221" spans="2:25" x14ac:dyDescent="0.35"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</row>
    <row r="222" spans="2:25" x14ac:dyDescent="0.35"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</row>
    <row r="223" spans="2:25" x14ac:dyDescent="0.35"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</row>
    <row r="224" spans="2:25" x14ac:dyDescent="0.35"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</row>
    <row r="225" spans="2:25" x14ac:dyDescent="0.35"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</row>
    <row r="226" spans="2:25" x14ac:dyDescent="0.35"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</row>
    <row r="227" spans="2:25" x14ac:dyDescent="0.35"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</row>
    <row r="228" spans="2:25" x14ac:dyDescent="0.35"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</row>
    <row r="229" spans="2:25" x14ac:dyDescent="0.35"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</row>
    <row r="230" spans="2:25" x14ac:dyDescent="0.35"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</row>
    <row r="231" spans="2:25" x14ac:dyDescent="0.35"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</row>
    <row r="232" spans="2:25" x14ac:dyDescent="0.35"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</row>
    <row r="233" spans="2:25" x14ac:dyDescent="0.35"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</row>
    <row r="234" spans="2:25" x14ac:dyDescent="0.35"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</row>
    <row r="235" spans="2:25" x14ac:dyDescent="0.35"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</row>
    <row r="236" spans="2:25" x14ac:dyDescent="0.35"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</row>
    <row r="237" spans="2:25" x14ac:dyDescent="0.35"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</row>
    <row r="238" spans="2:25" x14ac:dyDescent="0.35"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</row>
    <row r="239" spans="2:25" x14ac:dyDescent="0.35"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</row>
    <row r="240" spans="2:25" x14ac:dyDescent="0.35"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</row>
    <row r="241" spans="2:25" x14ac:dyDescent="0.35"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</row>
    <row r="242" spans="2:25" x14ac:dyDescent="0.35"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</row>
    <row r="243" spans="2:25" x14ac:dyDescent="0.35"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</row>
    <row r="244" spans="2:25" x14ac:dyDescent="0.35"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</row>
    <row r="245" spans="2:25" x14ac:dyDescent="0.35"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</row>
    <row r="246" spans="2:25" x14ac:dyDescent="0.35"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</row>
    <row r="247" spans="2:25" x14ac:dyDescent="0.35"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</row>
    <row r="248" spans="2:25" x14ac:dyDescent="0.35"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</row>
    <row r="249" spans="2:25" x14ac:dyDescent="0.35"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</row>
    <row r="250" spans="2:25" x14ac:dyDescent="0.35"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</row>
    <row r="251" spans="2:25" x14ac:dyDescent="0.35"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</row>
    <row r="252" spans="2:25" x14ac:dyDescent="0.35"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</row>
    <row r="253" spans="2:25" x14ac:dyDescent="0.35"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</row>
    <row r="254" spans="2:25" x14ac:dyDescent="0.35"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</row>
    <row r="255" spans="2:25" x14ac:dyDescent="0.35"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</row>
    <row r="256" spans="2:25" x14ac:dyDescent="0.35"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</row>
    <row r="257" spans="2:25" x14ac:dyDescent="0.35"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</row>
    <row r="258" spans="2:25" x14ac:dyDescent="0.35"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</row>
    <row r="259" spans="2:25" x14ac:dyDescent="0.35"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</row>
    <row r="260" spans="2:25" x14ac:dyDescent="0.35"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</row>
    <row r="261" spans="2:25" x14ac:dyDescent="0.35"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</row>
    <row r="262" spans="2:25" x14ac:dyDescent="0.35"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</row>
    <row r="263" spans="2:25" x14ac:dyDescent="0.35"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</row>
    <row r="264" spans="2:25" x14ac:dyDescent="0.35"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</row>
    <row r="265" spans="2:25" x14ac:dyDescent="0.35"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</row>
    <row r="266" spans="2:25" x14ac:dyDescent="0.35"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</row>
    <row r="267" spans="2:25" x14ac:dyDescent="0.35"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</row>
    <row r="268" spans="2:25" x14ac:dyDescent="0.35"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</row>
    <row r="269" spans="2:25" x14ac:dyDescent="0.35"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</row>
    <row r="270" spans="2:25" x14ac:dyDescent="0.35"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</row>
    <row r="271" spans="2:25" x14ac:dyDescent="0.35"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</row>
    <row r="272" spans="2:25" x14ac:dyDescent="0.35"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</row>
    <row r="273" spans="2:25" x14ac:dyDescent="0.35"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</row>
    <row r="274" spans="2:25" x14ac:dyDescent="0.35"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</row>
    <row r="275" spans="2:25" x14ac:dyDescent="0.35"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</row>
    <row r="276" spans="2:25" x14ac:dyDescent="0.35"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</row>
    <row r="277" spans="2:25" x14ac:dyDescent="0.35"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</row>
    <row r="278" spans="2:25" x14ac:dyDescent="0.35"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</row>
    <row r="279" spans="2:25" x14ac:dyDescent="0.35"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</row>
    <row r="280" spans="2:25" x14ac:dyDescent="0.35"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</row>
    <row r="281" spans="2:25" x14ac:dyDescent="0.35"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</row>
    <row r="282" spans="2:25" x14ac:dyDescent="0.35"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</row>
    <row r="283" spans="2:25" x14ac:dyDescent="0.35"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</row>
    <row r="284" spans="2:25" x14ac:dyDescent="0.35"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</row>
    <row r="285" spans="2:25" x14ac:dyDescent="0.35"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</row>
    <row r="286" spans="2:25" x14ac:dyDescent="0.35"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</row>
    <row r="287" spans="2:25" x14ac:dyDescent="0.35"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</row>
    <row r="288" spans="2:25" x14ac:dyDescent="0.35"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</row>
    <row r="289" spans="2:25" x14ac:dyDescent="0.35"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</row>
    <row r="290" spans="2:25" x14ac:dyDescent="0.35"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</row>
    <row r="291" spans="2:25" x14ac:dyDescent="0.35"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</row>
  </sheetData>
  <protectedRanges>
    <protectedRange sqref="AD10:AD11" name="Range1_11_1_1_1_2_2_1_2"/>
    <protectedRange sqref="AE10:AE11" name="Range1_11_1_1_1_2_2_1_2_1"/>
  </protectedRanges>
  <mergeCells count="48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B74:Y74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1A00-000000000000}">
      <formula1>$BA$25:$BA$29</formula1>
    </dataValidation>
    <dataValidation type="list" allowBlank="1" showInputMessage="1" showErrorMessage="1" sqref="U12:U35" xr:uid="{00000000-0002-0000-1A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2:DW81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43401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'27'!AE35</f>
        <v>9722676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'27'!DC35</f>
        <v>2465806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43401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71</v>
      </c>
      <c r="H12" s="44">
        <f t="shared" ref="H12:H35" si="1">G12/1.42</f>
        <v>50</v>
      </c>
      <c r="I12" s="44">
        <v>69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9726260</v>
      </c>
      <c r="AF12" s="39"/>
      <c r="AG12" s="39"/>
      <c r="AH12" s="39"/>
      <c r="AI12" s="38">
        <f>IF(ISBLANK(AE12),"-",AE12-AE10)</f>
        <v>3584</v>
      </c>
      <c r="AJ12" s="38">
        <f t="shared" ref="AJ12:AJ35" si="2">AI12/1000</f>
        <v>3.5840000000000001</v>
      </c>
      <c r="AK12" s="38">
        <f t="shared" ref="AK12:AK35" si="3">AJ12*24</f>
        <v>86.016000000000005</v>
      </c>
      <c r="AL12" s="38"/>
      <c r="AM12" s="38"/>
      <c r="AN12" s="38"/>
      <c r="AO12" s="38">
        <f t="shared" ref="AO12:AO35" si="4">AK12</f>
        <v>86.016000000000005</v>
      </c>
      <c r="AP12" s="37">
        <v>5.4</v>
      </c>
      <c r="AQ12" s="37">
        <f>AP12</f>
        <v>5.4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2466909</v>
      </c>
      <c r="DD12" s="32"/>
      <c r="DE12" s="32">
        <f>IF(ISBLANK(DC12),"-",DC12-DC10)</f>
        <v>1103</v>
      </c>
      <c r="DF12" s="32"/>
      <c r="DG12" s="32">
        <f>DC12-DC10</f>
        <v>1103</v>
      </c>
      <c r="DH12" s="32"/>
      <c r="DI12" s="32"/>
      <c r="DJ12" s="32"/>
      <c r="DK12" s="32"/>
      <c r="DL12" s="32"/>
      <c r="DM12" s="32">
        <f t="shared" ref="DM12:DM36" si="7">DE12</f>
        <v>1103</v>
      </c>
      <c r="DN12" s="32">
        <f>DM12/AJ12</f>
        <v>307.75669642857144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43401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4</v>
      </c>
      <c r="G13" s="89">
        <v>73</v>
      </c>
      <c r="H13" s="44">
        <f t="shared" si="1"/>
        <v>51.408450704225352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9729889</v>
      </c>
      <c r="AF13" s="39"/>
      <c r="AG13" s="39"/>
      <c r="AH13" s="39"/>
      <c r="AI13" s="38">
        <f t="shared" ref="AI13:AI35" si="8">IF(ISBLANK(AE13),"-",AE13-AE12)</f>
        <v>3629</v>
      </c>
      <c r="AJ13" s="38">
        <f t="shared" si="2"/>
        <v>3.629</v>
      </c>
      <c r="AK13" s="38">
        <f t="shared" si="3"/>
        <v>87.096000000000004</v>
      </c>
      <c r="AL13" s="38"/>
      <c r="AM13" s="38"/>
      <c r="AN13" s="38"/>
      <c r="AO13" s="38">
        <f t="shared" si="4"/>
        <v>87.096000000000004</v>
      </c>
      <c r="AP13" s="37">
        <v>6.9</v>
      </c>
      <c r="AQ13" s="37">
        <f t="shared" ref="AQ13:AQ35" si="9">AP13</f>
        <v>6.9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2468010</v>
      </c>
      <c r="DD13" s="32"/>
      <c r="DE13" s="32">
        <f t="shared" ref="DE13:DE35" si="10">IF(ISBLANK(DC13),"-",DC13-DC12)</f>
        <v>1101</v>
      </c>
      <c r="DF13" s="32"/>
      <c r="DG13" s="32">
        <f t="shared" ref="DG13:DG35" si="11">DC13-DC12</f>
        <v>1101</v>
      </c>
      <c r="DH13" s="32"/>
      <c r="DI13" s="32"/>
      <c r="DJ13" s="32"/>
      <c r="DK13" s="32"/>
      <c r="DL13" s="32"/>
      <c r="DM13" s="32">
        <f t="shared" si="7"/>
        <v>1101</v>
      </c>
      <c r="DN13" s="32">
        <f t="shared" ref="DN13:DN36" si="12">DM13/AJ13</f>
        <v>303.38936346100854</v>
      </c>
      <c r="DO13" s="91">
        <v>1.03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43401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5</v>
      </c>
      <c r="G14" s="89">
        <v>73</v>
      </c>
      <c r="H14" s="44">
        <f t="shared" si="1"/>
        <v>51.408450704225352</v>
      </c>
      <c r="I14" s="44">
        <v>70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9733599</v>
      </c>
      <c r="AF14" s="39"/>
      <c r="AG14" s="39"/>
      <c r="AH14" s="39"/>
      <c r="AI14" s="38">
        <f t="shared" si="8"/>
        <v>3710</v>
      </c>
      <c r="AJ14" s="38">
        <f t="shared" si="2"/>
        <v>3.71</v>
      </c>
      <c r="AK14" s="38">
        <f t="shared" si="3"/>
        <v>89.039999999999992</v>
      </c>
      <c r="AL14" s="38"/>
      <c r="AM14" s="38"/>
      <c r="AN14" s="38"/>
      <c r="AO14" s="38">
        <f t="shared" si="4"/>
        <v>89.039999999999992</v>
      </c>
      <c r="AP14" s="37">
        <v>8.4</v>
      </c>
      <c r="AQ14" s="37">
        <f t="shared" si="9"/>
        <v>8.4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0.99747899159663866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2469122</v>
      </c>
      <c r="DD14" s="32"/>
      <c r="DE14" s="32">
        <f t="shared" si="10"/>
        <v>1112</v>
      </c>
      <c r="DF14" s="32"/>
      <c r="DG14" s="32">
        <f t="shared" si="11"/>
        <v>1112</v>
      </c>
      <c r="DH14" s="32"/>
      <c r="DI14" s="32"/>
      <c r="DJ14" s="32"/>
      <c r="DK14" s="32"/>
      <c r="DL14" s="32"/>
      <c r="DM14" s="32">
        <f t="shared" si="7"/>
        <v>1112</v>
      </c>
      <c r="DN14" s="32">
        <f t="shared" si="12"/>
        <v>299.73045822102426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43401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7</v>
      </c>
      <c r="G15" s="89">
        <v>80</v>
      </c>
      <c r="H15" s="44">
        <f t="shared" si="1"/>
        <v>56.338028169014088</v>
      </c>
      <c r="I15" s="44">
        <v>79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9737223</v>
      </c>
      <c r="AF15" s="39"/>
      <c r="AG15" s="39"/>
      <c r="AH15" s="39"/>
      <c r="AI15" s="38">
        <f t="shared" si="8"/>
        <v>3624</v>
      </c>
      <c r="AJ15" s="38">
        <f t="shared" si="2"/>
        <v>3.6240000000000001</v>
      </c>
      <c r="AK15" s="38">
        <f t="shared" si="3"/>
        <v>86.975999999999999</v>
      </c>
      <c r="AL15" s="38"/>
      <c r="AM15" s="38"/>
      <c r="AN15" s="38"/>
      <c r="AO15" s="38">
        <f t="shared" si="4"/>
        <v>86.975999999999999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1187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0.99747899159663866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2470136</v>
      </c>
      <c r="DD15" s="32"/>
      <c r="DE15" s="32">
        <f t="shared" si="10"/>
        <v>1014</v>
      </c>
      <c r="DF15" s="32"/>
      <c r="DG15" s="32">
        <f t="shared" si="11"/>
        <v>1014</v>
      </c>
      <c r="DH15" s="32"/>
      <c r="DI15" s="32"/>
      <c r="DJ15" s="32"/>
      <c r="DK15" s="32"/>
      <c r="DL15" s="32"/>
      <c r="DM15" s="32">
        <f t="shared" si="7"/>
        <v>1014</v>
      </c>
      <c r="DN15" s="32">
        <f t="shared" si="12"/>
        <v>279.80132450331126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43401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9741047</v>
      </c>
      <c r="AF16" s="39"/>
      <c r="AG16" s="39"/>
      <c r="AH16" s="39"/>
      <c r="AI16" s="38">
        <f t="shared" si="8"/>
        <v>3824</v>
      </c>
      <c r="AJ16" s="38">
        <f t="shared" si="2"/>
        <v>3.8239999999999998</v>
      </c>
      <c r="AK16" s="38">
        <f t="shared" si="3"/>
        <v>91.775999999999996</v>
      </c>
      <c r="AL16" s="38"/>
      <c r="AM16" s="38"/>
      <c r="AN16" s="38"/>
      <c r="AO16" s="38">
        <f t="shared" si="4"/>
        <v>91.775999999999996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1154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0.96974789915966386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2471184</v>
      </c>
      <c r="DD16" s="32"/>
      <c r="DE16" s="32">
        <f t="shared" si="10"/>
        <v>1048</v>
      </c>
      <c r="DF16" s="32"/>
      <c r="DG16" s="32">
        <f t="shared" si="11"/>
        <v>1048</v>
      </c>
      <c r="DH16" s="32"/>
      <c r="DI16" s="32"/>
      <c r="DJ16" s="32"/>
      <c r="DK16" s="32"/>
      <c r="DL16" s="32"/>
      <c r="DM16" s="32">
        <f t="shared" si="7"/>
        <v>1048</v>
      </c>
      <c r="DN16" s="32">
        <f t="shared" si="12"/>
        <v>274.05857740585776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43401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8</v>
      </c>
      <c r="G17" s="89">
        <v>81</v>
      </c>
      <c r="H17" s="44">
        <f t="shared" si="1"/>
        <v>57.04225352112676</v>
      </c>
      <c r="I17" s="44">
        <v>79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9745029</v>
      </c>
      <c r="AF17" s="39"/>
      <c r="AG17" s="39"/>
      <c r="AH17" s="39"/>
      <c r="AI17" s="38">
        <f t="shared" si="8"/>
        <v>3982</v>
      </c>
      <c r="AJ17" s="38">
        <f t="shared" si="2"/>
        <v>3.9820000000000002</v>
      </c>
      <c r="AK17" s="38">
        <f t="shared" si="3"/>
        <v>95.568000000000012</v>
      </c>
      <c r="AL17" s="38"/>
      <c r="AM17" s="38"/>
      <c r="AN17" s="38"/>
      <c r="AO17" s="38">
        <f t="shared" si="4"/>
        <v>95.568000000000012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1154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0.96974789915966386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2472188</v>
      </c>
      <c r="DD17" s="32"/>
      <c r="DE17" s="32">
        <f t="shared" si="10"/>
        <v>1004</v>
      </c>
      <c r="DF17" s="32"/>
      <c r="DG17" s="32">
        <f t="shared" si="11"/>
        <v>1004</v>
      </c>
      <c r="DH17" s="32"/>
      <c r="DI17" s="32"/>
      <c r="DJ17" s="32"/>
      <c r="DK17" s="32"/>
      <c r="DL17" s="32"/>
      <c r="DM17" s="32">
        <f t="shared" si="7"/>
        <v>1004</v>
      </c>
      <c r="DN17" s="32">
        <f t="shared" si="12"/>
        <v>252.13460572576594</v>
      </c>
      <c r="DO17" s="91">
        <v>1.1100000000000001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43401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80</v>
      </c>
      <c r="H18" s="44">
        <f t="shared" si="1"/>
        <v>56.338028169014088</v>
      </c>
      <c r="I18" s="44">
        <v>78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9749679</v>
      </c>
      <c r="AF18" s="39"/>
      <c r="AG18" s="39"/>
      <c r="AH18" s="39"/>
      <c r="AI18" s="38">
        <f t="shared" si="8"/>
        <v>4650</v>
      </c>
      <c r="AJ18" s="38">
        <f t="shared" si="2"/>
        <v>4.6500000000000004</v>
      </c>
      <c r="AK18" s="38">
        <f t="shared" si="3"/>
        <v>111.60000000000001</v>
      </c>
      <c r="AL18" s="38"/>
      <c r="AM18" s="38"/>
      <c r="AN18" s="38"/>
      <c r="AO18" s="38">
        <f t="shared" si="4"/>
        <v>111.60000000000001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1147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0.96386554621848741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2473287</v>
      </c>
      <c r="DD18" s="32"/>
      <c r="DE18" s="32">
        <f t="shared" si="10"/>
        <v>1099</v>
      </c>
      <c r="DF18" s="32"/>
      <c r="DG18" s="32">
        <f t="shared" si="11"/>
        <v>1099</v>
      </c>
      <c r="DH18" s="32"/>
      <c r="DI18" s="32"/>
      <c r="DJ18" s="32"/>
      <c r="DK18" s="32"/>
      <c r="DL18" s="32"/>
      <c r="DM18" s="32">
        <f t="shared" si="7"/>
        <v>1099</v>
      </c>
      <c r="DN18" s="32">
        <f t="shared" si="12"/>
        <v>236.34408602150535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43401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76</v>
      </c>
      <c r="H19" s="44">
        <f t="shared" si="1"/>
        <v>53.521126760563384</v>
      </c>
      <c r="I19" s="44">
        <v>74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9754281</v>
      </c>
      <c r="AF19" s="39"/>
      <c r="AG19" s="39"/>
      <c r="AH19" s="39"/>
      <c r="AI19" s="38">
        <f t="shared" si="8"/>
        <v>4602</v>
      </c>
      <c r="AJ19" s="38">
        <f t="shared" si="2"/>
        <v>4.6020000000000003</v>
      </c>
      <c r="AK19" s="38">
        <f t="shared" si="3"/>
        <v>110.44800000000001</v>
      </c>
      <c r="AL19" s="38"/>
      <c r="AM19" s="38"/>
      <c r="AN19" s="38"/>
      <c r="AO19" s="38">
        <f t="shared" si="4"/>
        <v>110.44800000000001</v>
      </c>
      <c r="AP19" s="37">
        <v>9.5</v>
      </c>
      <c r="AQ19" s="37">
        <f t="shared" si="9"/>
        <v>9.5</v>
      </c>
      <c r="AR19" s="36"/>
      <c r="AS19" s="36"/>
      <c r="AT19" s="36"/>
      <c r="AU19" s="35" t="s">
        <v>153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2474377</v>
      </c>
      <c r="DD19" s="32"/>
      <c r="DE19" s="32">
        <f t="shared" si="10"/>
        <v>1090</v>
      </c>
      <c r="DF19" s="32"/>
      <c r="DG19" s="32">
        <f t="shared" si="11"/>
        <v>1090</v>
      </c>
      <c r="DH19" s="32"/>
      <c r="DI19" s="32"/>
      <c r="DJ19" s="32"/>
      <c r="DK19" s="32"/>
      <c r="DL19" s="32"/>
      <c r="DM19" s="32">
        <f t="shared" si="7"/>
        <v>1090</v>
      </c>
      <c r="DN19" s="32">
        <f t="shared" si="12"/>
        <v>236.85354193828769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43401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77</v>
      </c>
      <c r="H20" s="44">
        <f t="shared" si="1"/>
        <v>54.225352112676056</v>
      </c>
      <c r="I20" s="44">
        <v>75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9758954</v>
      </c>
      <c r="AF20" s="39"/>
      <c r="AG20" s="39"/>
      <c r="AH20" s="39"/>
      <c r="AI20" s="38">
        <f t="shared" si="8"/>
        <v>4673</v>
      </c>
      <c r="AJ20" s="38">
        <f t="shared" si="2"/>
        <v>4.673</v>
      </c>
      <c r="AK20" s="38">
        <f t="shared" si="3"/>
        <v>112.152</v>
      </c>
      <c r="AL20" s="38"/>
      <c r="AM20" s="38"/>
      <c r="AN20" s="38"/>
      <c r="AO20" s="38">
        <f t="shared" si="4"/>
        <v>112.152</v>
      </c>
      <c r="AP20" s="37">
        <v>9</v>
      </c>
      <c r="AQ20" s="37">
        <f t="shared" si="9"/>
        <v>9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1029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</v>
      </c>
      <c r="CK20" s="33">
        <f t="shared" si="6"/>
        <v>0.86470588235294121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2475537</v>
      </c>
      <c r="DD20" s="32"/>
      <c r="DE20" s="32">
        <f t="shared" si="10"/>
        <v>1160</v>
      </c>
      <c r="DF20" s="32"/>
      <c r="DG20" s="32">
        <f t="shared" si="11"/>
        <v>1160</v>
      </c>
      <c r="DH20" s="32"/>
      <c r="DI20" s="32"/>
      <c r="DJ20" s="32"/>
      <c r="DK20" s="32"/>
      <c r="DL20" s="32"/>
      <c r="DM20" s="32">
        <f t="shared" si="7"/>
        <v>1160</v>
      </c>
      <c r="DN20" s="32">
        <f t="shared" si="12"/>
        <v>248.23453884014552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43401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76</v>
      </c>
      <c r="H21" s="44">
        <f t="shared" si="1"/>
        <v>53.521126760563384</v>
      </c>
      <c r="I21" s="44">
        <v>74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9763719</v>
      </c>
      <c r="AF21" s="39"/>
      <c r="AG21" s="39"/>
      <c r="AH21" s="39"/>
      <c r="AI21" s="38">
        <f t="shared" si="8"/>
        <v>4765</v>
      </c>
      <c r="AJ21" s="38">
        <f t="shared" si="2"/>
        <v>4.7649999999999997</v>
      </c>
      <c r="AK21" s="38">
        <f t="shared" si="3"/>
        <v>114.35999999999999</v>
      </c>
      <c r="AL21" s="38"/>
      <c r="AM21" s="38"/>
      <c r="AN21" s="38"/>
      <c r="AO21" s="38">
        <f t="shared" si="4"/>
        <v>114.35999999999999</v>
      </c>
      <c r="AP21" s="37">
        <v>8.4</v>
      </c>
      <c r="AQ21" s="37">
        <f t="shared" si="9"/>
        <v>8.4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1028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</v>
      </c>
      <c r="CK21" s="33">
        <f t="shared" si="6"/>
        <v>0.86386554621848743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2476744</v>
      </c>
      <c r="DD21" s="32"/>
      <c r="DE21" s="32">
        <f t="shared" si="10"/>
        <v>1207</v>
      </c>
      <c r="DF21" s="32"/>
      <c r="DG21" s="32">
        <f t="shared" si="11"/>
        <v>1207</v>
      </c>
      <c r="DH21" s="32"/>
      <c r="DI21" s="32"/>
      <c r="DJ21" s="32"/>
      <c r="DK21" s="32"/>
      <c r="DL21" s="32"/>
      <c r="DM21" s="32">
        <f t="shared" si="7"/>
        <v>1207</v>
      </c>
      <c r="DN21" s="32">
        <f t="shared" si="12"/>
        <v>253.30535152151103</v>
      </c>
      <c r="DO21" s="91">
        <v>1.05</v>
      </c>
      <c r="DP21" s="31"/>
      <c r="DT21" s="24"/>
      <c r="DU21" s="24"/>
      <c r="DV21" s="24"/>
      <c r="DW21" s="23"/>
    </row>
    <row r="22" spans="1:127" x14ac:dyDescent="0.35">
      <c r="A22" s="232">
        <v>43401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75</v>
      </c>
      <c r="H22" s="44">
        <f t="shared" si="1"/>
        <v>52.816901408450704</v>
      </c>
      <c r="I22" s="44">
        <v>73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9768628</v>
      </c>
      <c r="AF22" s="39"/>
      <c r="AG22" s="39"/>
      <c r="AH22" s="39"/>
      <c r="AI22" s="38">
        <f t="shared" si="8"/>
        <v>4909</v>
      </c>
      <c r="AJ22" s="38">
        <f t="shared" si="2"/>
        <v>4.9089999999999998</v>
      </c>
      <c r="AK22" s="38">
        <f t="shared" si="3"/>
        <v>117.816</v>
      </c>
      <c r="AL22" s="38"/>
      <c r="AM22" s="38"/>
      <c r="AN22" s="38"/>
      <c r="AO22" s="38">
        <f t="shared" si="4"/>
        <v>117.816</v>
      </c>
      <c r="AP22" s="37">
        <v>7.8</v>
      </c>
      <c r="AQ22" s="37">
        <f t="shared" si="9"/>
        <v>7.8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1028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</v>
      </c>
      <c r="CK22" s="33">
        <f t="shared" si="6"/>
        <v>0.86386554621848743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2477936</v>
      </c>
      <c r="DD22" s="32"/>
      <c r="DE22" s="32">
        <f t="shared" si="10"/>
        <v>1192</v>
      </c>
      <c r="DF22" s="32"/>
      <c r="DG22" s="32">
        <f t="shared" si="11"/>
        <v>1192</v>
      </c>
      <c r="DH22" s="32"/>
      <c r="DI22" s="32"/>
      <c r="DJ22" s="32"/>
      <c r="DK22" s="32"/>
      <c r="DL22" s="32"/>
      <c r="DM22" s="32">
        <f t="shared" si="7"/>
        <v>1192</v>
      </c>
      <c r="DN22" s="32">
        <f t="shared" si="12"/>
        <v>242.81931146873092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43401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75</v>
      </c>
      <c r="H23" s="44">
        <f t="shared" si="1"/>
        <v>52.816901408450704</v>
      </c>
      <c r="I23" s="44">
        <v>73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9773025</v>
      </c>
      <c r="AF23" s="39"/>
      <c r="AG23" s="39"/>
      <c r="AH23" s="39"/>
      <c r="AI23" s="38">
        <f t="shared" si="8"/>
        <v>4397</v>
      </c>
      <c r="AJ23" s="38">
        <f t="shared" si="2"/>
        <v>4.3970000000000002</v>
      </c>
      <c r="AK23" s="38">
        <f t="shared" si="3"/>
        <v>105.52800000000001</v>
      </c>
      <c r="AL23" s="38"/>
      <c r="AM23" s="38"/>
      <c r="AN23" s="38"/>
      <c r="AO23" s="38">
        <f t="shared" si="4"/>
        <v>105.52800000000001</v>
      </c>
      <c r="AP23" s="37">
        <v>7.2</v>
      </c>
      <c r="AQ23" s="37">
        <f t="shared" si="9"/>
        <v>7.2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1026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</v>
      </c>
      <c r="CK23" s="33">
        <f t="shared" si="6"/>
        <v>0.86218487394957988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2479123</v>
      </c>
      <c r="DD23" s="32"/>
      <c r="DE23" s="32">
        <f t="shared" si="10"/>
        <v>1187</v>
      </c>
      <c r="DF23" s="32"/>
      <c r="DG23" s="32">
        <f t="shared" si="11"/>
        <v>1187</v>
      </c>
      <c r="DH23" s="32"/>
      <c r="DI23" s="32"/>
      <c r="DJ23" s="32"/>
      <c r="DK23" s="32"/>
      <c r="DL23" s="32"/>
      <c r="DM23" s="32">
        <f t="shared" si="7"/>
        <v>1187</v>
      </c>
      <c r="DN23" s="32">
        <f t="shared" si="12"/>
        <v>269.95678871958154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43401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74</v>
      </c>
      <c r="H24" s="44">
        <f t="shared" si="1"/>
        <v>52.112676056338032</v>
      </c>
      <c r="I24" s="44">
        <v>72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9777593</v>
      </c>
      <c r="AF24" s="39"/>
      <c r="AG24" s="39"/>
      <c r="AH24" s="39"/>
      <c r="AI24" s="38">
        <f t="shared" si="8"/>
        <v>4568</v>
      </c>
      <c r="AJ24" s="38">
        <f t="shared" si="2"/>
        <v>4.5679999999999996</v>
      </c>
      <c r="AK24" s="38">
        <f t="shared" si="3"/>
        <v>109.63199999999999</v>
      </c>
      <c r="AL24" s="38"/>
      <c r="AM24" s="38"/>
      <c r="AN24" s="38"/>
      <c r="AO24" s="38">
        <f t="shared" si="4"/>
        <v>109.63199999999999</v>
      </c>
      <c r="AP24" s="37">
        <v>6.6</v>
      </c>
      <c r="AQ24" s="37">
        <f t="shared" si="9"/>
        <v>6.6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1026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</v>
      </c>
      <c r="CK24" s="33">
        <f t="shared" si="6"/>
        <v>0.86218487394957988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2480325</v>
      </c>
      <c r="DD24" s="32"/>
      <c r="DE24" s="32">
        <f t="shared" si="10"/>
        <v>1202</v>
      </c>
      <c r="DF24" s="32"/>
      <c r="DG24" s="32">
        <f t="shared" si="11"/>
        <v>1202</v>
      </c>
      <c r="DH24" s="32"/>
      <c r="DI24" s="32"/>
      <c r="DJ24" s="32"/>
      <c r="DK24" s="32"/>
      <c r="DL24" s="32"/>
      <c r="DM24" s="32">
        <f t="shared" si="7"/>
        <v>1202</v>
      </c>
      <c r="DN24" s="32">
        <f t="shared" si="12"/>
        <v>263.13485113835378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43401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75</v>
      </c>
      <c r="H25" s="44">
        <f t="shared" si="1"/>
        <v>52.816901408450704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9782129</v>
      </c>
      <c r="AF25" s="39"/>
      <c r="AG25" s="39"/>
      <c r="AH25" s="39"/>
      <c r="AI25" s="38">
        <f t="shared" si="8"/>
        <v>4536</v>
      </c>
      <c r="AJ25" s="38">
        <f t="shared" si="2"/>
        <v>4.5359999999999996</v>
      </c>
      <c r="AK25" s="38">
        <f t="shared" si="3"/>
        <v>108.86399999999999</v>
      </c>
      <c r="AL25" s="38"/>
      <c r="AM25" s="38"/>
      <c r="AN25" s="38"/>
      <c r="AO25" s="38">
        <f t="shared" si="4"/>
        <v>108.86399999999999</v>
      </c>
      <c r="AP25" s="37">
        <v>6</v>
      </c>
      <c r="AQ25" s="37">
        <f t="shared" si="9"/>
        <v>6</v>
      </c>
      <c r="AR25" s="36"/>
      <c r="AS25" s="36"/>
      <c r="AT25" s="36"/>
      <c r="AU25" s="35" t="s">
        <v>158</v>
      </c>
      <c r="AV25" s="34">
        <v>1186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1026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0.99663865546218489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</v>
      </c>
      <c r="CK25" s="33">
        <f t="shared" si="6"/>
        <v>0.86218487394957988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2481522</v>
      </c>
      <c r="DD25" s="32"/>
      <c r="DE25" s="32">
        <f t="shared" si="10"/>
        <v>1197</v>
      </c>
      <c r="DF25" s="32"/>
      <c r="DG25" s="32">
        <f t="shared" si="11"/>
        <v>1197</v>
      </c>
      <c r="DH25" s="32"/>
      <c r="DI25" s="32"/>
      <c r="DJ25" s="32"/>
      <c r="DK25" s="32"/>
      <c r="DL25" s="32"/>
      <c r="DM25" s="32">
        <f t="shared" si="7"/>
        <v>1197</v>
      </c>
      <c r="DN25" s="32">
        <f t="shared" si="12"/>
        <v>263.88888888888891</v>
      </c>
      <c r="DO25" s="91">
        <v>0.97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43401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75</v>
      </c>
      <c r="H26" s="44">
        <f t="shared" si="1"/>
        <v>52.816901408450704</v>
      </c>
      <c r="I26" s="44">
        <v>73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9786510</v>
      </c>
      <c r="AF26" s="39"/>
      <c r="AG26" s="39"/>
      <c r="AH26" s="39"/>
      <c r="AI26" s="38">
        <f t="shared" si="8"/>
        <v>4381</v>
      </c>
      <c r="AJ26" s="38">
        <f t="shared" si="2"/>
        <v>4.3810000000000002</v>
      </c>
      <c r="AK26" s="38">
        <f t="shared" si="3"/>
        <v>105.14400000000001</v>
      </c>
      <c r="AL26" s="38"/>
      <c r="AM26" s="38"/>
      <c r="AN26" s="38"/>
      <c r="AO26" s="38">
        <f t="shared" si="4"/>
        <v>105.14400000000001</v>
      </c>
      <c r="AP26" s="37">
        <v>5.5</v>
      </c>
      <c r="AQ26" s="37">
        <f t="shared" si="9"/>
        <v>5.5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1010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</v>
      </c>
      <c r="CK26" s="33">
        <f t="shared" si="6"/>
        <v>0.84873949579831931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2482702</v>
      </c>
      <c r="DD26" s="32"/>
      <c r="DE26" s="32">
        <f t="shared" si="10"/>
        <v>1180</v>
      </c>
      <c r="DF26" s="32"/>
      <c r="DG26" s="32">
        <f t="shared" si="11"/>
        <v>1180</v>
      </c>
      <c r="DH26" s="32"/>
      <c r="DI26" s="32"/>
      <c r="DJ26" s="32"/>
      <c r="DK26" s="32"/>
      <c r="DL26" s="32"/>
      <c r="DM26" s="32">
        <f t="shared" si="7"/>
        <v>1180</v>
      </c>
      <c r="DN26" s="32">
        <f t="shared" si="12"/>
        <v>269.34489842501711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43401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76</v>
      </c>
      <c r="H27" s="44">
        <f t="shared" si="1"/>
        <v>53.521126760563384</v>
      </c>
      <c r="I27" s="44">
        <v>74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9790907</v>
      </c>
      <c r="AF27" s="39"/>
      <c r="AG27" s="39"/>
      <c r="AH27" s="39"/>
      <c r="AI27" s="38">
        <f t="shared" si="8"/>
        <v>4397</v>
      </c>
      <c r="AJ27" s="38">
        <f t="shared" si="2"/>
        <v>4.3970000000000002</v>
      </c>
      <c r="AK27" s="38">
        <f t="shared" si="3"/>
        <v>105.52800000000001</v>
      </c>
      <c r="AL27" s="38"/>
      <c r="AM27" s="38"/>
      <c r="AN27" s="38"/>
      <c r="AO27" s="38">
        <f t="shared" si="4"/>
        <v>105.52800000000001</v>
      </c>
      <c r="AP27" s="37">
        <v>5.0999999999999996</v>
      </c>
      <c r="AQ27" s="37">
        <f t="shared" si="9"/>
        <v>5.0999999999999996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1010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</v>
      </c>
      <c r="CK27" s="33">
        <f t="shared" si="6"/>
        <v>0.84873949579831931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2483854</v>
      </c>
      <c r="DD27" s="32"/>
      <c r="DE27" s="32">
        <f t="shared" si="10"/>
        <v>1152</v>
      </c>
      <c r="DF27" s="32"/>
      <c r="DG27" s="32">
        <f t="shared" si="11"/>
        <v>1152</v>
      </c>
      <c r="DH27" s="32"/>
      <c r="DI27" s="32"/>
      <c r="DJ27" s="32"/>
      <c r="DK27" s="32"/>
      <c r="DL27" s="32"/>
      <c r="DM27" s="32">
        <f t="shared" si="7"/>
        <v>1152</v>
      </c>
      <c r="DN27" s="32">
        <f t="shared" si="12"/>
        <v>261.99681601091652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43401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75</v>
      </c>
      <c r="H28" s="44">
        <f t="shared" si="1"/>
        <v>52.816901408450704</v>
      </c>
      <c r="I28" s="44">
        <v>73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9795213</v>
      </c>
      <c r="AF28" s="39"/>
      <c r="AG28" s="39"/>
      <c r="AH28" s="39"/>
      <c r="AI28" s="38">
        <f t="shared" si="8"/>
        <v>4306</v>
      </c>
      <c r="AJ28" s="38">
        <f t="shared" si="2"/>
        <v>4.306</v>
      </c>
      <c r="AK28" s="38">
        <f t="shared" si="3"/>
        <v>103.34399999999999</v>
      </c>
      <c r="AL28" s="38"/>
      <c r="AM28" s="38"/>
      <c r="AN28" s="38"/>
      <c r="AO28" s="38">
        <f t="shared" si="4"/>
        <v>103.34399999999999</v>
      </c>
      <c r="AP28" s="37">
        <v>4.7</v>
      </c>
      <c r="AQ28" s="37">
        <f t="shared" si="9"/>
        <v>4.7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1011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</v>
      </c>
      <c r="CK28" s="33">
        <f t="shared" si="6"/>
        <v>0.84957983193277309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2485018</v>
      </c>
      <c r="DD28" s="32"/>
      <c r="DE28" s="32">
        <f t="shared" si="10"/>
        <v>1164</v>
      </c>
      <c r="DF28" s="32"/>
      <c r="DG28" s="32">
        <f t="shared" si="11"/>
        <v>1164</v>
      </c>
      <c r="DH28" s="32"/>
      <c r="DI28" s="32"/>
      <c r="DJ28" s="32"/>
      <c r="DK28" s="32"/>
      <c r="DL28" s="32"/>
      <c r="DM28" s="32">
        <f t="shared" si="7"/>
        <v>1164</v>
      </c>
      <c r="DN28" s="32">
        <f t="shared" si="12"/>
        <v>270.32048304691131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43401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74</v>
      </c>
      <c r="H29" s="44">
        <f t="shared" si="1"/>
        <v>52.112676056338032</v>
      </c>
      <c r="I29" s="44">
        <v>73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9799676</v>
      </c>
      <c r="AF29" s="39"/>
      <c r="AG29" s="39"/>
      <c r="AH29" s="39"/>
      <c r="AI29" s="38">
        <f t="shared" si="8"/>
        <v>4463</v>
      </c>
      <c r="AJ29" s="38">
        <f t="shared" si="2"/>
        <v>4.4630000000000001</v>
      </c>
      <c r="AK29" s="38">
        <f t="shared" si="3"/>
        <v>107.11199999999999</v>
      </c>
      <c r="AL29" s="38"/>
      <c r="AM29" s="38"/>
      <c r="AN29" s="38"/>
      <c r="AO29" s="38">
        <f t="shared" si="4"/>
        <v>107.11199999999999</v>
      </c>
      <c r="AP29" s="37">
        <v>4.2</v>
      </c>
      <c r="AQ29" s="37">
        <f t="shared" si="9"/>
        <v>4.2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1011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</v>
      </c>
      <c r="CK29" s="33">
        <f t="shared" si="6"/>
        <v>0.84957983193277309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2486191</v>
      </c>
      <c r="DD29" s="32"/>
      <c r="DE29" s="32">
        <f t="shared" si="10"/>
        <v>1173</v>
      </c>
      <c r="DF29" s="32"/>
      <c r="DG29" s="32">
        <f t="shared" si="11"/>
        <v>1173</v>
      </c>
      <c r="DH29" s="32"/>
      <c r="DI29" s="32"/>
      <c r="DJ29" s="32"/>
      <c r="DK29" s="32"/>
      <c r="DL29" s="32"/>
      <c r="DM29" s="32">
        <f t="shared" si="7"/>
        <v>1173</v>
      </c>
      <c r="DN29" s="32">
        <f t="shared" si="12"/>
        <v>262.82769437598029</v>
      </c>
      <c r="DO29" s="91">
        <v>0.99</v>
      </c>
      <c r="DP29" s="31"/>
      <c r="DT29" s="24"/>
      <c r="DU29" s="24"/>
      <c r="DV29" s="24"/>
      <c r="DW29" s="23"/>
    </row>
    <row r="30" spans="1:127" x14ac:dyDescent="0.35">
      <c r="A30" s="232">
        <v>43401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76</v>
      </c>
      <c r="H30" s="44">
        <f t="shared" si="1"/>
        <v>53.521126760563384</v>
      </c>
      <c r="I30" s="44">
        <v>74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9804074</v>
      </c>
      <c r="AF30" s="39"/>
      <c r="AG30" s="39"/>
      <c r="AH30" s="39"/>
      <c r="AI30" s="38">
        <f t="shared" si="8"/>
        <v>4398</v>
      </c>
      <c r="AJ30" s="38">
        <f t="shared" si="2"/>
        <v>4.3979999999999997</v>
      </c>
      <c r="AK30" s="38">
        <f t="shared" si="3"/>
        <v>105.55199999999999</v>
      </c>
      <c r="AL30" s="38"/>
      <c r="AM30" s="38"/>
      <c r="AN30" s="38"/>
      <c r="AO30" s="38">
        <f t="shared" si="4"/>
        <v>105.55199999999999</v>
      </c>
      <c r="AP30" s="37">
        <v>3.7</v>
      </c>
      <c r="AQ30" s="37">
        <f t="shared" si="9"/>
        <v>3.7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1010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</v>
      </c>
      <c r="CK30" s="33">
        <f t="shared" si="6"/>
        <v>0.84873949579831931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2487333</v>
      </c>
      <c r="DD30" s="32"/>
      <c r="DE30" s="32">
        <f t="shared" si="10"/>
        <v>1142</v>
      </c>
      <c r="DF30" s="32"/>
      <c r="DG30" s="32">
        <f t="shared" si="11"/>
        <v>1142</v>
      </c>
      <c r="DH30" s="32"/>
      <c r="DI30" s="32"/>
      <c r="DJ30" s="32"/>
      <c r="DK30" s="32"/>
      <c r="DL30" s="32"/>
      <c r="DM30" s="32">
        <f t="shared" si="7"/>
        <v>1142</v>
      </c>
      <c r="DN30" s="32">
        <f t="shared" si="12"/>
        <v>259.66348340154616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43401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76</v>
      </c>
      <c r="H31" s="44">
        <f t="shared" si="1"/>
        <v>53.521126760563384</v>
      </c>
      <c r="I31" s="44">
        <v>74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9808597</v>
      </c>
      <c r="AF31" s="39"/>
      <c r="AG31" s="39"/>
      <c r="AH31" s="39"/>
      <c r="AI31" s="38">
        <f t="shared" si="8"/>
        <v>4523</v>
      </c>
      <c r="AJ31" s="38">
        <f t="shared" si="2"/>
        <v>4.5229999999999997</v>
      </c>
      <c r="AK31" s="38">
        <f t="shared" si="3"/>
        <v>108.55199999999999</v>
      </c>
      <c r="AL31" s="38"/>
      <c r="AM31" s="38"/>
      <c r="AN31" s="38"/>
      <c r="AO31" s="38">
        <f t="shared" si="4"/>
        <v>108.55199999999999</v>
      </c>
      <c r="AP31" s="37">
        <v>3.4</v>
      </c>
      <c r="AQ31" s="37">
        <f t="shared" si="9"/>
        <v>3.4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1010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</v>
      </c>
      <c r="CK31" s="33">
        <f t="shared" si="6"/>
        <v>0.84873949579831931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2488508</v>
      </c>
      <c r="DD31" s="32"/>
      <c r="DE31" s="32">
        <f t="shared" si="10"/>
        <v>1175</v>
      </c>
      <c r="DF31" s="32"/>
      <c r="DG31" s="32">
        <f t="shared" si="11"/>
        <v>1175</v>
      </c>
      <c r="DH31" s="32"/>
      <c r="DI31" s="32"/>
      <c r="DJ31" s="32"/>
      <c r="DK31" s="32"/>
      <c r="DL31" s="32"/>
      <c r="DM31" s="32">
        <f t="shared" si="7"/>
        <v>1175</v>
      </c>
      <c r="DN31" s="32">
        <f t="shared" si="12"/>
        <v>259.78332964846345</v>
      </c>
      <c r="DO31" s="90" t="s">
        <v>572</v>
      </c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43401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77</v>
      </c>
      <c r="H32" s="44">
        <f t="shared" si="1"/>
        <v>54.225352112676056</v>
      </c>
      <c r="I32" s="44">
        <v>75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9813158</v>
      </c>
      <c r="AF32" s="39"/>
      <c r="AG32" s="39"/>
      <c r="AH32" s="39"/>
      <c r="AI32" s="38">
        <f t="shared" si="8"/>
        <v>4561</v>
      </c>
      <c r="AJ32" s="38">
        <f t="shared" si="2"/>
        <v>4.5609999999999999</v>
      </c>
      <c r="AK32" s="38">
        <f t="shared" si="3"/>
        <v>109.464</v>
      </c>
      <c r="AL32" s="38"/>
      <c r="AM32" s="38"/>
      <c r="AN32" s="38"/>
      <c r="AO32" s="38">
        <f t="shared" si="4"/>
        <v>109.464</v>
      </c>
      <c r="AP32" s="37">
        <v>3.1</v>
      </c>
      <c r="AQ32" s="37">
        <f t="shared" si="9"/>
        <v>3.1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1010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</v>
      </c>
      <c r="CK32" s="33">
        <f t="shared" si="6"/>
        <v>0.84873949579831931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2489649</v>
      </c>
      <c r="DD32" s="32"/>
      <c r="DE32" s="32">
        <f t="shared" si="10"/>
        <v>1141</v>
      </c>
      <c r="DF32" s="32"/>
      <c r="DG32" s="32">
        <f t="shared" si="11"/>
        <v>1141</v>
      </c>
      <c r="DH32" s="32"/>
      <c r="DI32" s="32"/>
      <c r="DJ32" s="32"/>
      <c r="DK32" s="32"/>
      <c r="DL32" s="32"/>
      <c r="DM32" s="32">
        <f t="shared" si="7"/>
        <v>1141</v>
      </c>
      <c r="DN32" s="32">
        <f t="shared" si="12"/>
        <v>250.16443762332821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43401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78</v>
      </c>
      <c r="H33" s="44">
        <f t="shared" si="1"/>
        <v>54.929577464788736</v>
      </c>
      <c r="I33" s="44">
        <v>76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9818008</v>
      </c>
      <c r="AF33" s="39"/>
      <c r="AG33" s="39"/>
      <c r="AH33" s="39"/>
      <c r="AI33" s="38">
        <f t="shared" si="8"/>
        <v>4850</v>
      </c>
      <c r="AJ33" s="38">
        <f t="shared" si="2"/>
        <v>4.8499999999999996</v>
      </c>
      <c r="AK33" s="38">
        <f t="shared" si="3"/>
        <v>116.39999999999999</v>
      </c>
      <c r="AL33" s="38"/>
      <c r="AM33" s="38"/>
      <c r="AN33" s="38"/>
      <c r="AO33" s="38">
        <f t="shared" si="4"/>
        <v>116.39999999999999</v>
      </c>
      <c r="AP33" s="37">
        <v>3</v>
      </c>
      <c r="AQ33" s="37">
        <f t="shared" si="9"/>
        <v>3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1010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</v>
      </c>
      <c r="CK33" s="33">
        <f t="shared" si="6"/>
        <v>0.84873949579831931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2490808</v>
      </c>
      <c r="DD33" s="32"/>
      <c r="DE33" s="32">
        <f t="shared" si="10"/>
        <v>1159</v>
      </c>
      <c r="DF33" s="32"/>
      <c r="DG33" s="32">
        <f t="shared" si="11"/>
        <v>1159</v>
      </c>
      <c r="DH33" s="32"/>
      <c r="DI33" s="32"/>
      <c r="DJ33" s="32"/>
      <c r="DK33" s="32"/>
      <c r="DL33" s="32"/>
      <c r="DM33" s="32">
        <f t="shared" si="7"/>
        <v>1159</v>
      </c>
      <c r="DN33" s="32">
        <f t="shared" si="12"/>
        <v>238.96907216494847</v>
      </c>
      <c r="DO33" s="91">
        <v>1.02</v>
      </c>
      <c r="DP33" s="31"/>
      <c r="DT33" s="24"/>
      <c r="DU33" s="24"/>
      <c r="DV33" s="24"/>
      <c r="DW33" s="23"/>
    </row>
    <row r="34" spans="1:127" x14ac:dyDescent="0.35">
      <c r="A34" s="232">
        <v>43401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71</v>
      </c>
      <c r="H34" s="44">
        <f t="shared" si="1"/>
        <v>50</v>
      </c>
      <c r="I34" s="44">
        <v>69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9822190</v>
      </c>
      <c r="AF34" s="39"/>
      <c r="AG34" s="39"/>
      <c r="AH34" s="39"/>
      <c r="AI34" s="38">
        <f t="shared" si="8"/>
        <v>4182</v>
      </c>
      <c r="AJ34" s="38">
        <f t="shared" si="2"/>
        <v>4.1820000000000004</v>
      </c>
      <c r="AK34" s="38">
        <f t="shared" si="3"/>
        <v>100.36800000000001</v>
      </c>
      <c r="AL34" s="38"/>
      <c r="AM34" s="38"/>
      <c r="AN34" s="38"/>
      <c r="AO34" s="38">
        <f t="shared" si="4"/>
        <v>100.36800000000001</v>
      </c>
      <c r="AP34" s="37">
        <v>4</v>
      </c>
      <c r="AQ34" s="37">
        <f t="shared" si="9"/>
        <v>4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2491957</v>
      </c>
      <c r="DD34" s="32"/>
      <c r="DE34" s="32">
        <f t="shared" si="10"/>
        <v>1149</v>
      </c>
      <c r="DF34" s="32"/>
      <c r="DG34" s="32">
        <f t="shared" si="11"/>
        <v>1149</v>
      </c>
      <c r="DH34" s="32"/>
      <c r="DI34" s="32"/>
      <c r="DJ34" s="32"/>
      <c r="DK34" s="32"/>
      <c r="DL34" s="32"/>
      <c r="DM34" s="32">
        <f t="shared" si="7"/>
        <v>1149</v>
      </c>
      <c r="DN34" s="32">
        <f t="shared" si="12"/>
        <v>274.74892395982783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43401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69</v>
      </c>
      <c r="H35" s="44">
        <f t="shared" si="1"/>
        <v>48.591549295774648</v>
      </c>
      <c r="I35" s="44">
        <v>67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9825853</v>
      </c>
      <c r="AF35" s="39"/>
      <c r="AG35" s="39"/>
      <c r="AH35" s="39"/>
      <c r="AI35" s="38">
        <f t="shared" si="8"/>
        <v>3663</v>
      </c>
      <c r="AJ35" s="38">
        <f t="shared" si="2"/>
        <v>3.6629999999999998</v>
      </c>
      <c r="AK35" s="38">
        <f t="shared" si="3"/>
        <v>87.911999999999992</v>
      </c>
      <c r="AL35" s="38"/>
      <c r="AM35" s="38"/>
      <c r="AN35" s="38"/>
      <c r="AO35" s="38">
        <f t="shared" si="4"/>
        <v>87.911999999999992</v>
      </c>
      <c r="AP35" s="37">
        <v>5.8</v>
      </c>
      <c r="AQ35" s="37">
        <f t="shared" si="9"/>
        <v>5.8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2493058</v>
      </c>
      <c r="DD35" s="32"/>
      <c r="DE35" s="32">
        <f t="shared" si="10"/>
        <v>1101</v>
      </c>
      <c r="DF35" s="32"/>
      <c r="DG35" s="32">
        <f t="shared" si="11"/>
        <v>1101</v>
      </c>
      <c r="DH35" s="32"/>
      <c r="DI35" s="32"/>
      <c r="DJ35" s="32"/>
      <c r="DK35" s="32"/>
      <c r="DL35" s="32"/>
      <c r="DM35" s="32">
        <f t="shared" si="7"/>
        <v>1101</v>
      </c>
      <c r="DN35" s="32">
        <f t="shared" si="12"/>
        <v>300.57330057330057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</v>
      </c>
      <c r="G36" s="28">
        <f t="shared" si="13"/>
        <v>75.666666666666671</v>
      </c>
      <c r="H36" s="28">
        <f t="shared" si="13"/>
        <v>53.286384976525824</v>
      </c>
      <c r="I36" s="28">
        <f t="shared" si="13"/>
        <v>73.625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103177</v>
      </c>
      <c r="AJ36" s="28">
        <f>SUM(AJ12:AJ35)</f>
        <v>103.17699999999996</v>
      </c>
      <c r="AK36" s="28">
        <f>AVERAGE(AK12:AK35)</f>
        <v>103.17700000000001</v>
      </c>
      <c r="AL36" s="28"/>
      <c r="AM36" s="28"/>
      <c r="AN36" s="28"/>
      <c r="AO36" s="28"/>
      <c r="AP36" s="28">
        <f>AVERAGE(AP12:AP35)</f>
        <v>6.4874999999999998</v>
      </c>
      <c r="AQ36" s="28">
        <f>AVERAGE(AQ12:AQ35)</f>
        <v>6.4874999999999998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27252</v>
      </c>
      <c r="DF36" s="28"/>
      <c r="DG36" s="28">
        <f>SUM(DG12:DG35)</f>
        <v>27252</v>
      </c>
      <c r="DH36" s="28"/>
      <c r="DI36" s="28"/>
      <c r="DJ36" s="28"/>
      <c r="DK36" s="28"/>
      <c r="DL36" s="28"/>
      <c r="DM36" s="28">
        <f t="shared" si="7"/>
        <v>27252</v>
      </c>
      <c r="DN36" s="28">
        <f t="shared" si="12"/>
        <v>264.12863331944146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586</v>
      </c>
      <c r="D40" s="250"/>
      <c r="E40" s="250"/>
      <c r="F40" s="251"/>
    </row>
    <row r="41" spans="1:127" x14ac:dyDescent="0.35">
      <c r="B41" s="22" t="s">
        <v>1</v>
      </c>
      <c r="C41" s="249" t="s">
        <v>585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217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473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491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02" t="s">
        <v>506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67" t="s">
        <v>574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02" t="s">
        <v>576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67" t="s">
        <v>184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575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02" t="s">
        <v>282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4"/>
      <c r="Y54" s="4"/>
    </row>
    <row r="55" spans="2:26" x14ac:dyDescent="0.35">
      <c r="B55" s="102" t="s">
        <v>577</v>
      </c>
      <c r="C55" s="9"/>
      <c r="D55" s="8"/>
      <c r="E55" s="8"/>
      <c r="F55" s="8"/>
      <c r="G55" s="8"/>
      <c r="H55" s="8"/>
      <c r="I55" s="8"/>
      <c r="J55" s="7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4"/>
      <c r="Y55" s="4"/>
    </row>
    <row r="56" spans="2:26" x14ac:dyDescent="0.35">
      <c r="B56" s="102" t="s">
        <v>264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66" t="s">
        <v>578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02" t="s">
        <v>579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400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237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390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70" t="s">
        <v>161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4"/>
      <c r="Y62" s="4"/>
    </row>
    <row r="63" spans="2:26" x14ac:dyDescent="0.35">
      <c r="B63" s="102" t="s">
        <v>402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4"/>
      <c r="Y63" s="4"/>
    </row>
    <row r="64" spans="2:26" x14ac:dyDescent="0.35">
      <c r="B64" s="102" t="s">
        <v>403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4"/>
      <c r="Y64" s="4"/>
    </row>
    <row r="65" spans="2:25" x14ac:dyDescent="0.35">
      <c r="B65" s="228" t="s">
        <v>580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4"/>
      <c r="Y65" s="4"/>
    </row>
    <row r="66" spans="2:25" x14ac:dyDescent="0.35">
      <c r="B66" s="102" t="s">
        <v>565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4"/>
      <c r="Y66" s="4"/>
    </row>
    <row r="67" spans="2:25" x14ac:dyDescent="0.35">
      <c r="B67" s="102" t="s">
        <v>352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4"/>
      <c r="Y67" s="4"/>
    </row>
    <row r="68" spans="2:25" x14ac:dyDescent="0.35">
      <c r="B68" s="165" t="s">
        <v>164</v>
      </c>
      <c r="C68" s="9"/>
      <c r="D68" s="8"/>
      <c r="E68" s="8"/>
      <c r="F68" s="8"/>
      <c r="G68" s="8"/>
      <c r="H68" s="8"/>
      <c r="I68" s="8"/>
      <c r="J68" s="7"/>
      <c r="K68" s="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4"/>
      <c r="Y68" s="4"/>
    </row>
    <row r="69" spans="2:25" x14ac:dyDescent="0.35">
      <c r="B69" s="102" t="s">
        <v>581</v>
      </c>
      <c r="C69" s="9"/>
      <c r="D69" s="8"/>
      <c r="E69" s="8"/>
      <c r="F69" s="8"/>
      <c r="G69" s="8"/>
      <c r="H69" s="8"/>
      <c r="I69" s="8"/>
      <c r="J69" s="7"/>
      <c r="K69" s="7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5"/>
      <c r="X69" s="4"/>
      <c r="Y69" s="4"/>
    </row>
    <row r="70" spans="2:25" x14ac:dyDescent="0.35">
      <c r="B70" s="102" t="s">
        <v>543</v>
      </c>
      <c r="C70" s="9"/>
      <c r="D70" s="8"/>
      <c r="E70" s="8"/>
      <c r="F70" s="8"/>
      <c r="G70" s="8"/>
      <c r="H70" s="8"/>
      <c r="I70" s="8"/>
      <c r="J70" s="7"/>
      <c r="K70" s="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5"/>
      <c r="X70" s="4"/>
      <c r="Y70" s="4"/>
    </row>
    <row r="71" spans="2:25" x14ac:dyDescent="0.35">
      <c r="B71" s="102" t="s">
        <v>582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2:25" x14ac:dyDescent="0.35">
      <c r="B72" s="170" t="s">
        <v>226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2:25" x14ac:dyDescent="0.35">
      <c r="B73" s="102" t="s">
        <v>583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2:25" x14ac:dyDescent="0.35">
      <c r="B74" s="167" t="s">
        <v>247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227" t="s">
        <v>584</v>
      </c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227"/>
      <c r="T75" s="227"/>
      <c r="U75" s="227"/>
      <c r="V75" s="227"/>
      <c r="W75" s="227"/>
      <c r="X75" s="227"/>
      <c r="Y75" s="227"/>
    </row>
    <row r="76" spans="2:25" x14ac:dyDescent="0.35">
      <c r="B76" s="170" t="s">
        <v>411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02" t="s">
        <v>520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70" t="s">
        <v>168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73" t="s">
        <v>169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521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02" t="s">
        <v>566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1B00-000000000000}">
      <formula1>$DT$9:$DT$20</formula1>
    </dataValidation>
    <dataValidation type="list" allowBlank="1" showInputMessage="1" showErrorMessage="1" sqref="DT31:DU31" xr:uid="{00000000-0002-0000-1B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2:DW673"/>
  <sheetViews>
    <sheetView topLeftCell="CJ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43402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'28'!AE35</f>
        <v>9825853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'28'!DC35</f>
        <v>2493058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43402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70</v>
      </c>
      <c r="H12" s="44">
        <f t="shared" ref="H12:H35" si="1">G12/1.42</f>
        <v>49.295774647887328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9829550</v>
      </c>
      <c r="AF12" s="39"/>
      <c r="AG12" s="39"/>
      <c r="AH12" s="39"/>
      <c r="AI12" s="38">
        <f>IF(ISBLANK(AE12),"-",AE12-AE10)</f>
        <v>3697</v>
      </c>
      <c r="AJ12" s="38">
        <f t="shared" ref="AJ12:AJ35" si="2">AI12/1000</f>
        <v>3.6970000000000001</v>
      </c>
      <c r="AK12" s="38">
        <f t="shared" ref="AK12:AK35" si="3">AJ12*24</f>
        <v>88.728000000000009</v>
      </c>
      <c r="AL12" s="38"/>
      <c r="AM12" s="38"/>
      <c r="AN12" s="38"/>
      <c r="AO12" s="38">
        <f t="shared" ref="AO12:AO35" si="4">AK12</f>
        <v>88.728000000000009</v>
      </c>
      <c r="AP12" s="37">
        <v>7.5</v>
      </c>
      <c r="AQ12" s="37">
        <f>AP12</f>
        <v>7.5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5">AV12/1190</f>
        <v>0.99747899159663866</v>
      </c>
      <c r="CC12" s="33">
        <f t="shared" si="5"/>
        <v>0.99579831932773111</v>
      </c>
      <c r="CD12" s="33">
        <f t="shared" si="5"/>
        <v>0</v>
      </c>
      <c r="CE12" s="33">
        <f t="shared" si="5"/>
        <v>0.99579831932773111</v>
      </c>
      <c r="CF12" s="33"/>
      <c r="CG12" s="33"/>
      <c r="CH12" s="33"/>
      <c r="CI12" s="33"/>
      <c r="CJ12" s="33">
        <f t="shared" ref="CJ12:CK35" si="6">BL12/1190</f>
        <v>0</v>
      </c>
      <c r="CK12" s="33">
        <f t="shared" si="6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2494135</v>
      </c>
      <c r="DD12" s="32"/>
      <c r="DE12" s="32">
        <f>IF(ISBLANK(DC12),"-",DC12-DC10)</f>
        <v>1077</v>
      </c>
      <c r="DF12" s="32"/>
      <c r="DG12" s="32">
        <f>DC12-DC10</f>
        <v>1077</v>
      </c>
      <c r="DH12" s="32"/>
      <c r="DI12" s="32"/>
      <c r="DJ12" s="32"/>
      <c r="DK12" s="32"/>
      <c r="DL12" s="32"/>
      <c r="DM12" s="32">
        <f t="shared" ref="DM12:DM36" si="7">DE12</f>
        <v>1077</v>
      </c>
      <c r="DN12" s="32">
        <f>DM12/AJ12</f>
        <v>291.31728428455506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43402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6</v>
      </c>
      <c r="G13" s="89">
        <v>72</v>
      </c>
      <c r="H13" s="44">
        <f t="shared" si="1"/>
        <v>50.70422535211268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9833390</v>
      </c>
      <c r="AF13" s="39"/>
      <c r="AG13" s="39"/>
      <c r="AH13" s="39"/>
      <c r="AI13" s="38">
        <f t="shared" ref="AI13:AI35" si="8">IF(ISBLANK(AE13),"-",AE13-AE12)</f>
        <v>3840</v>
      </c>
      <c r="AJ13" s="38">
        <f t="shared" si="2"/>
        <v>3.84</v>
      </c>
      <c r="AK13" s="38">
        <f t="shared" si="3"/>
        <v>92.16</v>
      </c>
      <c r="AL13" s="38"/>
      <c r="AM13" s="38"/>
      <c r="AN13" s="38"/>
      <c r="AO13" s="38">
        <f t="shared" si="4"/>
        <v>92.16</v>
      </c>
      <c r="AP13" s="37">
        <v>9.1999999999999993</v>
      </c>
      <c r="AQ13" s="37">
        <f t="shared" ref="AQ13:AQ35" si="9">AP13</f>
        <v>9.1999999999999993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5"/>
        <v>0.99747899159663866</v>
      </c>
      <c r="CC13" s="33">
        <f t="shared" si="5"/>
        <v>0.99579831932773111</v>
      </c>
      <c r="CD13" s="33">
        <f t="shared" si="5"/>
        <v>0</v>
      </c>
      <c r="CE13" s="33">
        <f t="shared" si="5"/>
        <v>0.99579831932773111</v>
      </c>
      <c r="CF13" s="33"/>
      <c r="CG13" s="33"/>
      <c r="CH13" s="33"/>
      <c r="CI13" s="33"/>
      <c r="CJ13" s="33">
        <f t="shared" si="6"/>
        <v>0</v>
      </c>
      <c r="CK13" s="33">
        <f t="shared" si="6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2495232</v>
      </c>
      <c r="DD13" s="32"/>
      <c r="DE13" s="32">
        <f t="shared" ref="DE13:DE35" si="10">IF(ISBLANK(DC13),"-",DC13-DC12)</f>
        <v>1097</v>
      </c>
      <c r="DF13" s="32"/>
      <c r="DG13" s="32">
        <f t="shared" ref="DG13:DG35" si="11">DC13-DC12</f>
        <v>1097</v>
      </c>
      <c r="DH13" s="32"/>
      <c r="DI13" s="32"/>
      <c r="DJ13" s="32"/>
      <c r="DK13" s="32"/>
      <c r="DL13" s="32"/>
      <c r="DM13" s="32">
        <f t="shared" si="7"/>
        <v>1097</v>
      </c>
      <c r="DN13" s="32">
        <f t="shared" ref="DN13:DN36" si="12">DM13/AJ13</f>
        <v>285.67708333333337</v>
      </c>
      <c r="DO13" s="91">
        <v>0.84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43402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83</v>
      </c>
      <c r="H14" s="44">
        <f t="shared" si="1"/>
        <v>58.450704225352112</v>
      </c>
      <c r="I14" s="44">
        <v>80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9837290</v>
      </c>
      <c r="AF14" s="39"/>
      <c r="AG14" s="39"/>
      <c r="AH14" s="39"/>
      <c r="AI14" s="38">
        <f t="shared" si="8"/>
        <v>3900</v>
      </c>
      <c r="AJ14" s="38">
        <f t="shared" si="2"/>
        <v>3.9</v>
      </c>
      <c r="AK14" s="38">
        <f t="shared" si="3"/>
        <v>93.6</v>
      </c>
      <c r="AL14" s="38"/>
      <c r="AM14" s="38"/>
      <c r="AN14" s="38"/>
      <c r="AO14" s="38">
        <f t="shared" si="4"/>
        <v>93.6</v>
      </c>
      <c r="AP14" s="37">
        <v>9.5</v>
      </c>
      <c r="AQ14" s="37">
        <f t="shared" si="9"/>
        <v>9.5</v>
      </c>
      <c r="AR14" s="36"/>
      <c r="AS14" s="36"/>
      <c r="AT14" s="36"/>
      <c r="AU14" s="35" t="s">
        <v>153</v>
      </c>
      <c r="AV14" s="34">
        <v>1046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5"/>
        <v>0.87899159663865545</v>
      </c>
      <c r="CC14" s="33">
        <f t="shared" si="5"/>
        <v>0.99579831932773111</v>
      </c>
      <c r="CD14" s="33">
        <f t="shared" si="5"/>
        <v>0</v>
      </c>
      <c r="CE14" s="33">
        <f t="shared" si="5"/>
        <v>0.99579831932773111</v>
      </c>
      <c r="CF14" s="33"/>
      <c r="CG14" s="33"/>
      <c r="CH14" s="33"/>
      <c r="CI14" s="33"/>
      <c r="CJ14" s="33">
        <f t="shared" si="6"/>
        <v>0</v>
      </c>
      <c r="CK14" s="33">
        <f t="shared" si="6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2496307</v>
      </c>
      <c r="DD14" s="32"/>
      <c r="DE14" s="32">
        <f t="shared" si="10"/>
        <v>1075</v>
      </c>
      <c r="DF14" s="32"/>
      <c r="DG14" s="32">
        <f t="shared" si="11"/>
        <v>1075</v>
      </c>
      <c r="DH14" s="32"/>
      <c r="DI14" s="32"/>
      <c r="DJ14" s="32"/>
      <c r="DK14" s="32"/>
      <c r="DL14" s="32"/>
      <c r="DM14" s="32">
        <f t="shared" si="7"/>
        <v>1075</v>
      </c>
      <c r="DN14" s="32">
        <f t="shared" si="12"/>
        <v>275.64102564102564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43402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9840840</v>
      </c>
      <c r="AF15" s="39"/>
      <c r="AG15" s="39"/>
      <c r="AH15" s="39"/>
      <c r="AI15" s="38">
        <f t="shared" si="8"/>
        <v>3550</v>
      </c>
      <c r="AJ15" s="38">
        <f t="shared" si="2"/>
        <v>3.55</v>
      </c>
      <c r="AK15" s="38">
        <f t="shared" si="3"/>
        <v>85.199999999999989</v>
      </c>
      <c r="AL15" s="38"/>
      <c r="AM15" s="38"/>
      <c r="AN15" s="38"/>
      <c r="AO15" s="38">
        <f t="shared" si="4"/>
        <v>85.199999999999989</v>
      </c>
      <c r="AP15" s="37">
        <v>9.5</v>
      </c>
      <c r="AQ15" s="37">
        <f t="shared" si="9"/>
        <v>9.5</v>
      </c>
      <c r="AR15" s="36"/>
      <c r="AS15" s="36"/>
      <c r="AT15" s="36"/>
      <c r="AU15" s="35" t="s">
        <v>153</v>
      </c>
      <c r="AV15" s="34">
        <v>1045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5"/>
        <v>0.87815126050420167</v>
      </c>
      <c r="CC15" s="33">
        <f t="shared" si="5"/>
        <v>0.99579831932773111</v>
      </c>
      <c r="CD15" s="33">
        <f t="shared" si="5"/>
        <v>0</v>
      </c>
      <c r="CE15" s="33">
        <f t="shared" si="5"/>
        <v>0.99579831932773111</v>
      </c>
      <c r="CF15" s="33"/>
      <c r="CG15" s="33"/>
      <c r="CH15" s="33"/>
      <c r="CI15" s="33"/>
      <c r="CJ15" s="33">
        <f t="shared" si="6"/>
        <v>0</v>
      </c>
      <c r="CK15" s="33">
        <f t="shared" si="6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2497275</v>
      </c>
      <c r="DD15" s="32"/>
      <c r="DE15" s="32">
        <f t="shared" si="10"/>
        <v>968</v>
      </c>
      <c r="DF15" s="32"/>
      <c r="DG15" s="32">
        <f t="shared" si="11"/>
        <v>968</v>
      </c>
      <c r="DH15" s="32"/>
      <c r="DI15" s="32"/>
      <c r="DJ15" s="32"/>
      <c r="DK15" s="32"/>
      <c r="DL15" s="32"/>
      <c r="DM15" s="32">
        <f t="shared" si="7"/>
        <v>968</v>
      </c>
      <c r="DN15" s="32">
        <f t="shared" si="12"/>
        <v>272.67605633802816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43402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9844430</v>
      </c>
      <c r="AF16" s="39"/>
      <c r="AG16" s="39"/>
      <c r="AH16" s="39"/>
      <c r="AI16" s="38">
        <f t="shared" si="8"/>
        <v>3590</v>
      </c>
      <c r="AJ16" s="38">
        <f t="shared" si="2"/>
        <v>3.59</v>
      </c>
      <c r="AK16" s="38">
        <f t="shared" si="3"/>
        <v>86.16</v>
      </c>
      <c r="AL16" s="38"/>
      <c r="AM16" s="38"/>
      <c r="AN16" s="38"/>
      <c r="AO16" s="38">
        <f t="shared" si="4"/>
        <v>86.16</v>
      </c>
      <c r="AP16" s="37">
        <v>9.5</v>
      </c>
      <c r="AQ16" s="37">
        <f t="shared" si="9"/>
        <v>9.5</v>
      </c>
      <c r="AR16" s="36"/>
      <c r="AS16" s="36"/>
      <c r="AT16" s="36"/>
      <c r="AU16" s="35" t="s">
        <v>153</v>
      </c>
      <c r="AV16" s="34">
        <v>1147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5"/>
        <v>0.96386554621848741</v>
      </c>
      <c r="CC16" s="33">
        <f t="shared" si="5"/>
        <v>0.99579831932773111</v>
      </c>
      <c r="CD16" s="33">
        <f t="shared" si="5"/>
        <v>0</v>
      </c>
      <c r="CE16" s="33">
        <f t="shared" si="5"/>
        <v>0.99579831932773111</v>
      </c>
      <c r="CF16" s="33"/>
      <c r="CG16" s="33"/>
      <c r="CH16" s="33"/>
      <c r="CI16" s="33"/>
      <c r="CJ16" s="33">
        <f t="shared" si="6"/>
        <v>0</v>
      </c>
      <c r="CK16" s="33">
        <f t="shared" si="6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2498244</v>
      </c>
      <c r="DD16" s="32"/>
      <c r="DE16" s="32">
        <f t="shared" si="10"/>
        <v>969</v>
      </c>
      <c r="DF16" s="32"/>
      <c r="DG16" s="32">
        <f t="shared" si="11"/>
        <v>969</v>
      </c>
      <c r="DH16" s="32"/>
      <c r="DI16" s="32"/>
      <c r="DJ16" s="32"/>
      <c r="DK16" s="32"/>
      <c r="DL16" s="32"/>
      <c r="DM16" s="32">
        <f t="shared" si="7"/>
        <v>969</v>
      </c>
      <c r="DN16" s="32">
        <f t="shared" si="12"/>
        <v>269.91643454038996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43402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79</v>
      </c>
      <c r="H17" s="44">
        <f t="shared" si="1"/>
        <v>55.633802816901408</v>
      </c>
      <c r="I17" s="44">
        <v>77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9848649</v>
      </c>
      <c r="AF17" s="39"/>
      <c r="AG17" s="39"/>
      <c r="AH17" s="39"/>
      <c r="AI17" s="38">
        <f t="shared" si="8"/>
        <v>4219</v>
      </c>
      <c r="AJ17" s="38">
        <f t="shared" si="2"/>
        <v>4.2190000000000003</v>
      </c>
      <c r="AK17" s="38">
        <f t="shared" si="3"/>
        <v>101.256</v>
      </c>
      <c r="AL17" s="38"/>
      <c r="AM17" s="38"/>
      <c r="AN17" s="38"/>
      <c r="AO17" s="38">
        <f t="shared" si="4"/>
        <v>101.256</v>
      </c>
      <c r="AP17" s="37">
        <v>9.5</v>
      </c>
      <c r="AQ17" s="37">
        <f t="shared" si="9"/>
        <v>9.5</v>
      </c>
      <c r="AR17" s="36"/>
      <c r="AS17" s="36"/>
      <c r="AT17" s="36"/>
      <c r="AU17" s="35" t="s">
        <v>153</v>
      </c>
      <c r="AV17" s="34">
        <v>1186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5"/>
        <v>0.99663865546218489</v>
      </c>
      <c r="CC17" s="33">
        <f t="shared" si="5"/>
        <v>0.99579831932773111</v>
      </c>
      <c r="CD17" s="33">
        <f t="shared" si="5"/>
        <v>0</v>
      </c>
      <c r="CE17" s="33">
        <f t="shared" si="5"/>
        <v>0.99579831932773111</v>
      </c>
      <c r="CF17" s="33"/>
      <c r="CG17" s="33"/>
      <c r="CH17" s="33"/>
      <c r="CI17" s="33"/>
      <c r="CJ17" s="33">
        <f t="shared" si="6"/>
        <v>0</v>
      </c>
      <c r="CK17" s="33">
        <f t="shared" si="6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2499334</v>
      </c>
      <c r="DD17" s="32"/>
      <c r="DE17" s="32">
        <f t="shared" si="10"/>
        <v>1090</v>
      </c>
      <c r="DF17" s="32"/>
      <c r="DG17" s="32">
        <f t="shared" si="11"/>
        <v>1090</v>
      </c>
      <c r="DH17" s="32"/>
      <c r="DI17" s="32"/>
      <c r="DJ17" s="32"/>
      <c r="DK17" s="32"/>
      <c r="DL17" s="32"/>
      <c r="DM17" s="32">
        <f t="shared" si="7"/>
        <v>1090</v>
      </c>
      <c r="DN17" s="32">
        <f t="shared" si="12"/>
        <v>258.35506044086276</v>
      </c>
      <c r="DO17" s="91">
        <v>1.7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43402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76</v>
      </c>
      <c r="H18" s="44">
        <f t="shared" si="1"/>
        <v>53.521126760563384</v>
      </c>
      <c r="I18" s="44">
        <v>74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9853252</v>
      </c>
      <c r="AF18" s="39"/>
      <c r="AG18" s="39"/>
      <c r="AH18" s="39"/>
      <c r="AI18" s="38">
        <f t="shared" si="8"/>
        <v>4603</v>
      </c>
      <c r="AJ18" s="38">
        <f t="shared" si="2"/>
        <v>4.6029999999999998</v>
      </c>
      <c r="AK18" s="38">
        <f t="shared" si="3"/>
        <v>110.47199999999999</v>
      </c>
      <c r="AL18" s="38"/>
      <c r="AM18" s="38"/>
      <c r="AN18" s="38"/>
      <c r="AO18" s="38">
        <f t="shared" si="4"/>
        <v>110.47199999999999</v>
      </c>
      <c r="AP18" s="37">
        <v>9.5</v>
      </c>
      <c r="AQ18" s="37">
        <f t="shared" si="9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5"/>
        <v>0.99747899159663866</v>
      </c>
      <c r="CC18" s="33">
        <f t="shared" si="5"/>
        <v>0.99579831932773111</v>
      </c>
      <c r="CD18" s="33">
        <f t="shared" si="5"/>
        <v>0</v>
      </c>
      <c r="CE18" s="33">
        <f t="shared" si="5"/>
        <v>0.99579831932773111</v>
      </c>
      <c r="CF18" s="33"/>
      <c r="CG18" s="33"/>
      <c r="CH18" s="33"/>
      <c r="CI18" s="33"/>
      <c r="CJ18" s="33">
        <f t="shared" si="6"/>
        <v>0</v>
      </c>
      <c r="CK18" s="33">
        <f t="shared" si="6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2500433</v>
      </c>
      <c r="DD18" s="32"/>
      <c r="DE18" s="32">
        <f t="shared" si="10"/>
        <v>1099</v>
      </c>
      <c r="DF18" s="32"/>
      <c r="DG18" s="32">
        <f t="shared" si="11"/>
        <v>1099</v>
      </c>
      <c r="DH18" s="32"/>
      <c r="DI18" s="32"/>
      <c r="DJ18" s="32"/>
      <c r="DK18" s="32"/>
      <c r="DL18" s="32"/>
      <c r="DM18" s="32">
        <f t="shared" si="7"/>
        <v>1099</v>
      </c>
      <c r="DN18" s="32">
        <f t="shared" si="12"/>
        <v>238.7573321746687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43402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78</v>
      </c>
      <c r="H19" s="44">
        <f t="shared" si="1"/>
        <v>54.929577464788736</v>
      </c>
      <c r="I19" s="44">
        <v>76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9857920</v>
      </c>
      <c r="AF19" s="39"/>
      <c r="AG19" s="39"/>
      <c r="AH19" s="39"/>
      <c r="AI19" s="38">
        <f t="shared" si="8"/>
        <v>4668</v>
      </c>
      <c r="AJ19" s="38">
        <f t="shared" si="2"/>
        <v>4.6680000000000001</v>
      </c>
      <c r="AK19" s="38">
        <f t="shared" si="3"/>
        <v>112.03200000000001</v>
      </c>
      <c r="AL19" s="38"/>
      <c r="AM19" s="38"/>
      <c r="AN19" s="38"/>
      <c r="AO19" s="38">
        <f t="shared" si="4"/>
        <v>112.03200000000001</v>
      </c>
      <c r="AP19" s="37">
        <v>9.3000000000000007</v>
      </c>
      <c r="AQ19" s="37">
        <f t="shared" si="9"/>
        <v>9.3000000000000007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1027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5"/>
        <v>0.99747899159663866</v>
      </c>
      <c r="CC19" s="33">
        <f t="shared" si="5"/>
        <v>0.99579831932773111</v>
      </c>
      <c r="CD19" s="33">
        <f t="shared" si="5"/>
        <v>0</v>
      </c>
      <c r="CE19" s="33">
        <f t="shared" si="5"/>
        <v>0.99579831932773111</v>
      </c>
      <c r="CF19" s="33"/>
      <c r="CG19" s="33"/>
      <c r="CH19" s="33"/>
      <c r="CI19" s="33"/>
      <c r="CJ19" s="33">
        <f t="shared" si="6"/>
        <v>0.86302521008403366</v>
      </c>
      <c r="CK19" s="33">
        <f t="shared" si="6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2501638</v>
      </c>
      <c r="DD19" s="32"/>
      <c r="DE19" s="32">
        <f t="shared" si="10"/>
        <v>1205</v>
      </c>
      <c r="DF19" s="32"/>
      <c r="DG19" s="32">
        <f t="shared" si="11"/>
        <v>1205</v>
      </c>
      <c r="DH19" s="32"/>
      <c r="DI19" s="32"/>
      <c r="DJ19" s="32"/>
      <c r="DK19" s="32"/>
      <c r="DL19" s="32"/>
      <c r="DM19" s="32">
        <f t="shared" si="7"/>
        <v>1205</v>
      </c>
      <c r="DN19" s="32">
        <f t="shared" si="12"/>
        <v>258.14053127677806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43402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77</v>
      </c>
      <c r="H20" s="44">
        <f t="shared" si="1"/>
        <v>54.225352112676056</v>
      </c>
      <c r="I20" s="44">
        <v>75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9862579</v>
      </c>
      <c r="AF20" s="39"/>
      <c r="AG20" s="39"/>
      <c r="AH20" s="39"/>
      <c r="AI20" s="38">
        <f t="shared" si="8"/>
        <v>4659</v>
      </c>
      <c r="AJ20" s="38">
        <f t="shared" si="2"/>
        <v>4.6589999999999998</v>
      </c>
      <c r="AK20" s="38">
        <f t="shared" si="3"/>
        <v>111.816</v>
      </c>
      <c r="AL20" s="38"/>
      <c r="AM20" s="38"/>
      <c r="AN20" s="38"/>
      <c r="AO20" s="38">
        <f t="shared" si="4"/>
        <v>111.816</v>
      </c>
      <c r="AP20" s="37">
        <v>8.6999999999999993</v>
      </c>
      <c r="AQ20" s="37">
        <f t="shared" si="9"/>
        <v>8.6999999999999993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1026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5"/>
        <v>0.99747899159663866</v>
      </c>
      <c r="CC20" s="33">
        <f t="shared" si="5"/>
        <v>0.99579831932773111</v>
      </c>
      <c r="CD20" s="33">
        <f t="shared" si="5"/>
        <v>0</v>
      </c>
      <c r="CE20" s="33">
        <f t="shared" si="5"/>
        <v>0.99579831932773111</v>
      </c>
      <c r="CF20" s="33"/>
      <c r="CG20" s="33"/>
      <c r="CH20" s="33"/>
      <c r="CI20" s="33"/>
      <c r="CJ20" s="33">
        <f t="shared" si="6"/>
        <v>0.86218487394957988</v>
      </c>
      <c r="CK20" s="33">
        <f t="shared" si="6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2502825</v>
      </c>
      <c r="DD20" s="32"/>
      <c r="DE20" s="32">
        <f t="shared" si="10"/>
        <v>1187</v>
      </c>
      <c r="DF20" s="32"/>
      <c r="DG20" s="32">
        <f t="shared" si="11"/>
        <v>1187</v>
      </c>
      <c r="DH20" s="32"/>
      <c r="DI20" s="32"/>
      <c r="DJ20" s="32"/>
      <c r="DK20" s="32"/>
      <c r="DL20" s="32"/>
      <c r="DM20" s="32">
        <f t="shared" si="7"/>
        <v>1187</v>
      </c>
      <c r="DN20" s="32">
        <f t="shared" si="12"/>
        <v>254.77570294054519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43402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77</v>
      </c>
      <c r="H21" s="44">
        <f t="shared" si="1"/>
        <v>54.225352112676056</v>
      </c>
      <c r="I21" s="44">
        <v>75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9867450</v>
      </c>
      <c r="AF21" s="39"/>
      <c r="AG21" s="39"/>
      <c r="AH21" s="39"/>
      <c r="AI21" s="38">
        <f t="shared" si="8"/>
        <v>4871</v>
      </c>
      <c r="AJ21" s="38">
        <f t="shared" si="2"/>
        <v>4.8710000000000004</v>
      </c>
      <c r="AK21" s="38">
        <f t="shared" si="3"/>
        <v>116.90400000000001</v>
      </c>
      <c r="AL21" s="38"/>
      <c r="AM21" s="38"/>
      <c r="AN21" s="38"/>
      <c r="AO21" s="38">
        <f t="shared" si="4"/>
        <v>116.90400000000001</v>
      </c>
      <c r="AP21" s="37">
        <v>8.1</v>
      </c>
      <c r="AQ21" s="37">
        <f t="shared" si="9"/>
        <v>8.1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1026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5"/>
        <v>0.99747899159663866</v>
      </c>
      <c r="CC21" s="33">
        <f t="shared" si="5"/>
        <v>0.99579831932773111</v>
      </c>
      <c r="CD21" s="33">
        <f t="shared" si="5"/>
        <v>0</v>
      </c>
      <c r="CE21" s="33">
        <f t="shared" si="5"/>
        <v>0.99579831932773111</v>
      </c>
      <c r="CF21" s="33"/>
      <c r="CG21" s="33"/>
      <c r="CH21" s="33"/>
      <c r="CI21" s="33"/>
      <c r="CJ21" s="33">
        <f t="shared" si="6"/>
        <v>0.86218487394957988</v>
      </c>
      <c r="CK21" s="33">
        <f t="shared" si="6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2504041</v>
      </c>
      <c r="DD21" s="32"/>
      <c r="DE21" s="32">
        <f t="shared" si="10"/>
        <v>1216</v>
      </c>
      <c r="DF21" s="32"/>
      <c r="DG21" s="32">
        <f t="shared" si="11"/>
        <v>1216</v>
      </c>
      <c r="DH21" s="32"/>
      <c r="DI21" s="32"/>
      <c r="DJ21" s="32"/>
      <c r="DK21" s="32"/>
      <c r="DL21" s="32"/>
      <c r="DM21" s="32">
        <f t="shared" si="7"/>
        <v>1216</v>
      </c>
      <c r="DN21" s="32">
        <f t="shared" si="12"/>
        <v>249.64073085608703</v>
      </c>
      <c r="DO21" s="91">
        <v>0.93</v>
      </c>
      <c r="DP21" s="31"/>
      <c r="DT21" s="24"/>
      <c r="DU21" s="24"/>
      <c r="DV21" s="24"/>
      <c r="DW21" s="23"/>
    </row>
    <row r="22" spans="1:127" x14ac:dyDescent="0.35">
      <c r="A22" s="232">
        <v>43402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76</v>
      </c>
      <c r="H22" s="44">
        <f t="shared" si="1"/>
        <v>53.521126760563384</v>
      </c>
      <c r="I22" s="44">
        <v>74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9872302</v>
      </c>
      <c r="AF22" s="39"/>
      <c r="AG22" s="39"/>
      <c r="AH22" s="39"/>
      <c r="AI22" s="38">
        <f t="shared" si="8"/>
        <v>4852</v>
      </c>
      <c r="AJ22" s="38">
        <f t="shared" si="2"/>
        <v>4.8520000000000003</v>
      </c>
      <c r="AK22" s="38">
        <f t="shared" si="3"/>
        <v>116.44800000000001</v>
      </c>
      <c r="AL22" s="38"/>
      <c r="AM22" s="38"/>
      <c r="AN22" s="38"/>
      <c r="AO22" s="38">
        <f t="shared" si="4"/>
        <v>116.44800000000001</v>
      </c>
      <c r="AP22" s="37">
        <v>7.5</v>
      </c>
      <c r="AQ22" s="37">
        <f t="shared" si="9"/>
        <v>7.5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1027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5"/>
        <v>0.99747899159663866</v>
      </c>
      <c r="CC22" s="33">
        <f t="shared" si="5"/>
        <v>0.99579831932773111</v>
      </c>
      <c r="CD22" s="33">
        <f t="shared" si="5"/>
        <v>0</v>
      </c>
      <c r="CE22" s="33">
        <f t="shared" si="5"/>
        <v>0.99579831932773111</v>
      </c>
      <c r="CF22" s="33"/>
      <c r="CG22" s="33"/>
      <c r="CH22" s="33"/>
      <c r="CI22" s="33"/>
      <c r="CJ22" s="33">
        <f t="shared" si="6"/>
        <v>0.86302521008403366</v>
      </c>
      <c r="CK22" s="33">
        <f t="shared" si="6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2505223</v>
      </c>
      <c r="DD22" s="32"/>
      <c r="DE22" s="32">
        <f t="shared" si="10"/>
        <v>1182</v>
      </c>
      <c r="DF22" s="32"/>
      <c r="DG22" s="32">
        <f t="shared" si="11"/>
        <v>1182</v>
      </c>
      <c r="DH22" s="32"/>
      <c r="DI22" s="32"/>
      <c r="DJ22" s="32"/>
      <c r="DK22" s="32"/>
      <c r="DL22" s="32"/>
      <c r="DM22" s="32">
        <f t="shared" si="7"/>
        <v>1182</v>
      </c>
      <c r="DN22" s="32">
        <f t="shared" si="12"/>
        <v>243.6108821104699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43402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76</v>
      </c>
      <c r="H23" s="44">
        <f t="shared" si="1"/>
        <v>53.521126760563384</v>
      </c>
      <c r="I23" s="44">
        <v>74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9877017</v>
      </c>
      <c r="AF23" s="39"/>
      <c r="AG23" s="39"/>
      <c r="AH23" s="39"/>
      <c r="AI23" s="38">
        <f t="shared" si="8"/>
        <v>4715</v>
      </c>
      <c r="AJ23" s="38">
        <f t="shared" si="2"/>
        <v>4.7149999999999999</v>
      </c>
      <c r="AK23" s="38">
        <f t="shared" si="3"/>
        <v>113.16</v>
      </c>
      <c r="AL23" s="38"/>
      <c r="AM23" s="38"/>
      <c r="AN23" s="38"/>
      <c r="AO23" s="38">
        <f t="shared" si="4"/>
        <v>113.16</v>
      </c>
      <c r="AP23" s="37">
        <v>6.8</v>
      </c>
      <c r="AQ23" s="37">
        <f t="shared" si="9"/>
        <v>6.8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1037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5"/>
        <v>0.99747899159663866</v>
      </c>
      <c r="CC23" s="33">
        <f t="shared" si="5"/>
        <v>0.99579831932773111</v>
      </c>
      <c r="CD23" s="33">
        <f t="shared" si="5"/>
        <v>0</v>
      </c>
      <c r="CE23" s="33">
        <f t="shared" si="5"/>
        <v>0.99579831932773111</v>
      </c>
      <c r="CF23" s="33"/>
      <c r="CG23" s="33"/>
      <c r="CH23" s="33"/>
      <c r="CI23" s="33"/>
      <c r="CJ23" s="33">
        <f t="shared" si="6"/>
        <v>0.87142857142857144</v>
      </c>
      <c r="CK23" s="33">
        <f t="shared" si="6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2506423</v>
      </c>
      <c r="DD23" s="32"/>
      <c r="DE23" s="32">
        <f t="shared" si="10"/>
        <v>1200</v>
      </c>
      <c r="DF23" s="32"/>
      <c r="DG23" s="32">
        <f t="shared" si="11"/>
        <v>1200</v>
      </c>
      <c r="DH23" s="32"/>
      <c r="DI23" s="32"/>
      <c r="DJ23" s="32"/>
      <c r="DK23" s="32"/>
      <c r="DL23" s="32"/>
      <c r="DM23" s="32">
        <f t="shared" si="7"/>
        <v>1200</v>
      </c>
      <c r="DN23" s="32">
        <f t="shared" si="12"/>
        <v>254.50689289501591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43402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76</v>
      </c>
      <c r="H24" s="44">
        <f t="shared" si="1"/>
        <v>53.521126760563384</v>
      </c>
      <c r="I24" s="44">
        <v>74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9881622</v>
      </c>
      <c r="AF24" s="39"/>
      <c r="AG24" s="39"/>
      <c r="AH24" s="39"/>
      <c r="AI24" s="38">
        <f t="shared" si="8"/>
        <v>4605</v>
      </c>
      <c r="AJ24" s="38">
        <f t="shared" si="2"/>
        <v>4.6050000000000004</v>
      </c>
      <c r="AK24" s="38">
        <f t="shared" si="3"/>
        <v>110.52000000000001</v>
      </c>
      <c r="AL24" s="38"/>
      <c r="AM24" s="38"/>
      <c r="AN24" s="38"/>
      <c r="AO24" s="38">
        <f t="shared" si="4"/>
        <v>110.52000000000001</v>
      </c>
      <c r="AP24" s="37">
        <v>6.2</v>
      </c>
      <c r="AQ24" s="37">
        <f t="shared" si="9"/>
        <v>6.2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1036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5"/>
        <v>0.99747899159663866</v>
      </c>
      <c r="CC24" s="33">
        <f t="shared" si="5"/>
        <v>0.99579831932773111</v>
      </c>
      <c r="CD24" s="33">
        <f t="shared" si="5"/>
        <v>0</v>
      </c>
      <c r="CE24" s="33">
        <f t="shared" si="5"/>
        <v>0.99579831932773111</v>
      </c>
      <c r="CF24" s="33"/>
      <c r="CG24" s="33"/>
      <c r="CH24" s="33"/>
      <c r="CI24" s="33"/>
      <c r="CJ24" s="33">
        <f t="shared" si="6"/>
        <v>0.87058823529411766</v>
      </c>
      <c r="CK24" s="33">
        <f t="shared" si="6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2507625</v>
      </c>
      <c r="DD24" s="32"/>
      <c r="DE24" s="32">
        <f t="shared" si="10"/>
        <v>1202</v>
      </c>
      <c r="DF24" s="32"/>
      <c r="DG24" s="32">
        <f t="shared" si="11"/>
        <v>1202</v>
      </c>
      <c r="DH24" s="32"/>
      <c r="DI24" s="32"/>
      <c r="DJ24" s="32"/>
      <c r="DK24" s="32"/>
      <c r="DL24" s="32"/>
      <c r="DM24" s="32">
        <f t="shared" si="7"/>
        <v>1202</v>
      </c>
      <c r="DN24" s="32">
        <f t="shared" si="12"/>
        <v>261.02062975027144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43402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76</v>
      </c>
      <c r="H25" s="44">
        <f t="shared" si="1"/>
        <v>53.521126760563384</v>
      </c>
      <c r="I25" s="44">
        <v>74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9886083</v>
      </c>
      <c r="AF25" s="39"/>
      <c r="AG25" s="39"/>
      <c r="AH25" s="39"/>
      <c r="AI25" s="38">
        <f t="shared" si="8"/>
        <v>4461</v>
      </c>
      <c r="AJ25" s="38">
        <f t="shared" si="2"/>
        <v>4.4610000000000003</v>
      </c>
      <c r="AK25" s="38">
        <f t="shared" si="3"/>
        <v>107.06400000000001</v>
      </c>
      <c r="AL25" s="38"/>
      <c r="AM25" s="38"/>
      <c r="AN25" s="38"/>
      <c r="AO25" s="38">
        <f t="shared" si="4"/>
        <v>107.06400000000001</v>
      </c>
      <c r="AP25" s="37">
        <v>5.8</v>
      </c>
      <c r="AQ25" s="37">
        <f t="shared" si="9"/>
        <v>5.8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1016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5"/>
        <v>0.99747899159663866</v>
      </c>
      <c r="CC25" s="33">
        <f t="shared" si="5"/>
        <v>0.99579831932773111</v>
      </c>
      <c r="CD25" s="33">
        <f t="shared" si="5"/>
        <v>0</v>
      </c>
      <c r="CE25" s="33">
        <f t="shared" si="5"/>
        <v>0.99579831932773111</v>
      </c>
      <c r="CF25" s="33"/>
      <c r="CG25" s="33"/>
      <c r="CH25" s="33"/>
      <c r="CI25" s="33"/>
      <c r="CJ25" s="33">
        <f t="shared" si="6"/>
        <v>0.85378151260504198</v>
      </c>
      <c r="CK25" s="33">
        <f t="shared" si="6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2508785</v>
      </c>
      <c r="DD25" s="32"/>
      <c r="DE25" s="32">
        <f t="shared" si="10"/>
        <v>1160</v>
      </c>
      <c r="DF25" s="32"/>
      <c r="DG25" s="32">
        <f t="shared" si="11"/>
        <v>1160</v>
      </c>
      <c r="DH25" s="32"/>
      <c r="DI25" s="32"/>
      <c r="DJ25" s="32"/>
      <c r="DK25" s="32"/>
      <c r="DL25" s="32"/>
      <c r="DM25" s="32">
        <f t="shared" si="7"/>
        <v>1160</v>
      </c>
      <c r="DN25" s="32">
        <f t="shared" si="12"/>
        <v>260.03138309796009</v>
      </c>
      <c r="DO25" s="91">
        <v>0.97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43402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77</v>
      </c>
      <c r="H26" s="44">
        <f t="shared" si="1"/>
        <v>54.225352112676056</v>
      </c>
      <c r="I26" s="44">
        <v>75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9890693</v>
      </c>
      <c r="AF26" s="39"/>
      <c r="AG26" s="39"/>
      <c r="AH26" s="39"/>
      <c r="AI26" s="38">
        <f t="shared" si="8"/>
        <v>4610</v>
      </c>
      <c r="AJ26" s="38">
        <f t="shared" si="2"/>
        <v>4.6100000000000003</v>
      </c>
      <c r="AK26" s="38">
        <f t="shared" si="3"/>
        <v>110.64000000000001</v>
      </c>
      <c r="AL26" s="38"/>
      <c r="AM26" s="38"/>
      <c r="AN26" s="38"/>
      <c r="AO26" s="38">
        <f t="shared" si="4"/>
        <v>110.64000000000001</v>
      </c>
      <c r="AP26" s="37">
        <v>5.3</v>
      </c>
      <c r="AQ26" s="37">
        <f t="shared" si="9"/>
        <v>5.3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1016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5"/>
        <v>0.99747899159663866</v>
      </c>
      <c r="CC26" s="33">
        <f t="shared" si="5"/>
        <v>0.99579831932773111</v>
      </c>
      <c r="CD26" s="33">
        <f t="shared" si="5"/>
        <v>0</v>
      </c>
      <c r="CE26" s="33">
        <f t="shared" si="5"/>
        <v>0.99579831932773111</v>
      </c>
      <c r="CF26" s="33"/>
      <c r="CG26" s="33"/>
      <c r="CH26" s="33"/>
      <c r="CI26" s="33"/>
      <c r="CJ26" s="33">
        <f t="shared" si="6"/>
        <v>0.85378151260504198</v>
      </c>
      <c r="CK26" s="33">
        <f t="shared" si="6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2509956</v>
      </c>
      <c r="DD26" s="32"/>
      <c r="DE26" s="32">
        <f t="shared" si="10"/>
        <v>1171</v>
      </c>
      <c r="DF26" s="32"/>
      <c r="DG26" s="32">
        <f t="shared" si="11"/>
        <v>1171</v>
      </c>
      <c r="DH26" s="32"/>
      <c r="DI26" s="32"/>
      <c r="DJ26" s="32"/>
      <c r="DK26" s="32"/>
      <c r="DL26" s="32"/>
      <c r="DM26" s="32">
        <f t="shared" si="7"/>
        <v>1171</v>
      </c>
      <c r="DN26" s="32">
        <f t="shared" si="12"/>
        <v>254.01301518438177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43402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77</v>
      </c>
      <c r="H27" s="44">
        <f t="shared" si="1"/>
        <v>54.225352112676056</v>
      </c>
      <c r="I27" s="44">
        <v>75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9895454</v>
      </c>
      <c r="AF27" s="39"/>
      <c r="AG27" s="39"/>
      <c r="AH27" s="39"/>
      <c r="AI27" s="38">
        <f t="shared" si="8"/>
        <v>4761</v>
      </c>
      <c r="AJ27" s="38">
        <f t="shared" si="2"/>
        <v>4.7610000000000001</v>
      </c>
      <c r="AK27" s="38">
        <f t="shared" si="3"/>
        <v>114.26400000000001</v>
      </c>
      <c r="AL27" s="38"/>
      <c r="AM27" s="38"/>
      <c r="AN27" s="38"/>
      <c r="AO27" s="38">
        <f t="shared" si="4"/>
        <v>114.26400000000001</v>
      </c>
      <c r="AP27" s="37">
        <v>5</v>
      </c>
      <c r="AQ27" s="37">
        <f t="shared" si="9"/>
        <v>5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1016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5"/>
        <v>0.99747899159663866</v>
      </c>
      <c r="CC27" s="33">
        <f t="shared" si="5"/>
        <v>0.99579831932773111</v>
      </c>
      <c r="CD27" s="33">
        <f t="shared" si="5"/>
        <v>0</v>
      </c>
      <c r="CE27" s="33">
        <f t="shared" si="5"/>
        <v>0.99579831932773111</v>
      </c>
      <c r="CF27" s="33"/>
      <c r="CG27" s="33"/>
      <c r="CH27" s="33"/>
      <c r="CI27" s="33"/>
      <c r="CJ27" s="33">
        <f t="shared" si="6"/>
        <v>0.85378151260504198</v>
      </c>
      <c r="CK27" s="33">
        <f t="shared" si="6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2511139</v>
      </c>
      <c r="DD27" s="32"/>
      <c r="DE27" s="32">
        <f t="shared" si="10"/>
        <v>1183</v>
      </c>
      <c r="DF27" s="32"/>
      <c r="DG27" s="32">
        <f t="shared" si="11"/>
        <v>1183</v>
      </c>
      <c r="DH27" s="32"/>
      <c r="DI27" s="32"/>
      <c r="DJ27" s="32"/>
      <c r="DK27" s="32"/>
      <c r="DL27" s="32"/>
      <c r="DM27" s="32">
        <f t="shared" si="7"/>
        <v>1183</v>
      </c>
      <c r="DN27" s="32">
        <f t="shared" si="12"/>
        <v>248.47721067002729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43402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1</v>
      </c>
      <c r="G28" s="89">
        <v>76</v>
      </c>
      <c r="H28" s="44">
        <f t="shared" si="1"/>
        <v>53.521126760563384</v>
      </c>
      <c r="I28" s="44">
        <v>74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9900002</v>
      </c>
      <c r="AF28" s="39"/>
      <c r="AG28" s="39"/>
      <c r="AH28" s="39"/>
      <c r="AI28" s="38">
        <f t="shared" si="8"/>
        <v>4548</v>
      </c>
      <c r="AJ28" s="38">
        <f t="shared" si="2"/>
        <v>4.548</v>
      </c>
      <c r="AK28" s="38">
        <f t="shared" si="3"/>
        <v>109.152</v>
      </c>
      <c r="AL28" s="38"/>
      <c r="AM28" s="38"/>
      <c r="AN28" s="38"/>
      <c r="AO28" s="38">
        <f t="shared" si="4"/>
        <v>109.152</v>
      </c>
      <c r="AP28" s="37">
        <v>4.5999999999999996</v>
      </c>
      <c r="AQ28" s="37">
        <f t="shared" si="9"/>
        <v>4.5999999999999996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1016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5"/>
        <v>0.99747899159663866</v>
      </c>
      <c r="CC28" s="33">
        <f t="shared" si="5"/>
        <v>0.99579831932773111</v>
      </c>
      <c r="CD28" s="33">
        <f t="shared" si="5"/>
        <v>0</v>
      </c>
      <c r="CE28" s="33">
        <f t="shared" si="5"/>
        <v>0.99579831932773111</v>
      </c>
      <c r="CF28" s="33"/>
      <c r="CG28" s="33"/>
      <c r="CH28" s="33"/>
      <c r="CI28" s="33"/>
      <c r="CJ28" s="33">
        <f t="shared" si="6"/>
        <v>0.85378151260504198</v>
      </c>
      <c r="CK28" s="33">
        <f t="shared" si="6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2512294</v>
      </c>
      <c r="DD28" s="32"/>
      <c r="DE28" s="32">
        <f t="shared" si="10"/>
        <v>1155</v>
      </c>
      <c r="DF28" s="32"/>
      <c r="DG28" s="32">
        <f t="shared" si="11"/>
        <v>1155</v>
      </c>
      <c r="DH28" s="32"/>
      <c r="DI28" s="32"/>
      <c r="DJ28" s="32"/>
      <c r="DK28" s="32"/>
      <c r="DL28" s="32"/>
      <c r="DM28" s="32">
        <f t="shared" si="7"/>
        <v>1155</v>
      </c>
      <c r="DN28" s="32">
        <f t="shared" si="12"/>
        <v>253.95778364116094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43402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0</v>
      </c>
      <c r="G29" s="89">
        <v>74</v>
      </c>
      <c r="H29" s="44">
        <f t="shared" si="1"/>
        <v>52.112676056338032</v>
      </c>
      <c r="I29" s="44">
        <v>73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9904516</v>
      </c>
      <c r="AF29" s="39"/>
      <c r="AG29" s="39"/>
      <c r="AH29" s="39"/>
      <c r="AI29" s="38">
        <f t="shared" si="8"/>
        <v>4514</v>
      </c>
      <c r="AJ29" s="38">
        <f t="shared" si="2"/>
        <v>4.5140000000000002</v>
      </c>
      <c r="AK29" s="38">
        <f t="shared" si="3"/>
        <v>108.33600000000001</v>
      </c>
      <c r="AL29" s="38"/>
      <c r="AM29" s="38"/>
      <c r="AN29" s="38"/>
      <c r="AO29" s="38">
        <f t="shared" si="4"/>
        <v>108.33600000000001</v>
      </c>
      <c r="AP29" s="37">
        <v>4.0999999999999996</v>
      </c>
      <c r="AQ29" s="37">
        <f t="shared" si="9"/>
        <v>4.0999999999999996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1016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5"/>
        <v>0.99747899159663866</v>
      </c>
      <c r="CC29" s="33">
        <f t="shared" si="5"/>
        <v>0.99579831932773111</v>
      </c>
      <c r="CD29" s="33">
        <f t="shared" si="5"/>
        <v>0</v>
      </c>
      <c r="CE29" s="33">
        <f t="shared" si="5"/>
        <v>0.99579831932773111</v>
      </c>
      <c r="CF29" s="33"/>
      <c r="CG29" s="33"/>
      <c r="CH29" s="33"/>
      <c r="CI29" s="33"/>
      <c r="CJ29" s="33">
        <f t="shared" si="6"/>
        <v>0.85378151260504198</v>
      </c>
      <c r="CK29" s="33">
        <f t="shared" si="6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2513448</v>
      </c>
      <c r="DD29" s="32"/>
      <c r="DE29" s="32">
        <f t="shared" si="10"/>
        <v>1154</v>
      </c>
      <c r="DF29" s="32"/>
      <c r="DG29" s="32">
        <f t="shared" si="11"/>
        <v>1154</v>
      </c>
      <c r="DH29" s="32"/>
      <c r="DI29" s="32"/>
      <c r="DJ29" s="32"/>
      <c r="DK29" s="32"/>
      <c r="DL29" s="32"/>
      <c r="DM29" s="32">
        <f t="shared" si="7"/>
        <v>1154</v>
      </c>
      <c r="DN29" s="32">
        <f t="shared" si="12"/>
        <v>255.64909171466547</v>
      </c>
      <c r="DO29" s="91">
        <v>0.94</v>
      </c>
      <c r="DP29" s="31"/>
      <c r="DT29" s="24"/>
      <c r="DU29" s="24"/>
      <c r="DV29" s="24"/>
      <c r="DW29" s="23"/>
    </row>
    <row r="30" spans="1:127" x14ac:dyDescent="0.35">
      <c r="A30" s="232">
        <v>43402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-1</v>
      </c>
      <c r="G30" s="89">
        <v>75</v>
      </c>
      <c r="H30" s="44">
        <f t="shared" si="1"/>
        <v>52.816901408450704</v>
      </c>
      <c r="I30" s="44">
        <v>73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9909219</v>
      </c>
      <c r="AF30" s="39"/>
      <c r="AG30" s="39"/>
      <c r="AH30" s="39"/>
      <c r="AI30" s="38">
        <f t="shared" si="8"/>
        <v>4703</v>
      </c>
      <c r="AJ30" s="38">
        <f t="shared" si="2"/>
        <v>4.7030000000000003</v>
      </c>
      <c r="AK30" s="38">
        <f t="shared" si="3"/>
        <v>112.87200000000001</v>
      </c>
      <c r="AL30" s="38"/>
      <c r="AM30" s="38"/>
      <c r="AN30" s="38"/>
      <c r="AO30" s="38">
        <f t="shared" si="4"/>
        <v>112.87200000000001</v>
      </c>
      <c r="AP30" s="37">
        <v>3.7</v>
      </c>
      <c r="AQ30" s="37">
        <f t="shared" si="9"/>
        <v>3.7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1016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5"/>
        <v>0.99747899159663866</v>
      </c>
      <c r="CC30" s="33">
        <f t="shared" si="5"/>
        <v>0.99579831932773111</v>
      </c>
      <c r="CD30" s="33">
        <f t="shared" si="5"/>
        <v>0</v>
      </c>
      <c r="CE30" s="33">
        <f t="shared" si="5"/>
        <v>0.99579831932773111</v>
      </c>
      <c r="CF30" s="33"/>
      <c r="CG30" s="33"/>
      <c r="CH30" s="33"/>
      <c r="CI30" s="33"/>
      <c r="CJ30" s="33">
        <f t="shared" si="6"/>
        <v>0.85378151260504198</v>
      </c>
      <c r="CK30" s="33">
        <f t="shared" si="6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2514630</v>
      </c>
      <c r="DD30" s="32"/>
      <c r="DE30" s="32">
        <f t="shared" si="10"/>
        <v>1182</v>
      </c>
      <c r="DF30" s="32"/>
      <c r="DG30" s="32">
        <f t="shared" si="11"/>
        <v>1182</v>
      </c>
      <c r="DH30" s="32"/>
      <c r="DI30" s="32"/>
      <c r="DJ30" s="32"/>
      <c r="DK30" s="32"/>
      <c r="DL30" s="32"/>
      <c r="DM30" s="32">
        <f t="shared" si="7"/>
        <v>1182</v>
      </c>
      <c r="DN30" s="32">
        <f t="shared" si="12"/>
        <v>251.32893897512224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43402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75</v>
      </c>
      <c r="H31" s="44">
        <f t="shared" si="1"/>
        <v>52.816901408450704</v>
      </c>
      <c r="I31" s="44">
        <v>73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9913988</v>
      </c>
      <c r="AF31" s="39"/>
      <c r="AG31" s="39"/>
      <c r="AH31" s="39"/>
      <c r="AI31" s="38">
        <f t="shared" si="8"/>
        <v>4769</v>
      </c>
      <c r="AJ31" s="38">
        <f t="shared" si="2"/>
        <v>4.7690000000000001</v>
      </c>
      <c r="AK31" s="38">
        <f t="shared" si="3"/>
        <v>114.456</v>
      </c>
      <c r="AL31" s="38"/>
      <c r="AM31" s="38"/>
      <c r="AN31" s="38"/>
      <c r="AO31" s="38">
        <f t="shared" si="4"/>
        <v>114.456</v>
      </c>
      <c r="AP31" s="37">
        <v>3.3</v>
      </c>
      <c r="AQ31" s="37">
        <f t="shared" si="9"/>
        <v>3.3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1015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5"/>
        <v>0.99747899159663866</v>
      </c>
      <c r="CC31" s="33">
        <f t="shared" si="5"/>
        <v>0.99579831932773111</v>
      </c>
      <c r="CD31" s="33">
        <f t="shared" si="5"/>
        <v>0</v>
      </c>
      <c r="CE31" s="33">
        <f t="shared" si="5"/>
        <v>0.99579831932773111</v>
      </c>
      <c r="CF31" s="33"/>
      <c r="CG31" s="33"/>
      <c r="CH31" s="33"/>
      <c r="CI31" s="33"/>
      <c r="CJ31" s="33">
        <f t="shared" si="6"/>
        <v>0.8529411764705882</v>
      </c>
      <c r="CK31" s="33">
        <f t="shared" si="6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2515794</v>
      </c>
      <c r="DD31" s="32"/>
      <c r="DE31" s="32">
        <f t="shared" si="10"/>
        <v>1164</v>
      </c>
      <c r="DF31" s="32"/>
      <c r="DG31" s="32">
        <f t="shared" si="11"/>
        <v>1164</v>
      </c>
      <c r="DH31" s="32"/>
      <c r="DI31" s="32"/>
      <c r="DJ31" s="32"/>
      <c r="DK31" s="32"/>
      <c r="DL31" s="32"/>
      <c r="DM31" s="32">
        <f t="shared" si="7"/>
        <v>1164</v>
      </c>
      <c r="DN31" s="32">
        <f t="shared" si="12"/>
        <v>244.07632627385195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43402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-2</v>
      </c>
      <c r="G32" s="89">
        <v>76</v>
      </c>
      <c r="H32" s="44">
        <f t="shared" si="1"/>
        <v>53.521126760563384</v>
      </c>
      <c r="I32" s="44">
        <v>74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9918645</v>
      </c>
      <c r="AF32" s="39"/>
      <c r="AG32" s="39"/>
      <c r="AH32" s="39"/>
      <c r="AI32" s="38">
        <f t="shared" si="8"/>
        <v>4657</v>
      </c>
      <c r="AJ32" s="38">
        <f t="shared" si="2"/>
        <v>4.657</v>
      </c>
      <c r="AK32" s="38">
        <f t="shared" si="3"/>
        <v>111.768</v>
      </c>
      <c r="AL32" s="38"/>
      <c r="AM32" s="38"/>
      <c r="AN32" s="38"/>
      <c r="AO32" s="38">
        <f t="shared" si="4"/>
        <v>111.768</v>
      </c>
      <c r="AP32" s="37">
        <v>3</v>
      </c>
      <c r="AQ32" s="37">
        <f t="shared" si="9"/>
        <v>3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1015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5"/>
        <v>0.99747899159663866</v>
      </c>
      <c r="CC32" s="33">
        <f t="shared" si="5"/>
        <v>0.99579831932773111</v>
      </c>
      <c r="CD32" s="33">
        <f t="shared" si="5"/>
        <v>0</v>
      </c>
      <c r="CE32" s="33">
        <f t="shared" si="5"/>
        <v>0.99579831932773111</v>
      </c>
      <c r="CF32" s="33"/>
      <c r="CG32" s="33"/>
      <c r="CH32" s="33"/>
      <c r="CI32" s="33"/>
      <c r="CJ32" s="33">
        <f t="shared" si="6"/>
        <v>0.8529411764705882</v>
      </c>
      <c r="CK32" s="33">
        <f t="shared" si="6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2516944</v>
      </c>
      <c r="DD32" s="32"/>
      <c r="DE32" s="32">
        <f t="shared" si="10"/>
        <v>1150</v>
      </c>
      <c r="DF32" s="32"/>
      <c r="DG32" s="32">
        <f t="shared" si="11"/>
        <v>1150</v>
      </c>
      <c r="DH32" s="32"/>
      <c r="DI32" s="32"/>
      <c r="DJ32" s="32"/>
      <c r="DK32" s="32"/>
      <c r="DL32" s="32"/>
      <c r="DM32" s="32">
        <f t="shared" si="7"/>
        <v>1150</v>
      </c>
      <c r="DN32" s="32">
        <f t="shared" si="12"/>
        <v>246.94009018681555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43402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76</v>
      </c>
      <c r="H33" s="44">
        <f t="shared" si="1"/>
        <v>53.521126760563384</v>
      </c>
      <c r="I33" s="44">
        <v>74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9923344</v>
      </c>
      <c r="AF33" s="39"/>
      <c r="AG33" s="39"/>
      <c r="AH33" s="39"/>
      <c r="AI33" s="38">
        <f t="shared" si="8"/>
        <v>4699</v>
      </c>
      <c r="AJ33" s="38">
        <f t="shared" si="2"/>
        <v>4.6989999999999998</v>
      </c>
      <c r="AK33" s="38">
        <f t="shared" si="3"/>
        <v>112.776</v>
      </c>
      <c r="AL33" s="38"/>
      <c r="AM33" s="38"/>
      <c r="AN33" s="38"/>
      <c r="AO33" s="38">
        <f t="shared" si="4"/>
        <v>112.776</v>
      </c>
      <c r="AP33" s="37">
        <v>2.8</v>
      </c>
      <c r="AQ33" s="37">
        <f t="shared" si="9"/>
        <v>2.8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1016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5"/>
        <v>0.99747899159663866</v>
      </c>
      <c r="CC33" s="33">
        <f t="shared" si="5"/>
        <v>0.99579831932773111</v>
      </c>
      <c r="CD33" s="33">
        <f t="shared" si="5"/>
        <v>0</v>
      </c>
      <c r="CE33" s="33">
        <f t="shared" si="5"/>
        <v>0.99579831932773111</v>
      </c>
      <c r="CF33" s="33"/>
      <c r="CG33" s="33"/>
      <c r="CH33" s="33"/>
      <c r="CI33" s="33"/>
      <c r="CJ33" s="33">
        <f t="shared" si="6"/>
        <v>0.85378151260504198</v>
      </c>
      <c r="CK33" s="33">
        <f t="shared" si="6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2518068</v>
      </c>
      <c r="DD33" s="32"/>
      <c r="DE33" s="32">
        <f t="shared" si="10"/>
        <v>1124</v>
      </c>
      <c r="DF33" s="32"/>
      <c r="DG33" s="32">
        <f t="shared" si="11"/>
        <v>1124</v>
      </c>
      <c r="DH33" s="32"/>
      <c r="DI33" s="32"/>
      <c r="DJ33" s="32"/>
      <c r="DK33" s="32"/>
      <c r="DL33" s="32"/>
      <c r="DM33" s="32">
        <f t="shared" si="7"/>
        <v>1124</v>
      </c>
      <c r="DN33" s="32">
        <f t="shared" si="12"/>
        <v>239.19982975101087</v>
      </c>
      <c r="DO33" s="91">
        <v>1.01</v>
      </c>
      <c r="DP33" s="31"/>
      <c r="DT33" s="24"/>
      <c r="DU33" s="24"/>
      <c r="DV33" s="24"/>
      <c r="DW33" s="23"/>
    </row>
    <row r="34" spans="1:127" x14ac:dyDescent="0.35">
      <c r="A34" s="232">
        <v>43402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70</v>
      </c>
      <c r="H34" s="44">
        <f t="shared" si="1"/>
        <v>49.295774647887328</v>
      </c>
      <c r="I34" s="44">
        <v>68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9927640</v>
      </c>
      <c r="AF34" s="39"/>
      <c r="AG34" s="39"/>
      <c r="AH34" s="39"/>
      <c r="AI34" s="38">
        <f t="shared" si="8"/>
        <v>4296</v>
      </c>
      <c r="AJ34" s="38">
        <f t="shared" si="2"/>
        <v>4.2960000000000003</v>
      </c>
      <c r="AK34" s="38">
        <f t="shared" si="3"/>
        <v>103.10400000000001</v>
      </c>
      <c r="AL34" s="38"/>
      <c r="AM34" s="38"/>
      <c r="AN34" s="38"/>
      <c r="AO34" s="38">
        <f t="shared" si="4"/>
        <v>103.10400000000001</v>
      </c>
      <c r="AP34" s="37">
        <v>3.6</v>
      </c>
      <c r="AQ34" s="37">
        <f t="shared" si="9"/>
        <v>3.6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5"/>
        <v>0.99747899159663866</v>
      </c>
      <c r="CC34" s="33">
        <f t="shared" si="5"/>
        <v>0.99579831932773111</v>
      </c>
      <c r="CD34" s="33">
        <f t="shared" si="5"/>
        <v>0</v>
      </c>
      <c r="CE34" s="33">
        <f t="shared" si="5"/>
        <v>0.99579831932773111</v>
      </c>
      <c r="CF34" s="33"/>
      <c r="CG34" s="33"/>
      <c r="CH34" s="33"/>
      <c r="CI34" s="33"/>
      <c r="CJ34" s="33">
        <f t="shared" si="6"/>
        <v>0</v>
      </c>
      <c r="CK34" s="33">
        <f t="shared" si="6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2519186</v>
      </c>
      <c r="DD34" s="32"/>
      <c r="DE34" s="32">
        <f t="shared" si="10"/>
        <v>1118</v>
      </c>
      <c r="DF34" s="32"/>
      <c r="DG34" s="32">
        <f t="shared" si="11"/>
        <v>1118</v>
      </c>
      <c r="DH34" s="32"/>
      <c r="DI34" s="32"/>
      <c r="DJ34" s="32"/>
      <c r="DK34" s="32"/>
      <c r="DL34" s="32"/>
      <c r="DM34" s="32">
        <f t="shared" si="7"/>
        <v>1118</v>
      </c>
      <c r="DN34" s="32">
        <f t="shared" si="12"/>
        <v>260.24208566108007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43402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-2</v>
      </c>
      <c r="G35" s="89">
        <v>70</v>
      </c>
      <c r="H35" s="44">
        <f t="shared" si="1"/>
        <v>49.295774647887328</v>
      </c>
      <c r="I35" s="44">
        <v>68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9931577</v>
      </c>
      <c r="AF35" s="39"/>
      <c r="AG35" s="39"/>
      <c r="AH35" s="39"/>
      <c r="AI35" s="38">
        <f t="shared" si="8"/>
        <v>3937</v>
      </c>
      <c r="AJ35" s="38">
        <f t="shared" si="2"/>
        <v>3.9369999999999998</v>
      </c>
      <c r="AK35" s="38">
        <f t="shared" si="3"/>
        <v>94.488</v>
      </c>
      <c r="AL35" s="38"/>
      <c r="AM35" s="38"/>
      <c r="AN35" s="38"/>
      <c r="AO35" s="38">
        <f t="shared" si="4"/>
        <v>94.488</v>
      </c>
      <c r="AP35" s="37">
        <v>4.8</v>
      </c>
      <c r="AQ35" s="37">
        <f t="shared" si="9"/>
        <v>4.8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5"/>
        <v>0.99747899159663866</v>
      </c>
      <c r="CC35" s="33">
        <f t="shared" si="5"/>
        <v>0.99579831932773111</v>
      </c>
      <c r="CD35" s="33">
        <f t="shared" si="5"/>
        <v>0</v>
      </c>
      <c r="CE35" s="33">
        <f t="shared" si="5"/>
        <v>0.99579831932773111</v>
      </c>
      <c r="CF35" s="33"/>
      <c r="CG35" s="33"/>
      <c r="CH35" s="33"/>
      <c r="CI35" s="33"/>
      <c r="CJ35" s="33">
        <f t="shared" si="6"/>
        <v>0</v>
      </c>
      <c r="CK35" s="33">
        <f t="shared" si="6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2520272</v>
      </c>
      <c r="DD35" s="32"/>
      <c r="DE35" s="32">
        <f t="shared" si="10"/>
        <v>1086</v>
      </c>
      <c r="DF35" s="32"/>
      <c r="DG35" s="32">
        <f t="shared" si="11"/>
        <v>1086</v>
      </c>
      <c r="DH35" s="32"/>
      <c r="DI35" s="32"/>
      <c r="DJ35" s="32"/>
      <c r="DK35" s="32"/>
      <c r="DL35" s="32"/>
      <c r="DM35" s="32">
        <f t="shared" si="7"/>
        <v>1086</v>
      </c>
      <c r="DN35" s="32">
        <f t="shared" si="12"/>
        <v>275.84455168910341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2.9583333333333335</v>
      </c>
      <c r="G36" s="28">
        <f t="shared" si="13"/>
        <v>76.166666666666671</v>
      </c>
      <c r="H36" s="28">
        <f t="shared" si="13"/>
        <v>53.638497652582174</v>
      </c>
      <c r="I36" s="28">
        <f t="shared" si="13"/>
        <v>74.083333333333329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105724</v>
      </c>
      <c r="AJ36" s="28">
        <f>SUM(AJ12:AJ35)</f>
        <v>105.724</v>
      </c>
      <c r="AK36" s="28">
        <f>AVERAGE(AK12:AK35)</f>
        <v>105.724</v>
      </c>
      <c r="AL36" s="28"/>
      <c r="AM36" s="28"/>
      <c r="AN36" s="28"/>
      <c r="AO36" s="28"/>
      <c r="AP36" s="28">
        <f>AVERAGE(AP12:AP35)</f>
        <v>6.5333333333333341</v>
      </c>
      <c r="AQ36" s="28">
        <f>AVERAGE(AQ12:AQ35)</f>
        <v>6.5333333333333341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27214</v>
      </c>
      <c r="DF36" s="28"/>
      <c r="DG36" s="28">
        <f>SUM(DG12:DG35)</f>
        <v>27214</v>
      </c>
      <c r="DH36" s="28"/>
      <c r="DI36" s="28"/>
      <c r="DJ36" s="28"/>
      <c r="DK36" s="28"/>
      <c r="DL36" s="28"/>
      <c r="DM36" s="28">
        <f t="shared" si="7"/>
        <v>27214</v>
      </c>
      <c r="DN36" s="28">
        <f t="shared" si="12"/>
        <v>257.40607619840335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397</v>
      </c>
      <c r="D39" s="250"/>
      <c r="E39" s="250"/>
      <c r="F39" s="251"/>
    </row>
    <row r="40" spans="1:127" x14ac:dyDescent="0.35">
      <c r="B40" s="22" t="s">
        <v>2</v>
      </c>
      <c r="C40" s="249" t="s">
        <v>180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217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505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587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67" t="s">
        <v>588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550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67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02" t="s">
        <v>416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551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02" t="s">
        <v>589</v>
      </c>
      <c r="T54" s="6"/>
      <c r="U54" s="4"/>
      <c r="V54" s="4"/>
      <c r="W54" s="4"/>
      <c r="X54" s="4"/>
      <c r="Y54" s="4"/>
    </row>
    <row r="55" spans="2:26" x14ac:dyDescent="0.35">
      <c r="B55" s="166" t="s">
        <v>478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6" x14ac:dyDescent="0.35">
      <c r="B56" s="102" t="s">
        <v>590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6" x14ac:dyDescent="0.35">
      <c r="B57" s="102" t="s">
        <v>591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6" x14ac:dyDescent="0.35">
      <c r="B58" s="102" t="s">
        <v>592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6" x14ac:dyDescent="0.35">
      <c r="B59" s="102" t="s">
        <v>593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6" x14ac:dyDescent="0.35">
      <c r="B60" s="102" t="s">
        <v>594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6" x14ac:dyDescent="0.35">
      <c r="B61" s="102" t="s">
        <v>595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6" x14ac:dyDescent="0.35">
      <c r="B62" s="170" t="s">
        <v>161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6" x14ac:dyDescent="0.35">
      <c r="B63" s="102" t="s">
        <v>596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6" x14ac:dyDescent="0.35">
      <c r="B64" s="102" t="s">
        <v>469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468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532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65" t="s">
        <v>164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02" t="s">
        <v>597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02" t="s">
        <v>543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598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70" t="s">
        <v>226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02" t="s">
        <v>545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67" t="s">
        <v>247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227" t="s">
        <v>546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70" t="s">
        <v>599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02" t="s">
        <v>472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70" t="s">
        <v>168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73" t="s">
        <v>169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02" t="s">
        <v>503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02" t="s">
        <v>536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2:25" x14ac:dyDescent="0.3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x14ac:dyDescent="0.3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2:25" x14ac:dyDescent="0.3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x14ac:dyDescent="0.3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x14ac:dyDescent="0.3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x14ac:dyDescent="0.3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x14ac:dyDescent="0.3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2:25" x14ac:dyDescent="0.3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2:25" x14ac:dyDescent="0.3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2:25" x14ac:dyDescent="0.3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2:25" x14ac:dyDescent="0.3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2:25" x14ac:dyDescent="0.3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2:25" x14ac:dyDescent="0.3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2:25" x14ac:dyDescent="0.3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2:25" x14ac:dyDescent="0.3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2:25" x14ac:dyDescent="0.3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2:25" x14ac:dyDescent="0.3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2:25" x14ac:dyDescent="0.3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2:25" x14ac:dyDescent="0.3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2:25" x14ac:dyDescent="0.3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2:25" x14ac:dyDescent="0.3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2:25" x14ac:dyDescent="0.3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2:25" x14ac:dyDescent="0.3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2:25" x14ac:dyDescent="0.3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2:25" x14ac:dyDescent="0.3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2:25" x14ac:dyDescent="0.3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2:25" x14ac:dyDescent="0.3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2:25" x14ac:dyDescent="0.3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2:25" x14ac:dyDescent="0.3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2:25" x14ac:dyDescent="0.3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2:25" x14ac:dyDescent="0.3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2:25" x14ac:dyDescent="0.3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2:25" x14ac:dyDescent="0.3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2:25" x14ac:dyDescent="0.3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2:25" x14ac:dyDescent="0.3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2:25" x14ac:dyDescent="0.3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2:25" x14ac:dyDescent="0.3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2:25" x14ac:dyDescent="0.3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2:25" x14ac:dyDescent="0.3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2:25" x14ac:dyDescent="0.3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2:25" x14ac:dyDescent="0.3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2:25" x14ac:dyDescent="0.3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2:25" x14ac:dyDescent="0.3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2:25" x14ac:dyDescent="0.3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2:25" x14ac:dyDescent="0.3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2:25" x14ac:dyDescent="0.3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2:25" x14ac:dyDescent="0.3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2:25" x14ac:dyDescent="0.3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2:25" x14ac:dyDescent="0.3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2:25" x14ac:dyDescent="0.3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2:25" x14ac:dyDescent="0.3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2:25" x14ac:dyDescent="0.3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2:25" x14ac:dyDescent="0.3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2:25" x14ac:dyDescent="0.3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2:25" x14ac:dyDescent="0.3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2:25" x14ac:dyDescent="0.3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2:25" x14ac:dyDescent="0.3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2:25" x14ac:dyDescent="0.3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2:25" x14ac:dyDescent="0.3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2:25" x14ac:dyDescent="0.3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2:25" x14ac:dyDescent="0.3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2:25" x14ac:dyDescent="0.3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2:25" x14ac:dyDescent="0.3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2:25" x14ac:dyDescent="0.3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2:25" x14ac:dyDescent="0.3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2:25" x14ac:dyDescent="0.3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2:25" x14ac:dyDescent="0.3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2:25" x14ac:dyDescent="0.3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2:25" x14ac:dyDescent="0.3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2:25" x14ac:dyDescent="0.3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2:25" x14ac:dyDescent="0.3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2:25" x14ac:dyDescent="0.3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2:25" x14ac:dyDescent="0.3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2:25" x14ac:dyDescent="0.3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2:25" x14ac:dyDescent="0.3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2:25" x14ac:dyDescent="0.3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2:25" x14ac:dyDescent="0.3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2:25" x14ac:dyDescent="0.3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2:25" x14ac:dyDescent="0.3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2:25" x14ac:dyDescent="0.3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2:25" x14ac:dyDescent="0.3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2:25" x14ac:dyDescent="0.3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2:25" x14ac:dyDescent="0.3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2:25" x14ac:dyDescent="0.3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2:25" x14ac:dyDescent="0.3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2:25" x14ac:dyDescent="0.3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2:25" x14ac:dyDescent="0.3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2:25" x14ac:dyDescent="0.3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2:25" x14ac:dyDescent="0.3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2:25" x14ac:dyDescent="0.3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2:25" x14ac:dyDescent="0.3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2:25" x14ac:dyDescent="0.3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2:25" x14ac:dyDescent="0.3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2:25" x14ac:dyDescent="0.3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2:25" x14ac:dyDescent="0.3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2:25" x14ac:dyDescent="0.3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2:25" x14ac:dyDescent="0.3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2:25" x14ac:dyDescent="0.3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2:25" x14ac:dyDescent="0.3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2:25" x14ac:dyDescent="0.3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2:25" x14ac:dyDescent="0.3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2:25" x14ac:dyDescent="0.3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2:25" x14ac:dyDescent="0.3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2:25" x14ac:dyDescent="0.3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2:25" x14ac:dyDescent="0.3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2:25" x14ac:dyDescent="0.3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2:25" x14ac:dyDescent="0.3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2:25" x14ac:dyDescent="0.3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2:25" x14ac:dyDescent="0.3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2:25" x14ac:dyDescent="0.3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2:25" x14ac:dyDescent="0.3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2:25" x14ac:dyDescent="0.3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2:25" x14ac:dyDescent="0.3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2:25" x14ac:dyDescent="0.3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2:25" x14ac:dyDescent="0.3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2:25" x14ac:dyDescent="0.3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2:25" x14ac:dyDescent="0.3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2:25" x14ac:dyDescent="0.3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2:25" x14ac:dyDescent="0.3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2:25" x14ac:dyDescent="0.3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2:25" x14ac:dyDescent="0.3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2:25" x14ac:dyDescent="0.3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2:25" x14ac:dyDescent="0.3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2:25" x14ac:dyDescent="0.3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2:25" x14ac:dyDescent="0.3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2:25" x14ac:dyDescent="0.3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2:25" x14ac:dyDescent="0.3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2:25" x14ac:dyDescent="0.3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2:25" x14ac:dyDescent="0.3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2:25" x14ac:dyDescent="0.3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2:25" x14ac:dyDescent="0.3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2:25" x14ac:dyDescent="0.3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2:25" x14ac:dyDescent="0.3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2:25" x14ac:dyDescent="0.3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2:25" x14ac:dyDescent="0.3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2:25" x14ac:dyDescent="0.3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2:25" x14ac:dyDescent="0.3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2:25" x14ac:dyDescent="0.3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2:25" x14ac:dyDescent="0.3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2:25" x14ac:dyDescent="0.3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2:25" x14ac:dyDescent="0.3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2:25" x14ac:dyDescent="0.3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2:25" x14ac:dyDescent="0.3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2:25" x14ac:dyDescent="0.3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2:25" x14ac:dyDescent="0.3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2:25" x14ac:dyDescent="0.3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2:25" x14ac:dyDescent="0.3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2:25" x14ac:dyDescent="0.3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2:25" x14ac:dyDescent="0.3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2:25" x14ac:dyDescent="0.3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2:25" x14ac:dyDescent="0.3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2:25" x14ac:dyDescent="0.3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2:25" x14ac:dyDescent="0.3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2:25" x14ac:dyDescent="0.3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2:25" x14ac:dyDescent="0.3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2:25" x14ac:dyDescent="0.3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2:25" x14ac:dyDescent="0.35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2:25" x14ac:dyDescent="0.35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2:25" x14ac:dyDescent="0.35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2:25" x14ac:dyDescent="0.35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2:25" x14ac:dyDescent="0.35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2:25" x14ac:dyDescent="0.35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2:25" x14ac:dyDescent="0.35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2:25" x14ac:dyDescent="0.35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2:25" x14ac:dyDescent="0.35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2:25" x14ac:dyDescent="0.35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2:25" x14ac:dyDescent="0.35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2:25" x14ac:dyDescent="0.35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2:25" x14ac:dyDescent="0.35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2:25" x14ac:dyDescent="0.35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2:25" x14ac:dyDescent="0.35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2:25" x14ac:dyDescent="0.35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2:25" x14ac:dyDescent="0.35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2:25" x14ac:dyDescent="0.35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2:25" x14ac:dyDescent="0.35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2:25" x14ac:dyDescent="0.35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2:25" x14ac:dyDescent="0.35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2:25" x14ac:dyDescent="0.35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2:25" x14ac:dyDescent="0.35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2:25" x14ac:dyDescent="0.35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2:25" x14ac:dyDescent="0.35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2:25" x14ac:dyDescent="0.35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2:25" x14ac:dyDescent="0.35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2:25" x14ac:dyDescent="0.35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2:25" x14ac:dyDescent="0.35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2:25" x14ac:dyDescent="0.35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2:25" x14ac:dyDescent="0.35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2:25" x14ac:dyDescent="0.35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2:25" x14ac:dyDescent="0.3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2:25" x14ac:dyDescent="0.3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2:25" x14ac:dyDescent="0.3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2:25" x14ac:dyDescent="0.3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2:25" x14ac:dyDescent="0.35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2:25" x14ac:dyDescent="0.35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2:25" x14ac:dyDescent="0.35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2:25" x14ac:dyDescent="0.35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2:25" x14ac:dyDescent="0.35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2:25" x14ac:dyDescent="0.35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2:25" x14ac:dyDescent="0.35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2:25" x14ac:dyDescent="0.35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2:25" x14ac:dyDescent="0.35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2:25" x14ac:dyDescent="0.35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2:25" x14ac:dyDescent="0.35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2:25" x14ac:dyDescent="0.35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2:25" x14ac:dyDescent="0.35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2:25" x14ac:dyDescent="0.35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2:25" x14ac:dyDescent="0.35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2:25" x14ac:dyDescent="0.35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2:25" x14ac:dyDescent="0.35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2:25" x14ac:dyDescent="0.35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2:25" x14ac:dyDescent="0.35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2:25" x14ac:dyDescent="0.35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2:25" x14ac:dyDescent="0.35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2:25" x14ac:dyDescent="0.35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2:25" x14ac:dyDescent="0.35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2:25" x14ac:dyDescent="0.35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2:25" x14ac:dyDescent="0.35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2:25" x14ac:dyDescent="0.35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2:25" x14ac:dyDescent="0.35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2:25" x14ac:dyDescent="0.35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2:25" x14ac:dyDescent="0.35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2:25" x14ac:dyDescent="0.35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2:25" x14ac:dyDescent="0.35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2:25" x14ac:dyDescent="0.35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2:25" x14ac:dyDescent="0.35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2:25" x14ac:dyDescent="0.35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2:25" x14ac:dyDescent="0.35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2:25" x14ac:dyDescent="0.35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2:25" x14ac:dyDescent="0.35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2:25" x14ac:dyDescent="0.35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2:25" x14ac:dyDescent="0.35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2:25" x14ac:dyDescent="0.35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2:25" x14ac:dyDescent="0.35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2:25" x14ac:dyDescent="0.35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2:25" x14ac:dyDescent="0.35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2:25" x14ac:dyDescent="0.35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2:25" x14ac:dyDescent="0.35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2:25" x14ac:dyDescent="0.35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2:25" x14ac:dyDescent="0.35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2:25" x14ac:dyDescent="0.35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2:25" x14ac:dyDescent="0.35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2:25" x14ac:dyDescent="0.35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2:25" x14ac:dyDescent="0.35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2:25" x14ac:dyDescent="0.35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2:25" x14ac:dyDescent="0.35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2:25" x14ac:dyDescent="0.35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2:25" x14ac:dyDescent="0.35">
      <c r="Y329" s="4"/>
    </row>
    <row r="330" spans="2:25" x14ac:dyDescent="0.35">
      <c r="Y330" s="4"/>
    </row>
    <row r="331" spans="2:25" x14ac:dyDescent="0.35">
      <c r="Y331" s="4"/>
    </row>
    <row r="332" spans="2:25" x14ac:dyDescent="0.35">
      <c r="Y332" s="4"/>
    </row>
    <row r="333" spans="2:25" x14ac:dyDescent="0.35">
      <c r="Y333" s="4"/>
    </row>
    <row r="334" spans="2:25" x14ac:dyDescent="0.35">
      <c r="Y334" s="4"/>
    </row>
    <row r="335" spans="2:25" x14ac:dyDescent="0.35">
      <c r="Y335" s="4"/>
    </row>
    <row r="336" spans="2:25" x14ac:dyDescent="0.35">
      <c r="Y336" s="4"/>
    </row>
    <row r="337" spans="25:25" x14ac:dyDescent="0.35">
      <c r="Y337" s="4"/>
    </row>
    <row r="338" spans="25:25" x14ac:dyDescent="0.35">
      <c r="Y338" s="4"/>
    </row>
    <row r="339" spans="25:25" x14ac:dyDescent="0.35">
      <c r="Y339" s="4"/>
    </row>
    <row r="340" spans="25:25" x14ac:dyDescent="0.35">
      <c r="Y340" s="4"/>
    </row>
    <row r="341" spans="25:25" x14ac:dyDescent="0.35">
      <c r="Y341" s="4"/>
    </row>
    <row r="342" spans="25:25" x14ac:dyDescent="0.35">
      <c r="Y342" s="4"/>
    </row>
    <row r="343" spans="25:25" x14ac:dyDescent="0.35">
      <c r="Y343" s="4"/>
    </row>
    <row r="344" spans="25:25" x14ac:dyDescent="0.35">
      <c r="Y344" s="4"/>
    </row>
    <row r="345" spans="25:25" x14ac:dyDescent="0.35">
      <c r="Y345" s="4"/>
    </row>
    <row r="346" spans="25:25" x14ac:dyDescent="0.35">
      <c r="Y346" s="4"/>
    </row>
    <row r="347" spans="25:25" x14ac:dyDescent="0.35">
      <c r="Y347" s="4"/>
    </row>
    <row r="348" spans="25:25" x14ac:dyDescent="0.35">
      <c r="Y348" s="4"/>
    </row>
    <row r="349" spans="25:25" x14ac:dyDescent="0.35">
      <c r="Y349" s="4"/>
    </row>
    <row r="350" spans="25:25" x14ac:dyDescent="0.35">
      <c r="Y350" s="4"/>
    </row>
    <row r="351" spans="25:25" x14ac:dyDescent="0.35">
      <c r="Y351" s="4"/>
    </row>
    <row r="352" spans="25:25" x14ac:dyDescent="0.35">
      <c r="Y352" s="4"/>
    </row>
    <row r="353" spans="25:25" x14ac:dyDescent="0.35">
      <c r="Y353" s="4"/>
    </row>
    <row r="354" spans="25:25" x14ac:dyDescent="0.35">
      <c r="Y354" s="4"/>
    </row>
    <row r="355" spans="25:25" x14ac:dyDescent="0.35">
      <c r="Y355" s="4"/>
    </row>
    <row r="356" spans="25:25" x14ac:dyDescent="0.35">
      <c r="Y356" s="4"/>
    </row>
    <row r="357" spans="25:25" x14ac:dyDescent="0.35">
      <c r="Y357" s="4"/>
    </row>
    <row r="358" spans="25:25" x14ac:dyDescent="0.35">
      <c r="Y358" s="4"/>
    </row>
    <row r="359" spans="25:25" x14ac:dyDescent="0.35">
      <c r="Y359" s="4"/>
    </row>
    <row r="360" spans="25:25" x14ac:dyDescent="0.35">
      <c r="Y360" s="4"/>
    </row>
    <row r="361" spans="25:25" x14ac:dyDescent="0.35">
      <c r="Y361" s="4"/>
    </row>
    <row r="362" spans="25:25" x14ac:dyDescent="0.35">
      <c r="Y362" s="4"/>
    </row>
    <row r="363" spans="25:25" x14ac:dyDescent="0.35">
      <c r="Y363" s="4"/>
    </row>
    <row r="364" spans="25:25" x14ac:dyDescent="0.35">
      <c r="Y364" s="4"/>
    </row>
    <row r="365" spans="25:25" x14ac:dyDescent="0.35">
      <c r="Y365" s="4"/>
    </row>
    <row r="366" spans="25:25" x14ac:dyDescent="0.35">
      <c r="Y366" s="4"/>
    </row>
    <row r="367" spans="25:25" x14ac:dyDescent="0.35">
      <c r="Y367" s="4"/>
    </row>
    <row r="368" spans="25:25" x14ac:dyDescent="0.35">
      <c r="Y368" s="4"/>
    </row>
    <row r="369" spans="25:25" x14ac:dyDescent="0.35">
      <c r="Y369" s="4"/>
    </row>
    <row r="370" spans="25:25" x14ac:dyDescent="0.35">
      <c r="Y370" s="4"/>
    </row>
    <row r="371" spans="25:25" x14ac:dyDescent="0.35">
      <c r="Y371" s="4"/>
    </row>
    <row r="372" spans="25:25" x14ac:dyDescent="0.35">
      <c r="Y372" s="4"/>
    </row>
    <row r="373" spans="25:25" x14ac:dyDescent="0.35">
      <c r="Y373" s="4"/>
    </row>
    <row r="374" spans="25:25" x14ac:dyDescent="0.35">
      <c r="Y374" s="4"/>
    </row>
    <row r="375" spans="25:25" x14ac:dyDescent="0.35">
      <c r="Y375" s="4"/>
    </row>
    <row r="376" spans="25:25" x14ac:dyDescent="0.35">
      <c r="Y376" s="4"/>
    </row>
    <row r="377" spans="25:25" x14ac:dyDescent="0.35">
      <c r="Y377" s="4"/>
    </row>
    <row r="378" spans="25:25" x14ac:dyDescent="0.35">
      <c r="Y378" s="4"/>
    </row>
    <row r="379" spans="25:25" x14ac:dyDescent="0.35">
      <c r="Y379" s="4"/>
    </row>
    <row r="380" spans="25:25" x14ac:dyDescent="0.35">
      <c r="Y380" s="4"/>
    </row>
    <row r="381" spans="25:25" x14ac:dyDescent="0.35">
      <c r="Y381" s="4"/>
    </row>
    <row r="382" spans="25:25" x14ac:dyDescent="0.35">
      <c r="Y382" s="4"/>
    </row>
    <row r="383" spans="25:25" x14ac:dyDescent="0.35">
      <c r="Y383" s="4"/>
    </row>
    <row r="384" spans="25:25" x14ac:dyDescent="0.35">
      <c r="Y384" s="4"/>
    </row>
    <row r="385" spans="25:25" x14ac:dyDescent="0.35">
      <c r="Y385" s="4"/>
    </row>
    <row r="386" spans="25:25" x14ac:dyDescent="0.35">
      <c r="Y386" s="4"/>
    </row>
    <row r="387" spans="25:25" x14ac:dyDescent="0.35">
      <c r="Y387" s="4"/>
    </row>
    <row r="388" spans="25:25" x14ac:dyDescent="0.35">
      <c r="Y388" s="4"/>
    </row>
    <row r="389" spans="25:25" x14ac:dyDescent="0.35">
      <c r="Y389" s="4"/>
    </row>
    <row r="390" spans="25:25" x14ac:dyDescent="0.35">
      <c r="Y390" s="4"/>
    </row>
    <row r="391" spans="25:25" x14ac:dyDescent="0.35">
      <c r="Y391" s="4"/>
    </row>
    <row r="392" spans="25:25" x14ac:dyDescent="0.35">
      <c r="Y392" s="4"/>
    </row>
    <row r="393" spans="25:25" x14ac:dyDescent="0.35">
      <c r="Y393" s="4"/>
    </row>
    <row r="394" spans="25:25" x14ac:dyDescent="0.35">
      <c r="Y394" s="4"/>
    </row>
    <row r="395" spans="25:25" x14ac:dyDescent="0.35">
      <c r="Y395" s="4"/>
    </row>
    <row r="396" spans="25:25" x14ac:dyDescent="0.35">
      <c r="Y396" s="4"/>
    </row>
    <row r="397" spans="25:25" x14ac:dyDescent="0.35">
      <c r="Y397" s="4"/>
    </row>
    <row r="398" spans="25:25" x14ac:dyDescent="0.35">
      <c r="Y398" s="4"/>
    </row>
    <row r="399" spans="25:25" x14ac:dyDescent="0.35">
      <c r="Y399" s="4"/>
    </row>
    <row r="400" spans="25:25" x14ac:dyDescent="0.35">
      <c r="Y400" s="4"/>
    </row>
    <row r="401" spans="25:25" x14ac:dyDescent="0.35">
      <c r="Y401" s="4"/>
    </row>
    <row r="402" spans="25:25" x14ac:dyDescent="0.35">
      <c r="Y402" s="4"/>
    </row>
    <row r="403" spans="25:25" x14ac:dyDescent="0.35">
      <c r="Y403" s="4"/>
    </row>
    <row r="404" spans="25:25" x14ac:dyDescent="0.35">
      <c r="Y404" s="4"/>
    </row>
    <row r="405" spans="25:25" x14ac:dyDescent="0.35">
      <c r="Y405" s="4"/>
    </row>
    <row r="406" spans="25:25" x14ac:dyDescent="0.35">
      <c r="Y406" s="4"/>
    </row>
    <row r="407" spans="25:25" x14ac:dyDescent="0.35">
      <c r="Y407" s="4"/>
    </row>
    <row r="408" spans="25:25" x14ac:dyDescent="0.35">
      <c r="Y408" s="4"/>
    </row>
    <row r="409" spans="25:25" x14ac:dyDescent="0.35">
      <c r="Y409" s="4"/>
    </row>
    <row r="410" spans="25:25" x14ac:dyDescent="0.35">
      <c r="Y410" s="4"/>
    </row>
    <row r="411" spans="25:25" x14ac:dyDescent="0.35">
      <c r="Y411" s="4"/>
    </row>
    <row r="412" spans="25:25" x14ac:dyDescent="0.35">
      <c r="Y412" s="4"/>
    </row>
    <row r="413" spans="25:25" x14ac:dyDescent="0.35">
      <c r="Y413" s="4"/>
    </row>
    <row r="414" spans="25:25" x14ac:dyDescent="0.35">
      <c r="Y414" s="4"/>
    </row>
    <row r="415" spans="25:25" x14ac:dyDescent="0.35">
      <c r="Y415" s="4"/>
    </row>
    <row r="416" spans="25:25" x14ac:dyDescent="0.35">
      <c r="Y416" s="4"/>
    </row>
    <row r="417" spans="25:25" x14ac:dyDescent="0.35">
      <c r="Y417" s="4"/>
    </row>
    <row r="418" spans="25:25" x14ac:dyDescent="0.35">
      <c r="Y418" s="4"/>
    </row>
    <row r="419" spans="25:25" x14ac:dyDescent="0.35">
      <c r="Y419" s="4"/>
    </row>
    <row r="420" spans="25:25" x14ac:dyDescent="0.35">
      <c r="Y420" s="4"/>
    </row>
    <row r="421" spans="25:25" x14ac:dyDescent="0.35">
      <c r="Y421" s="4"/>
    </row>
    <row r="422" spans="25:25" x14ac:dyDescent="0.35">
      <c r="Y422" s="4"/>
    </row>
    <row r="423" spans="25:25" x14ac:dyDescent="0.35">
      <c r="Y423" s="4"/>
    </row>
    <row r="424" spans="25:25" x14ac:dyDescent="0.35">
      <c r="Y424" s="4"/>
    </row>
    <row r="425" spans="25:25" x14ac:dyDescent="0.35">
      <c r="Y425" s="4"/>
    </row>
    <row r="426" spans="25:25" x14ac:dyDescent="0.35">
      <c r="Y426" s="4"/>
    </row>
    <row r="427" spans="25:25" x14ac:dyDescent="0.35">
      <c r="Y427" s="4"/>
    </row>
    <row r="428" spans="25:25" x14ac:dyDescent="0.35">
      <c r="Y428" s="4"/>
    </row>
    <row r="429" spans="25:25" x14ac:dyDescent="0.35">
      <c r="Y429" s="4"/>
    </row>
    <row r="430" spans="25:25" x14ac:dyDescent="0.35">
      <c r="Y430" s="4"/>
    </row>
    <row r="431" spans="25:25" x14ac:dyDescent="0.35">
      <c r="Y431" s="4"/>
    </row>
    <row r="432" spans="25:25" x14ac:dyDescent="0.35">
      <c r="Y432" s="4"/>
    </row>
    <row r="433" spans="25:25" x14ac:dyDescent="0.35">
      <c r="Y433" s="4"/>
    </row>
    <row r="434" spans="25:25" x14ac:dyDescent="0.35">
      <c r="Y434" s="4"/>
    </row>
    <row r="435" spans="25:25" x14ac:dyDescent="0.35">
      <c r="Y435" s="4"/>
    </row>
    <row r="436" spans="25:25" x14ac:dyDescent="0.35">
      <c r="Y436" s="4"/>
    </row>
    <row r="437" spans="25:25" x14ac:dyDescent="0.35">
      <c r="Y437" s="4"/>
    </row>
    <row r="438" spans="25:25" x14ac:dyDescent="0.35">
      <c r="Y438" s="4"/>
    </row>
    <row r="439" spans="25:25" x14ac:dyDescent="0.35">
      <c r="Y439" s="4"/>
    </row>
    <row r="440" spans="25:25" x14ac:dyDescent="0.35">
      <c r="Y440" s="4"/>
    </row>
    <row r="441" spans="25:25" x14ac:dyDescent="0.35">
      <c r="Y441" s="4"/>
    </row>
    <row r="442" spans="25:25" x14ac:dyDescent="0.35">
      <c r="Y442" s="4"/>
    </row>
    <row r="443" spans="25:25" x14ac:dyDescent="0.35">
      <c r="Y443" s="4"/>
    </row>
    <row r="444" spans="25:25" x14ac:dyDescent="0.35">
      <c r="Y444" s="4"/>
    </row>
    <row r="445" spans="25:25" x14ac:dyDescent="0.35">
      <c r="Y445" s="4"/>
    </row>
    <row r="446" spans="25:25" x14ac:dyDescent="0.35">
      <c r="Y446" s="4"/>
    </row>
    <row r="447" spans="25:25" x14ac:dyDescent="0.35">
      <c r="Y447" s="4"/>
    </row>
    <row r="448" spans="25:25" x14ac:dyDescent="0.35">
      <c r="Y448" s="4"/>
    </row>
    <row r="449" spans="25:25" x14ac:dyDescent="0.35">
      <c r="Y449" s="4"/>
    </row>
    <row r="450" spans="25:25" x14ac:dyDescent="0.35">
      <c r="Y450" s="4"/>
    </row>
    <row r="451" spans="25:25" x14ac:dyDescent="0.35">
      <c r="Y451" s="4"/>
    </row>
    <row r="452" spans="25:25" x14ac:dyDescent="0.35">
      <c r="Y452" s="4"/>
    </row>
    <row r="453" spans="25:25" x14ac:dyDescent="0.35">
      <c r="Y453" s="4"/>
    </row>
    <row r="454" spans="25:25" x14ac:dyDescent="0.35">
      <c r="Y454" s="4"/>
    </row>
    <row r="455" spans="25:25" x14ac:dyDescent="0.35">
      <c r="Y455" s="4"/>
    </row>
    <row r="456" spans="25:25" x14ac:dyDescent="0.35">
      <c r="Y456" s="4"/>
    </row>
    <row r="457" spans="25:25" x14ac:dyDescent="0.35">
      <c r="Y457" s="4"/>
    </row>
    <row r="458" spans="25:25" x14ac:dyDescent="0.35">
      <c r="Y458" s="4"/>
    </row>
    <row r="459" spans="25:25" x14ac:dyDescent="0.35">
      <c r="Y459" s="4"/>
    </row>
    <row r="460" spans="25:25" x14ac:dyDescent="0.35">
      <c r="Y460" s="4"/>
    </row>
    <row r="461" spans="25:25" x14ac:dyDescent="0.35">
      <c r="Y461" s="4"/>
    </row>
    <row r="462" spans="25:25" x14ac:dyDescent="0.35">
      <c r="Y462" s="4"/>
    </row>
    <row r="463" spans="25:25" x14ac:dyDescent="0.35">
      <c r="Y463" s="4"/>
    </row>
    <row r="464" spans="25:25" x14ac:dyDescent="0.35">
      <c r="Y464" s="4"/>
    </row>
    <row r="465" spans="25:25" x14ac:dyDescent="0.35">
      <c r="Y465" s="4"/>
    </row>
    <row r="466" spans="25:25" x14ac:dyDescent="0.35">
      <c r="Y466" s="4"/>
    </row>
    <row r="467" spans="25:25" x14ac:dyDescent="0.35">
      <c r="Y467" s="4"/>
    </row>
    <row r="468" spans="25:25" x14ac:dyDescent="0.35">
      <c r="Y468" s="4"/>
    </row>
    <row r="469" spans="25:25" x14ac:dyDescent="0.35">
      <c r="Y469" s="4"/>
    </row>
    <row r="470" spans="25:25" x14ac:dyDescent="0.35">
      <c r="Y470" s="4"/>
    </row>
    <row r="471" spans="25:25" x14ac:dyDescent="0.35">
      <c r="Y471" s="4"/>
    </row>
    <row r="472" spans="25:25" x14ac:dyDescent="0.35">
      <c r="Y472" s="4"/>
    </row>
    <row r="473" spans="25:25" x14ac:dyDescent="0.35">
      <c r="Y473" s="4"/>
    </row>
    <row r="474" spans="25:25" x14ac:dyDescent="0.35">
      <c r="Y474" s="4"/>
    </row>
    <row r="475" spans="25:25" x14ac:dyDescent="0.35">
      <c r="Y475" s="4"/>
    </row>
    <row r="476" spans="25:25" x14ac:dyDescent="0.35">
      <c r="Y476" s="4"/>
    </row>
    <row r="477" spans="25:25" x14ac:dyDescent="0.35">
      <c r="Y477" s="4"/>
    </row>
    <row r="478" spans="25:25" x14ac:dyDescent="0.35">
      <c r="Y478" s="4"/>
    </row>
    <row r="479" spans="25:25" x14ac:dyDescent="0.35">
      <c r="Y479" s="4"/>
    </row>
    <row r="480" spans="25:25" x14ac:dyDescent="0.35">
      <c r="Y480" s="4"/>
    </row>
    <row r="481" spans="25:25" x14ac:dyDescent="0.35">
      <c r="Y481" s="4"/>
    </row>
    <row r="482" spans="25:25" x14ac:dyDescent="0.35">
      <c r="Y482" s="4"/>
    </row>
    <row r="483" spans="25:25" x14ac:dyDescent="0.35">
      <c r="Y483" s="4"/>
    </row>
    <row r="484" spans="25:25" x14ac:dyDescent="0.35">
      <c r="Y484" s="4"/>
    </row>
    <row r="485" spans="25:25" x14ac:dyDescent="0.35">
      <c r="Y485" s="4"/>
    </row>
    <row r="486" spans="25:25" x14ac:dyDescent="0.35">
      <c r="Y486" s="4"/>
    </row>
    <row r="487" spans="25:25" x14ac:dyDescent="0.35">
      <c r="Y487" s="4"/>
    </row>
    <row r="488" spans="25:25" x14ac:dyDescent="0.35">
      <c r="Y488" s="4"/>
    </row>
    <row r="489" spans="25:25" x14ac:dyDescent="0.35">
      <c r="Y489" s="4"/>
    </row>
    <row r="490" spans="25:25" x14ac:dyDescent="0.35">
      <c r="Y490" s="4"/>
    </row>
    <row r="491" spans="25:25" x14ac:dyDescent="0.35">
      <c r="Y491" s="4"/>
    </row>
    <row r="492" spans="25:25" x14ac:dyDescent="0.35">
      <c r="Y492" s="4"/>
    </row>
    <row r="493" spans="25:25" x14ac:dyDescent="0.35">
      <c r="Y493" s="4"/>
    </row>
    <row r="494" spans="25:25" x14ac:dyDescent="0.35">
      <c r="Y494" s="4"/>
    </row>
    <row r="495" spans="25:25" x14ac:dyDescent="0.35">
      <c r="Y495" s="4"/>
    </row>
    <row r="496" spans="25:25" x14ac:dyDescent="0.35">
      <c r="Y496" s="4"/>
    </row>
    <row r="497" spans="25:25" x14ac:dyDescent="0.35">
      <c r="Y497" s="4"/>
    </row>
    <row r="498" spans="25:25" x14ac:dyDescent="0.35">
      <c r="Y498" s="4"/>
    </row>
    <row r="499" spans="25:25" x14ac:dyDescent="0.35">
      <c r="Y499" s="4"/>
    </row>
    <row r="500" spans="25:25" x14ac:dyDescent="0.35">
      <c r="Y500" s="4"/>
    </row>
    <row r="501" spans="25:25" x14ac:dyDescent="0.35">
      <c r="Y501" s="4"/>
    </row>
    <row r="502" spans="25:25" x14ac:dyDescent="0.35">
      <c r="Y502" s="4"/>
    </row>
    <row r="503" spans="25:25" x14ac:dyDescent="0.35">
      <c r="Y503" s="4"/>
    </row>
    <row r="504" spans="25:25" x14ac:dyDescent="0.35">
      <c r="Y504" s="4"/>
    </row>
    <row r="505" spans="25:25" x14ac:dyDescent="0.35">
      <c r="Y505" s="4"/>
    </row>
    <row r="506" spans="25:25" x14ac:dyDescent="0.35">
      <c r="Y506" s="4"/>
    </row>
    <row r="507" spans="25:25" x14ac:dyDescent="0.35">
      <c r="Y507" s="4"/>
    </row>
    <row r="508" spans="25:25" x14ac:dyDescent="0.35">
      <c r="Y508" s="4"/>
    </row>
    <row r="509" spans="25:25" x14ac:dyDescent="0.35">
      <c r="Y509" s="4"/>
    </row>
    <row r="510" spans="25:25" x14ac:dyDescent="0.35">
      <c r="Y510" s="4"/>
    </row>
    <row r="511" spans="25:25" x14ac:dyDescent="0.35">
      <c r="Y511" s="4"/>
    </row>
    <row r="512" spans="25:25" x14ac:dyDescent="0.35">
      <c r="Y512" s="4"/>
    </row>
    <row r="513" spans="25:25" x14ac:dyDescent="0.35">
      <c r="Y513" s="4"/>
    </row>
    <row r="514" spans="25:25" x14ac:dyDescent="0.35">
      <c r="Y514" s="4"/>
    </row>
    <row r="515" spans="25:25" x14ac:dyDescent="0.35">
      <c r="Y515" s="4"/>
    </row>
    <row r="516" spans="25:25" x14ac:dyDescent="0.35">
      <c r="Y516" s="4"/>
    </row>
    <row r="517" spans="25:25" x14ac:dyDescent="0.35">
      <c r="Y517" s="4"/>
    </row>
    <row r="518" spans="25:25" x14ac:dyDescent="0.35">
      <c r="Y518" s="4"/>
    </row>
    <row r="519" spans="25:25" x14ac:dyDescent="0.35">
      <c r="Y519" s="4"/>
    </row>
    <row r="520" spans="25:25" x14ac:dyDescent="0.35">
      <c r="Y520" s="4"/>
    </row>
    <row r="521" spans="25:25" x14ac:dyDescent="0.35">
      <c r="Y521" s="4"/>
    </row>
    <row r="522" spans="25:25" x14ac:dyDescent="0.35">
      <c r="Y522" s="4"/>
    </row>
    <row r="523" spans="25:25" x14ac:dyDescent="0.35">
      <c r="Y523" s="4"/>
    </row>
    <row r="524" spans="25:25" x14ac:dyDescent="0.35">
      <c r="Y524" s="4"/>
    </row>
    <row r="525" spans="25:25" x14ac:dyDescent="0.35">
      <c r="Y525" s="4"/>
    </row>
    <row r="526" spans="25:25" x14ac:dyDescent="0.35">
      <c r="Y526" s="4"/>
    </row>
    <row r="527" spans="25:25" x14ac:dyDescent="0.35">
      <c r="Y527" s="4"/>
    </row>
    <row r="528" spans="25:25" x14ac:dyDescent="0.35">
      <c r="Y528" s="4"/>
    </row>
    <row r="529" spans="25:25" x14ac:dyDescent="0.35">
      <c r="Y529" s="4"/>
    </row>
    <row r="530" spans="25:25" x14ac:dyDescent="0.35">
      <c r="Y530" s="4"/>
    </row>
    <row r="531" spans="25:25" x14ac:dyDescent="0.35">
      <c r="Y531" s="4"/>
    </row>
    <row r="532" spans="25:25" x14ac:dyDescent="0.35">
      <c r="Y532" s="4"/>
    </row>
    <row r="533" spans="25:25" x14ac:dyDescent="0.35">
      <c r="Y533" s="4"/>
    </row>
    <row r="534" spans="25:25" x14ac:dyDescent="0.35">
      <c r="Y534" s="4"/>
    </row>
    <row r="535" spans="25:25" x14ac:dyDescent="0.35">
      <c r="Y535" s="4"/>
    </row>
    <row r="536" spans="25:25" x14ac:dyDescent="0.35">
      <c r="Y536" s="4"/>
    </row>
    <row r="537" spans="25:25" x14ac:dyDescent="0.35">
      <c r="Y537" s="4"/>
    </row>
    <row r="538" spans="25:25" x14ac:dyDescent="0.35">
      <c r="Y538" s="4"/>
    </row>
    <row r="539" spans="25:25" x14ac:dyDescent="0.35">
      <c r="Y539" s="4"/>
    </row>
    <row r="540" spans="25:25" x14ac:dyDescent="0.35">
      <c r="Y540" s="4"/>
    </row>
    <row r="541" spans="25:25" x14ac:dyDescent="0.35">
      <c r="Y541" s="4"/>
    </row>
    <row r="542" spans="25:25" x14ac:dyDescent="0.35">
      <c r="Y542" s="4"/>
    </row>
    <row r="543" spans="25:25" x14ac:dyDescent="0.35">
      <c r="Y543" s="4"/>
    </row>
    <row r="544" spans="25:25" x14ac:dyDescent="0.35">
      <c r="Y544" s="4"/>
    </row>
    <row r="545" spans="25:25" x14ac:dyDescent="0.35">
      <c r="Y545" s="4"/>
    </row>
    <row r="546" spans="25:25" x14ac:dyDescent="0.35">
      <c r="Y546" s="4"/>
    </row>
    <row r="547" spans="25:25" x14ac:dyDescent="0.35">
      <c r="Y547" s="4"/>
    </row>
    <row r="548" spans="25:25" x14ac:dyDescent="0.35">
      <c r="Y548" s="4"/>
    </row>
    <row r="549" spans="25:25" x14ac:dyDescent="0.35">
      <c r="Y549" s="4"/>
    </row>
    <row r="550" spans="25:25" x14ac:dyDescent="0.35">
      <c r="Y550" s="4"/>
    </row>
    <row r="551" spans="25:25" x14ac:dyDescent="0.35">
      <c r="Y551" s="4"/>
    </row>
    <row r="552" spans="25:25" x14ac:dyDescent="0.35">
      <c r="Y552" s="4"/>
    </row>
    <row r="553" spans="25:25" x14ac:dyDescent="0.35">
      <c r="Y553" s="4"/>
    </row>
    <row r="554" spans="25:25" x14ac:dyDescent="0.35">
      <c r="Y554" s="4"/>
    </row>
    <row r="555" spans="25:25" x14ac:dyDescent="0.35">
      <c r="Y555" s="4"/>
    </row>
    <row r="556" spans="25:25" x14ac:dyDescent="0.35">
      <c r="Y556" s="4"/>
    </row>
    <row r="557" spans="25:25" x14ac:dyDescent="0.35">
      <c r="Y557" s="4"/>
    </row>
    <row r="558" spans="25:25" x14ac:dyDescent="0.35">
      <c r="Y558" s="4"/>
    </row>
    <row r="559" spans="25:25" x14ac:dyDescent="0.35">
      <c r="Y559" s="4"/>
    </row>
    <row r="560" spans="25:25" x14ac:dyDescent="0.35">
      <c r="Y560" s="4"/>
    </row>
    <row r="561" spans="25:25" x14ac:dyDescent="0.35">
      <c r="Y561" s="4"/>
    </row>
    <row r="562" spans="25:25" x14ac:dyDescent="0.35">
      <c r="Y562" s="4"/>
    </row>
    <row r="563" spans="25:25" x14ac:dyDescent="0.35">
      <c r="Y563" s="4"/>
    </row>
    <row r="564" spans="25:25" x14ac:dyDescent="0.35">
      <c r="Y564" s="4"/>
    </row>
    <row r="565" spans="25:25" x14ac:dyDescent="0.35">
      <c r="Y565" s="4"/>
    </row>
    <row r="566" spans="25:25" x14ac:dyDescent="0.35">
      <c r="Y566" s="4"/>
    </row>
    <row r="567" spans="25:25" x14ac:dyDescent="0.35">
      <c r="Y567" s="4"/>
    </row>
    <row r="568" spans="25:25" x14ac:dyDescent="0.35">
      <c r="Y568" s="4"/>
    </row>
    <row r="569" spans="25:25" x14ac:dyDescent="0.35">
      <c r="Y569" s="4"/>
    </row>
    <row r="570" spans="25:25" x14ac:dyDescent="0.35">
      <c r="Y570" s="4"/>
    </row>
    <row r="571" spans="25:25" x14ac:dyDescent="0.35">
      <c r="Y571" s="4"/>
    </row>
    <row r="572" spans="25:25" x14ac:dyDescent="0.35">
      <c r="Y572" s="4"/>
    </row>
    <row r="573" spans="25:25" x14ac:dyDescent="0.35">
      <c r="Y573" s="4"/>
    </row>
    <row r="574" spans="25:25" x14ac:dyDescent="0.35">
      <c r="Y574" s="4"/>
    </row>
    <row r="575" spans="25:25" x14ac:dyDescent="0.35">
      <c r="Y575" s="4"/>
    </row>
    <row r="576" spans="25:25" x14ac:dyDescent="0.35">
      <c r="Y576" s="4"/>
    </row>
    <row r="577" spans="25:25" x14ac:dyDescent="0.35">
      <c r="Y577" s="4"/>
    </row>
    <row r="578" spans="25:25" x14ac:dyDescent="0.35">
      <c r="Y578" s="4"/>
    </row>
    <row r="579" spans="25:25" x14ac:dyDescent="0.35">
      <c r="Y579" s="4"/>
    </row>
    <row r="580" spans="25:25" x14ac:dyDescent="0.35">
      <c r="Y580" s="4"/>
    </row>
    <row r="581" spans="25:25" x14ac:dyDescent="0.35">
      <c r="Y581" s="4"/>
    </row>
    <row r="582" spans="25:25" x14ac:dyDescent="0.35">
      <c r="Y582" s="4"/>
    </row>
    <row r="583" spans="25:25" x14ac:dyDescent="0.35">
      <c r="Y583" s="4"/>
    </row>
    <row r="584" spans="25:25" x14ac:dyDescent="0.35">
      <c r="Y584" s="4"/>
    </row>
    <row r="585" spans="25:25" x14ac:dyDescent="0.35">
      <c r="Y585" s="4"/>
    </row>
    <row r="586" spans="25:25" x14ac:dyDescent="0.35">
      <c r="Y586" s="4"/>
    </row>
    <row r="587" spans="25:25" x14ac:dyDescent="0.35">
      <c r="Y587" s="4"/>
    </row>
    <row r="588" spans="25:25" x14ac:dyDescent="0.35">
      <c r="Y588" s="4"/>
    </row>
    <row r="589" spans="25:25" x14ac:dyDescent="0.35">
      <c r="Y589" s="4"/>
    </row>
    <row r="590" spans="25:25" x14ac:dyDescent="0.35">
      <c r="Y590" s="4"/>
    </row>
    <row r="591" spans="25:25" x14ac:dyDescent="0.35">
      <c r="Y591" s="4"/>
    </row>
    <row r="592" spans="25:25" x14ac:dyDescent="0.35">
      <c r="Y592" s="4"/>
    </row>
    <row r="593" spans="25:25" x14ac:dyDescent="0.35">
      <c r="Y593" s="4"/>
    </row>
    <row r="594" spans="25:25" x14ac:dyDescent="0.35">
      <c r="Y594" s="4"/>
    </row>
    <row r="595" spans="25:25" x14ac:dyDescent="0.35">
      <c r="Y595" s="4"/>
    </row>
    <row r="596" spans="25:25" x14ac:dyDescent="0.35">
      <c r="Y596" s="4"/>
    </row>
    <row r="597" spans="25:25" x14ac:dyDescent="0.35">
      <c r="Y597" s="4"/>
    </row>
    <row r="598" spans="25:25" x14ac:dyDescent="0.35">
      <c r="Y598" s="4"/>
    </row>
    <row r="599" spans="25:25" x14ac:dyDescent="0.35">
      <c r="Y599" s="4"/>
    </row>
    <row r="600" spans="25:25" x14ac:dyDescent="0.35">
      <c r="Y600" s="4"/>
    </row>
    <row r="601" spans="25:25" x14ac:dyDescent="0.35">
      <c r="Y601" s="4"/>
    </row>
    <row r="602" spans="25:25" x14ac:dyDescent="0.35">
      <c r="Y602" s="4"/>
    </row>
    <row r="603" spans="25:25" x14ac:dyDescent="0.35">
      <c r="Y603" s="4"/>
    </row>
    <row r="604" spans="25:25" x14ac:dyDescent="0.35">
      <c r="Y604" s="4"/>
    </row>
    <row r="605" spans="25:25" x14ac:dyDescent="0.35">
      <c r="Y605" s="4"/>
    </row>
    <row r="606" spans="25:25" x14ac:dyDescent="0.35">
      <c r="Y606" s="4"/>
    </row>
    <row r="607" spans="25:25" x14ac:dyDescent="0.35">
      <c r="Y607" s="4"/>
    </row>
    <row r="608" spans="25:25" x14ac:dyDescent="0.35">
      <c r="Y608" s="4"/>
    </row>
    <row r="609" spans="25:25" x14ac:dyDescent="0.35">
      <c r="Y609" s="4"/>
    </row>
    <row r="610" spans="25:25" x14ac:dyDescent="0.35">
      <c r="Y610" s="4"/>
    </row>
    <row r="611" spans="25:25" x14ac:dyDescent="0.35">
      <c r="Y611" s="4"/>
    </row>
    <row r="612" spans="25:25" x14ac:dyDescent="0.35">
      <c r="Y612" s="4"/>
    </row>
    <row r="613" spans="25:25" x14ac:dyDescent="0.35">
      <c r="Y613" s="4"/>
    </row>
    <row r="614" spans="25:25" x14ac:dyDescent="0.35">
      <c r="Y614" s="4"/>
    </row>
    <row r="615" spans="25:25" x14ac:dyDescent="0.35">
      <c r="Y615" s="4"/>
    </row>
    <row r="616" spans="25:25" x14ac:dyDescent="0.35">
      <c r="Y616" s="4"/>
    </row>
    <row r="617" spans="25:25" x14ac:dyDescent="0.35">
      <c r="Y617" s="4"/>
    </row>
    <row r="618" spans="25:25" x14ac:dyDescent="0.35">
      <c r="Y618" s="4"/>
    </row>
    <row r="619" spans="25:25" x14ac:dyDescent="0.35">
      <c r="Y619" s="4"/>
    </row>
    <row r="620" spans="25:25" x14ac:dyDescent="0.35">
      <c r="Y620" s="4"/>
    </row>
    <row r="621" spans="25:25" x14ac:dyDescent="0.35">
      <c r="Y621" s="4"/>
    </row>
    <row r="622" spans="25:25" x14ac:dyDescent="0.35">
      <c r="Y622" s="4"/>
    </row>
    <row r="623" spans="25:25" x14ac:dyDescent="0.35">
      <c r="Y623" s="4"/>
    </row>
    <row r="624" spans="25:25" x14ac:dyDescent="0.35">
      <c r="Y624" s="4"/>
    </row>
    <row r="625" spans="25:25" x14ac:dyDescent="0.35">
      <c r="Y625" s="4"/>
    </row>
    <row r="626" spans="25:25" x14ac:dyDescent="0.35">
      <c r="Y626" s="4"/>
    </row>
    <row r="627" spans="25:25" x14ac:dyDescent="0.35">
      <c r="Y627" s="4"/>
    </row>
    <row r="628" spans="25:25" x14ac:dyDescent="0.35">
      <c r="Y628" s="4"/>
    </row>
    <row r="629" spans="25:25" x14ac:dyDescent="0.35">
      <c r="Y629" s="4"/>
    </row>
    <row r="630" spans="25:25" x14ac:dyDescent="0.35">
      <c r="Y630" s="4"/>
    </row>
    <row r="631" spans="25:25" x14ac:dyDescent="0.35">
      <c r="Y631" s="4"/>
    </row>
    <row r="632" spans="25:25" x14ac:dyDescent="0.35">
      <c r="Y632" s="4"/>
    </row>
    <row r="633" spans="25:25" x14ac:dyDescent="0.35">
      <c r="Y633" s="4"/>
    </row>
    <row r="634" spans="25:25" x14ac:dyDescent="0.35">
      <c r="Y634" s="4"/>
    </row>
    <row r="635" spans="25:25" x14ac:dyDescent="0.35">
      <c r="Y635" s="4"/>
    </row>
    <row r="636" spans="25:25" x14ac:dyDescent="0.35">
      <c r="Y636" s="4"/>
    </row>
    <row r="637" spans="25:25" x14ac:dyDescent="0.35">
      <c r="Y637" s="4"/>
    </row>
    <row r="638" spans="25:25" x14ac:dyDescent="0.35">
      <c r="Y638" s="4"/>
    </row>
    <row r="639" spans="25:25" x14ac:dyDescent="0.35">
      <c r="Y639" s="4"/>
    </row>
    <row r="640" spans="25:25" x14ac:dyDescent="0.35">
      <c r="Y640" s="4"/>
    </row>
    <row r="641" spans="25:25" x14ac:dyDescent="0.35">
      <c r="Y641" s="4"/>
    </row>
    <row r="642" spans="25:25" x14ac:dyDescent="0.35">
      <c r="Y642" s="4"/>
    </row>
    <row r="643" spans="25:25" x14ac:dyDescent="0.35">
      <c r="Y643" s="4"/>
    </row>
    <row r="644" spans="25:25" x14ac:dyDescent="0.35">
      <c r="Y644" s="4"/>
    </row>
    <row r="645" spans="25:25" x14ac:dyDescent="0.35">
      <c r="Y645" s="4"/>
    </row>
    <row r="646" spans="25:25" x14ac:dyDescent="0.35">
      <c r="Y646" s="4"/>
    </row>
    <row r="647" spans="25:25" x14ac:dyDescent="0.35">
      <c r="Y647" s="4"/>
    </row>
    <row r="648" spans="25:25" x14ac:dyDescent="0.35">
      <c r="Y648" s="4"/>
    </row>
    <row r="649" spans="25:25" x14ac:dyDescent="0.35">
      <c r="Y649" s="4"/>
    </row>
    <row r="650" spans="25:25" x14ac:dyDescent="0.35">
      <c r="Y650" s="4"/>
    </row>
    <row r="651" spans="25:25" x14ac:dyDescent="0.35">
      <c r="Y651" s="4"/>
    </row>
    <row r="652" spans="25:25" x14ac:dyDescent="0.35">
      <c r="Y652" s="4"/>
    </row>
    <row r="653" spans="25:25" x14ac:dyDescent="0.35">
      <c r="Y653" s="4"/>
    </row>
    <row r="654" spans="25:25" x14ac:dyDescent="0.35">
      <c r="Y654" s="4"/>
    </row>
    <row r="655" spans="25:25" x14ac:dyDescent="0.35">
      <c r="Y655" s="4"/>
    </row>
    <row r="656" spans="25:25" x14ac:dyDescent="0.35">
      <c r="Y656" s="4"/>
    </row>
    <row r="657" spans="25:25" x14ac:dyDescent="0.35">
      <c r="Y657" s="4"/>
    </row>
    <row r="658" spans="25:25" x14ac:dyDescent="0.35">
      <c r="Y658" s="4"/>
    </row>
    <row r="659" spans="25:25" x14ac:dyDescent="0.35">
      <c r="Y659" s="4"/>
    </row>
    <row r="660" spans="25:25" x14ac:dyDescent="0.35">
      <c r="Y660" s="4"/>
    </row>
    <row r="661" spans="25:25" x14ac:dyDescent="0.35">
      <c r="Y661" s="4"/>
    </row>
    <row r="662" spans="25:25" x14ac:dyDescent="0.35">
      <c r="Y662" s="4"/>
    </row>
    <row r="663" spans="25:25" x14ac:dyDescent="0.35">
      <c r="Y663" s="4"/>
    </row>
    <row r="664" spans="25:25" x14ac:dyDescent="0.35">
      <c r="Y664" s="4"/>
    </row>
    <row r="665" spans="25:25" x14ac:dyDescent="0.35">
      <c r="Y665" s="4"/>
    </row>
    <row r="666" spans="25:25" x14ac:dyDescent="0.35">
      <c r="Y666" s="4"/>
    </row>
    <row r="667" spans="25:25" x14ac:dyDescent="0.35">
      <c r="Y667" s="4"/>
    </row>
    <row r="668" spans="25:25" x14ac:dyDescent="0.35">
      <c r="Y668" s="4"/>
    </row>
    <row r="669" spans="25:25" x14ac:dyDescent="0.35">
      <c r="Y669" s="4"/>
    </row>
    <row r="670" spans="25:25" x14ac:dyDescent="0.35">
      <c r="Y670" s="4"/>
    </row>
    <row r="671" spans="25:25" x14ac:dyDescent="0.35">
      <c r="Y671" s="4"/>
    </row>
    <row r="672" spans="25:25" x14ac:dyDescent="0.35">
      <c r="Y672" s="4"/>
    </row>
    <row r="673" spans="25:25" x14ac:dyDescent="0.35">
      <c r="Y673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1C00-000000000000}">
      <formula1>$BA$25:$BA$29</formula1>
    </dataValidation>
    <dataValidation type="list" allowBlank="1" showInputMessage="1" showErrorMessage="1" sqref="U12:U35" xr:uid="{00000000-0002-0000-1C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DW238"/>
  <sheetViews>
    <sheetView topLeftCell="CR1" zoomScale="90" zoomScaleNormal="90" workbookViewId="0"/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43403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'29'!AE35</f>
        <v>9931577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'29'!DC35</f>
        <v>2520272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43403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0</v>
      </c>
      <c r="G12" s="89">
        <v>72</v>
      </c>
      <c r="H12" s="44">
        <f t="shared" ref="H12:H35" si="1">G12/1.42</f>
        <v>50.70422535211268</v>
      </c>
      <c r="I12" s="44">
        <v>70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9935509</v>
      </c>
      <c r="AF12" s="39"/>
      <c r="AG12" s="39"/>
      <c r="AH12" s="39"/>
      <c r="AI12" s="38">
        <f>IF(ISBLANK(AE12),"-",AE12-AE10)</f>
        <v>3932</v>
      </c>
      <c r="AJ12" s="38">
        <f t="shared" ref="AJ12:AJ35" si="2">AI12/1000</f>
        <v>3.9319999999999999</v>
      </c>
      <c r="AK12" s="38">
        <f t="shared" ref="AK12:AK35" si="3">AJ12*24</f>
        <v>94.367999999999995</v>
      </c>
      <c r="AL12" s="38"/>
      <c r="AM12" s="38"/>
      <c r="AN12" s="38"/>
      <c r="AO12" s="38">
        <f t="shared" ref="AO12:AO35" si="4">AK12</f>
        <v>94.367999999999995</v>
      </c>
      <c r="AP12" s="37">
        <v>6.5</v>
      </c>
      <c r="AQ12" s="37">
        <f t="shared" ref="AQ12:AQ35" si="5">AP12</f>
        <v>6.5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6">AV12/1190</f>
        <v>0.99747899159663866</v>
      </c>
      <c r="CC12" s="33">
        <f t="shared" si="6"/>
        <v>0.99579831932773111</v>
      </c>
      <c r="CD12" s="33">
        <f t="shared" si="6"/>
        <v>0</v>
      </c>
      <c r="CE12" s="33">
        <f t="shared" si="6"/>
        <v>0.99579831932773111</v>
      </c>
      <c r="CF12" s="33"/>
      <c r="CG12" s="33"/>
      <c r="CH12" s="33"/>
      <c r="CI12" s="33"/>
      <c r="CJ12" s="33">
        <f t="shared" ref="CJ12:CK35" si="7">BL12/1190</f>
        <v>0</v>
      </c>
      <c r="CK12" s="33">
        <f t="shared" si="7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2521410</v>
      </c>
      <c r="DD12" s="32"/>
      <c r="DE12" s="32">
        <f>IF(ISBLANK(DC12),"-",DC12-DC10)</f>
        <v>1138</v>
      </c>
      <c r="DF12" s="32"/>
      <c r="DG12" s="32">
        <f>DC12-DC10</f>
        <v>1138</v>
      </c>
      <c r="DH12" s="32"/>
      <c r="DI12" s="32"/>
      <c r="DJ12" s="32"/>
      <c r="DK12" s="32"/>
      <c r="DL12" s="32"/>
      <c r="DM12" s="32">
        <f t="shared" ref="DM12:DM36" si="8">DE12</f>
        <v>1138</v>
      </c>
      <c r="DN12" s="32">
        <f>DM12/AJ12</f>
        <v>289.42014242115971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43403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3</v>
      </c>
      <c r="G13" s="89">
        <v>72</v>
      </c>
      <c r="H13" s="44">
        <f t="shared" si="1"/>
        <v>50.70422535211268</v>
      </c>
      <c r="I13" s="44">
        <v>70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9939380</v>
      </c>
      <c r="AF13" s="39"/>
      <c r="AG13" s="39"/>
      <c r="AH13" s="39"/>
      <c r="AI13" s="38">
        <f t="shared" ref="AI13:AI35" si="9">IF(ISBLANK(AE13),"-",AE13-AE12)</f>
        <v>3871</v>
      </c>
      <c r="AJ13" s="38">
        <f t="shared" si="2"/>
        <v>3.871</v>
      </c>
      <c r="AK13" s="38">
        <f t="shared" si="3"/>
        <v>92.903999999999996</v>
      </c>
      <c r="AL13" s="38"/>
      <c r="AM13" s="38"/>
      <c r="AN13" s="38"/>
      <c r="AO13" s="38">
        <f t="shared" si="4"/>
        <v>92.903999999999996</v>
      </c>
      <c r="AP13" s="37">
        <v>8.1999999999999993</v>
      </c>
      <c r="AQ13" s="37">
        <f t="shared" si="5"/>
        <v>8.1999999999999993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6"/>
        <v>0.99747899159663866</v>
      </c>
      <c r="CC13" s="33">
        <f t="shared" si="6"/>
        <v>0.99579831932773111</v>
      </c>
      <c r="CD13" s="33">
        <f t="shared" si="6"/>
        <v>0</v>
      </c>
      <c r="CE13" s="33">
        <f t="shared" si="6"/>
        <v>0.99579831932773111</v>
      </c>
      <c r="CF13" s="33"/>
      <c r="CG13" s="33"/>
      <c r="CH13" s="33"/>
      <c r="CI13" s="33"/>
      <c r="CJ13" s="33">
        <f t="shared" si="7"/>
        <v>0</v>
      </c>
      <c r="CK13" s="33">
        <f t="shared" si="7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2522520</v>
      </c>
      <c r="DD13" s="32"/>
      <c r="DE13" s="32">
        <f t="shared" ref="DE13:DE35" si="10">IF(ISBLANK(DC13),"-",DC13-DC12)</f>
        <v>1110</v>
      </c>
      <c r="DF13" s="32"/>
      <c r="DG13" s="32">
        <f t="shared" ref="DG13:DG35" si="11">DC13-DC12</f>
        <v>1110</v>
      </c>
      <c r="DH13" s="32"/>
      <c r="DI13" s="32"/>
      <c r="DJ13" s="32"/>
      <c r="DK13" s="32"/>
      <c r="DL13" s="32"/>
      <c r="DM13" s="32">
        <f t="shared" si="8"/>
        <v>1110</v>
      </c>
      <c r="DN13" s="32">
        <f t="shared" ref="DN13:DN36" si="12">DM13/AJ13</f>
        <v>286.74761043657969</v>
      </c>
      <c r="DO13" s="91">
        <v>0.86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43403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83</v>
      </c>
      <c r="H14" s="44">
        <f t="shared" si="1"/>
        <v>58.450704225352112</v>
      </c>
      <c r="I14" s="44">
        <v>80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9943240</v>
      </c>
      <c r="AF14" s="39"/>
      <c r="AG14" s="39"/>
      <c r="AH14" s="39"/>
      <c r="AI14" s="38">
        <f t="shared" si="9"/>
        <v>3860</v>
      </c>
      <c r="AJ14" s="38">
        <f t="shared" si="2"/>
        <v>3.86</v>
      </c>
      <c r="AK14" s="38">
        <f t="shared" si="3"/>
        <v>92.64</v>
      </c>
      <c r="AL14" s="38"/>
      <c r="AM14" s="38"/>
      <c r="AN14" s="38"/>
      <c r="AO14" s="38">
        <f t="shared" si="4"/>
        <v>92.64</v>
      </c>
      <c r="AP14" s="37">
        <v>9.5</v>
      </c>
      <c r="AQ14" s="37">
        <f t="shared" si="5"/>
        <v>9.5</v>
      </c>
      <c r="AR14" s="36"/>
      <c r="AS14" s="36"/>
      <c r="AT14" s="36"/>
      <c r="AU14" s="35" t="s">
        <v>153</v>
      </c>
      <c r="AV14" s="34">
        <v>1187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6"/>
        <v>0.99747899159663866</v>
      </c>
      <c r="CC14" s="33">
        <f t="shared" si="6"/>
        <v>0.99579831932773111</v>
      </c>
      <c r="CD14" s="33">
        <f t="shared" si="6"/>
        <v>0</v>
      </c>
      <c r="CE14" s="33">
        <f t="shared" si="6"/>
        <v>0.99579831932773111</v>
      </c>
      <c r="CF14" s="33"/>
      <c r="CG14" s="33"/>
      <c r="CH14" s="33"/>
      <c r="CI14" s="33"/>
      <c r="CJ14" s="33">
        <f t="shared" si="7"/>
        <v>0</v>
      </c>
      <c r="CK14" s="33">
        <f t="shared" si="7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2523630</v>
      </c>
      <c r="DD14" s="32"/>
      <c r="DE14" s="32">
        <f t="shared" si="10"/>
        <v>1110</v>
      </c>
      <c r="DF14" s="32"/>
      <c r="DG14" s="32">
        <f t="shared" si="11"/>
        <v>1110</v>
      </c>
      <c r="DH14" s="32"/>
      <c r="DI14" s="32"/>
      <c r="DJ14" s="32"/>
      <c r="DK14" s="32"/>
      <c r="DL14" s="32"/>
      <c r="DM14" s="32">
        <f t="shared" si="8"/>
        <v>1110</v>
      </c>
      <c r="DN14" s="32">
        <f t="shared" si="12"/>
        <v>287.56476683937825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43403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9946899</v>
      </c>
      <c r="AF15" s="39"/>
      <c r="AG15" s="39"/>
      <c r="AH15" s="39"/>
      <c r="AI15" s="38">
        <f t="shared" si="9"/>
        <v>3659</v>
      </c>
      <c r="AJ15" s="38">
        <f t="shared" si="2"/>
        <v>3.6589999999999998</v>
      </c>
      <c r="AK15" s="38">
        <f t="shared" si="3"/>
        <v>87.816000000000003</v>
      </c>
      <c r="AL15" s="38"/>
      <c r="AM15" s="38"/>
      <c r="AN15" s="38"/>
      <c r="AO15" s="38">
        <f t="shared" si="4"/>
        <v>87.816000000000003</v>
      </c>
      <c r="AP15" s="37">
        <v>9.5</v>
      </c>
      <c r="AQ15" s="37">
        <f t="shared" si="5"/>
        <v>9.5</v>
      </c>
      <c r="AR15" s="36"/>
      <c r="AS15" s="36"/>
      <c r="AT15" s="36"/>
      <c r="AU15" s="35" t="s">
        <v>153</v>
      </c>
      <c r="AV15" s="34">
        <v>1096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6"/>
        <v>0.92100840336134449</v>
      </c>
      <c r="CC15" s="33">
        <f t="shared" si="6"/>
        <v>0.99579831932773111</v>
      </c>
      <c r="CD15" s="33">
        <f t="shared" si="6"/>
        <v>0</v>
      </c>
      <c r="CE15" s="33">
        <f t="shared" si="6"/>
        <v>0.99579831932773111</v>
      </c>
      <c r="CF15" s="33"/>
      <c r="CG15" s="33"/>
      <c r="CH15" s="33"/>
      <c r="CI15" s="33"/>
      <c r="CJ15" s="33">
        <f t="shared" si="7"/>
        <v>0</v>
      </c>
      <c r="CK15" s="33">
        <f t="shared" si="7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2524616</v>
      </c>
      <c r="DD15" s="32"/>
      <c r="DE15" s="32">
        <f t="shared" si="10"/>
        <v>986</v>
      </c>
      <c r="DF15" s="32"/>
      <c r="DG15" s="32">
        <f t="shared" si="11"/>
        <v>986</v>
      </c>
      <c r="DH15" s="32"/>
      <c r="DI15" s="32"/>
      <c r="DJ15" s="32"/>
      <c r="DK15" s="32"/>
      <c r="DL15" s="32"/>
      <c r="DM15" s="32">
        <f t="shared" si="8"/>
        <v>986</v>
      </c>
      <c r="DN15" s="32">
        <f t="shared" si="12"/>
        <v>269.47253347909265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43403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9950740</v>
      </c>
      <c r="AF16" s="39"/>
      <c r="AG16" s="39"/>
      <c r="AH16" s="39"/>
      <c r="AI16" s="38">
        <f t="shared" si="9"/>
        <v>3841</v>
      </c>
      <c r="AJ16" s="38">
        <f t="shared" si="2"/>
        <v>3.8410000000000002</v>
      </c>
      <c r="AK16" s="38">
        <f t="shared" si="3"/>
        <v>92.183999999999997</v>
      </c>
      <c r="AL16" s="38"/>
      <c r="AM16" s="38"/>
      <c r="AN16" s="38"/>
      <c r="AO16" s="38">
        <f t="shared" si="4"/>
        <v>92.183999999999997</v>
      </c>
      <c r="AP16" s="37">
        <v>9.5</v>
      </c>
      <c r="AQ16" s="37">
        <f t="shared" si="5"/>
        <v>9.5</v>
      </c>
      <c r="AR16" s="36"/>
      <c r="AS16" s="36"/>
      <c r="AT16" s="36"/>
      <c r="AU16" s="35" t="s">
        <v>153</v>
      </c>
      <c r="AV16" s="34">
        <v>1147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6"/>
        <v>0.96386554621848741</v>
      </c>
      <c r="CC16" s="33">
        <f t="shared" si="6"/>
        <v>0.99579831932773111</v>
      </c>
      <c r="CD16" s="33">
        <f t="shared" si="6"/>
        <v>0</v>
      </c>
      <c r="CE16" s="33">
        <f t="shared" si="6"/>
        <v>0.99579831932773111</v>
      </c>
      <c r="CF16" s="33"/>
      <c r="CG16" s="33"/>
      <c r="CH16" s="33"/>
      <c r="CI16" s="33"/>
      <c r="CJ16" s="33">
        <f t="shared" si="7"/>
        <v>0</v>
      </c>
      <c r="CK16" s="33">
        <f t="shared" si="7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2525590</v>
      </c>
      <c r="DD16" s="32"/>
      <c r="DE16" s="32">
        <f t="shared" si="10"/>
        <v>974</v>
      </c>
      <c r="DF16" s="32"/>
      <c r="DG16" s="32">
        <f t="shared" si="11"/>
        <v>974</v>
      </c>
      <c r="DH16" s="32"/>
      <c r="DI16" s="32"/>
      <c r="DJ16" s="32"/>
      <c r="DK16" s="32"/>
      <c r="DL16" s="32"/>
      <c r="DM16" s="32">
        <f t="shared" si="8"/>
        <v>974</v>
      </c>
      <c r="DN16" s="32">
        <f t="shared" si="12"/>
        <v>253.57979692788336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43403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7</v>
      </c>
      <c r="G17" s="89">
        <v>80</v>
      </c>
      <c r="H17" s="44">
        <f t="shared" si="1"/>
        <v>56.338028169014088</v>
      </c>
      <c r="I17" s="44">
        <v>78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9955116</v>
      </c>
      <c r="AF17" s="39"/>
      <c r="AG17" s="39"/>
      <c r="AH17" s="39"/>
      <c r="AI17" s="38">
        <f t="shared" si="9"/>
        <v>4376</v>
      </c>
      <c r="AJ17" s="38">
        <f t="shared" si="2"/>
        <v>4.3760000000000003</v>
      </c>
      <c r="AK17" s="38">
        <f t="shared" si="3"/>
        <v>105.024</v>
      </c>
      <c r="AL17" s="38"/>
      <c r="AM17" s="38"/>
      <c r="AN17" s="38"/>
      <c r="AO17" s="38">
        <f t="shared" si="4"/>
        <v>105.024</v>
      </c>
      <c r="AP17" s="37">
        <v>9.5</v>
      </c>
      <c r="AQ17" s="37">
        <f t="shared" si="5"/>
        <v>9.5</v>
      </c>
      <c r="AR17" s="36"/>
      <c r="AS17" s="36"/>
      <c r="AT17" s="36"/>
      <c r="AU17" s="35" t="s">
        <v>153</v>
      </c>
      <c r="AV17" s="34">
        <v>1147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6"/>
        <v>0.96386554621848741</v>
      </c>
      <c r="CC17" s="33">
        <f t="shared" si="6"/>
        <v>0.99579831932773111</v>
      </c>
      <c r="CD17" s="33">
        <f t="shared" si="6"/>
        <v>0</v>
      </c>
      <c r="CE17" s="33">
        <f t="shared" si="6"/>
        <v>0.99579831932773111</v>
      </c>
      <c r="CF17" s="33"/>
      <c r="CG17" s="33"/>
      <c r="CH17" s="33"/>
      <c r="CI17" s="33"/>
      <c r="CJ17" s="33">
        <f t="shared" si="7"/>
        <v>0</v>
      </c>
      <c r="CK17" s="33">
        <f t="shared" si="7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2526681</v>
      </c>
      <c r="DD17" s="32"/>
      <c r="DE17" s="32">
        <f t="shared" si="10"/>
        <v>1091</v>
      </c>
      <c r="DF17" s="32"/>
      <c r="DG17" s="32">
        <f t="shared" si="11"/>
        <v>1091</v>
      </c>
      <c r="DH17" s="32"/>
      <c r="DI17" s="32"/>
      <c r="DJ17" s="32"/>
      <c r="DK17" s="32"/>
      <c r="DL17" s="32"/>
      <c r="DM17" s="32">
        <f t="shared" si="8"/>
        <v>1091</v>
      </c>
      <c r="DN17" s="32">
        <f t="shared" si="12"/>
        <v>249.31444241316268</v>
      </c>
      <c r="DO17" s="91">
        <v>0.93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43403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7</v>
      </c>
      <c r="G18" s="89">
        <v>77</v>
      </c>
      <c r="H18" s="44">
        <f t="shared" si="1"/>
        <v>54.225352112676056</v>
      </c>
      <c r="I18" s="44">
        <v>75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9959836</v>
      </c>
      <c r="AF18" s="39"/>
      <c r="AG18" s="39"/>
      <c r="AH18" s="39"/>
      <c r="AI18" s="38">
        <f t="shared" si="9"/>
        <v>4720</v>
      </c>
      <c r="AJ18" s="38">
        <f t="shared" si="2"/>
        <v>4.72</v>
      </c>
      <c r="AK18" s="38">
        <f t="shared" si="3"/>
        <v>113.28</v>
      </c>
      <c r="AL18" s="38"/>
      <c r="AM18" s="38"/>
      <c r="AN18" s="38"/>
      <c r="AO18" s="38">
        <f t="shared" si="4"/>
        <v>113.28</v>
      </c>
      <c r="AP18" s="37">
        <v>9.5</v>
      </c>
      <c r="AQ18" s="37">
        <f t="shared" si="5"/>
        <v>9.5</v>
      </c>
      <c r="AR18" s="36"/>
      <c r="AS18" s="36"/>
      <c r="AT18" s="36"/>
      <c r="AU18" s="35" t="s">
        <v>153</v>
      </c>
      <c r="AV18" s="34">
        <v>1187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6"/>
        <v>0.99747899159663866</v>
      </c>
      <c r="CC18" s="33">
        <f t="shared" si="6"/>
        <v>0.99579831932773111</v>
      </c>
      <c r="CD18" s="33">
        <f t="shared" si="6"/>
        <v>0</v>
      </c>
      <c r="CE18" s="33">
        <f t="shared" si="6"/>
        <v>0.99579831932773111</v>
      </c>
      <c r="CF18" s="33"/>
      <c r="CG18" s="33"/>
      <c r="CH18" s="33"/>
      <c r="CI18" s="33"/>
      <c r="CJ18" s="33">
        <f t="shared" si="7"/>
        <v>0</v>
      </c>
      <c r="CK18" s="33">
        <f t="shared" si="7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2527780</v>
      </c>
      <c r="DD18" s="32"/>
      <c r="DE18" s="32">
        <f t="shared" si="10"/>
        <v>1099</v>
      </c>
      <c r="DF18" s="32"/>
      <c r="DG18" s="32">
        <f t="shared" si="11"/>
        <v>1099</v>
      </c>
      <c r="DH18" s="32"/>
      <c r="DI18" s="32"/>
      <c r="DJ18" s="32"/>
      <c r="DK18" s="32"/>
      <c r="DL18" s="32"/>
      <c r="DM18" s="32">
        <f t="shared" si="8"/>
        <v>1099</v>
      </c>
      <c r="DN18" s="32">
        <f t="shared" si="12"/>
        <v>232.83898305084747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43403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6</v>
      </c>
      <c r="G19" s="89">
        <v>78</v>
      </c>
      <c r="H19" s="44">
        <f t="shared" si="1"/>
        <v>54.929577464788736</v>
      </c>
      <c r="I19" s="44">
        <v>76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9964395</v>
      </c>
      <c r="AF19" s="39"/>
      <c r="AG19" s="39"/>
      <c r="AH19" s="39"/>
      <c r="AI19" s="38">
        <f t="shared" si="9"/>
        <v>4559</v>
      </c>
      <c r="AJ19" s="38">
        <f t="shared" si="2"/>
        <v>4.5590000000000002</v>
      </c>
      <c r="AK19" s="38">
        <f t="shared" si="3"/>
        <v>109.416</v>
      </c>
      <c r="AL19" s="38"/>
      <c r="AM19" s="38"/>
      <c r="AN19" s="38"/>
      <c r="AO19" s="38">
        <f t="shared" si="4"/>
        <v>109.416</v>
      </c>
      <c r="AP19" s="37">
        <v>9.5</v>
      </c>
      <c r="AQ19" s="37">
        <f t="shared" si="5"/>
        <v>9.5</v>
      </c>
      <c r="AR19" s="36"/>
      <c r="AS19" s="36"/>
      <c r="AT19" s="36"/>
      <c r="AU19" s="35" t="s">
        <v>153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0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6"/>
        <v>0.99747899159663866</v>
      </c>
      <c r="CC19" s="33">
        <f t="shared" si="6"/>
        <v>0.99579831932773111</v>
      </c>
      <c r="CD19" s="33">
        <f t="shared" si="6"/>
        <v>0</v>
      </c>
      <c r="CE19" s="33">
        <f t="shared" si="6"/>
        <v>0.99579831932773111</v>
      </c>
      <c r="CF19" s="33"/>
      <c r="CG19" s="33"/>
      <c r="CH19" s="33"/>
      <c r="CI19" s="33"/>
      <c r="CJ19" s="33">
        <f t="shared" si="7"/>
        <v>0</v>
      </c>
      <c r="CK19" s="33">
        <f t="shared" si="7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2528906</v>
      </c>
      <c r="DD19" s="32"/>
      <c r="DE19" s="32">
        <f t="shared" si="10"/>
        <v>1126</v>
      </c>
      <c r="DF19" s="32"/>
      <c r="DG19" s="32">
        <f t="shared" si="11"/>
        <v>1126</v>
      </c>
      <c r="DH19" s="32"/>
      <c r="DI19" s="32"/>
      <c r="DJ19" s="32"/>
      <c r="DK19" s="32"/>
      <c r="DL19" s="32"/>
      <c r="DM19" s="32">
        <f t="shared" si="8"/>
        <v>1126</v>
      </c>
      <c r="DN19" s="32">
        <f t="shared" si="12"/>
        <v>246.9839877166045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43403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78</v>
      </c>
      <c r="H20" s="44">
        <f t="shared" si="1"/>
        <v>54.929577464788736</v>
      </c>
      <c r="I20" s="44">
        <v>76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9969169</v>
      </c>
      <c r="AF20" s="39"/>
      <c r="AG20" s="39"/>
      <c r="AH20" s="39"/>
      <c r="AI20" s="38">
        <f t="shared" si="9"/>
        <v>4774</v>
      </c>
      <c r="AJ20" s="38">
        <f t="shared" si="2"/>
        <v>4.774</v>
      </c>
      <c r="AK20" s="38">
        <f t="shared" si="3"/>
        <v>114.57599999999999</v>
      </c>
      <c r="AL20" s="38"/>
      <c r="AM20" s="38"/>
      <c r="AN20" s="38"/>
      <c r="AO20" s="38">
        <f t="shared" si="4"/>
        <v>114.57599999999999</v>
      </c>
      <c r="AP20" s="37">
        <v>9</v>
      </c>
      <c r="AQ20" s="37">
        <f t="shared" si="5"/>
        <v>9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0</v>
      </c>
      <c r="BM20" s="34">
        <v>1027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6"/>
        <v>0.99747899159663866</v>
      </c>
      <c r="CC20" s="33">
        <f t="shared" si="6"/>
        <v>0.99579831932773111</v>
      </c>
      <c r="CD20" s="33">
        <f t="shared" si="6"/>
        <v>0</v>
      </c>
      <c r="CE20" s="33">
        <f t="shared" si="6"/>
        <v>0.99579831932773111</v>
      </c>
      <c r="CF20" s="33"/>
      <c r="CG20" s="33"/>
      <c r="CH20" s="33"/>
      <c r="CI20" s="33"/>
      <c r="CJ20" s="33">
        <f t="shared" si="7"/>
        <v>0</v>
      </c>
      <c r="CK20" s="33">
        <f t="shared" si="7"/>
        <v>0.86302521008403366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2530097</v>
      </c>
      <c r="DD20" s="32"/>
      <c r="DE20" s="32">
        <f t="shared" si="10"/>
        <v>1191</v>
      </c>
      <c r="DF20" s="32"/>
      <c r="DG20" s="32">
        <f t="shared" si="11"/>
        <v>1191</v>
      </c>
      <c r="DH20" s="32"/>
      <c r="DI20" s="32"/>
      <c r="DJ20" s="32"/>
      <c r="DK20" s="32"/>
      <c r="DL20" s="32"/>
      <c r="DM20" s="32">
        <f t="shared" si="8"/>
        <v>1191</v>
      </c>
      <c r="DN20" s="32">
        <f t="shared" si="12"/>
        <v>249.4763301214914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43403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5</v>
      </c>
      <c r="G21" s="89">
        <v>77</v>
      </c>
      <c r="H21" s="44">
        <f t="shared" si="1"/>
        <v>54.225352112676056</v>
      </c>
      <c r="I21" s="44">
        <v>75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9973861</v>
      </c>
      <c r="AF21" s="39"/>
      <c r="AG21" s="39"/>
      <c r="AH21" s="39"/>
      <c r="AI21" s="38">
        <f t="shared" si="9"/>
        <v>4692</v>
      </c>
      <c r="AJ21" s="38">
        <f t="shared" si="2"/>
        <v>4.6920000000000002</v>
      </c>
      <c r="AK21" s="38">
        <f t="shared" si="3"/>
        <v>112.608</v>
      </c>
      <c r="AL21" s="38"/>
      <c r="AM21" s="38"/>
      <c r="AN21" s="38"/>
      <c r="AO21" s="38">
        <f t="shared" si="4"/>
        <v>112.608</v>
      </c>
      <c r="AP21" s="37">
        <v>8.4</v>
      </c>
      <c r="AQ21" s="37">
        <f t="shared" si="5"/>
        <v>8.4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0</v>
      </c>
      <c r="BM21" s="34">
        <v>1027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6"/>
        <v>0.99747899159663866</v>
      </c>
      <c r="CC21" s="33">
        <f t="shared" si="6"/>
        <v>0.99579831932773111</v>
      </c>
      <c r="CD21" s="33">
        <f t="shared" si="6"/>
        <v>0</v>
      </c>
      <c r="CE21" s="33">
        <f t="shared" si="6"/>
        <v>0.99579831932773111</v>
      </c>
      <c r="CF21" s="33"/>
      <c r="CG21" s="33"/>
      <c r="CH21" s="33"/>
      <c r="CI21" s="33"/>
      <c r="CJ21" s="33">
        <f t="shared" si="7"/>
        <v>0</v>
      </c>
      <c r="CK21" s="33">
        <f t="shared" si="7"/>
        <v>0.86302521008403366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2531280</v>
      </c>
      <c r="DD21" s="32"/>
      <c r="DE21" s="32">
        <f t="shared" si="10"/>
        <v>1183</v>
      </c>
      <c r="DF21" s="32"/>
      <c r="DG21" s="32">
        <f t="shared" si="11"/>
        <v>1183</v>
      </c>
      <c r="DH21" s="32"/>
      <c r="DI21" s="32"/>
      <c r="DJ21" s="32"/>
      <c r="DK21" s="32"/>
      <c r="DL21" s="32"/>
      <c r="DM21" s="32">
        <f t="shared" si="8"/>
        <v>1183</v>
      </c>
      <c r="DN21" s="32">
        <f t="shared" si="12"/>
        <v>252.13128729752771</v>
      </c>
      <c r="DO21" s="91">
        <v>1.04</v>
      </c>
      <c r="DP21" s="31"/>
      <c r="DT21" s="24"/>
      <c r="DU21" s="24"/>
      <c r="DV21" s="24"/>
      <c r="DW21" s="23"/>
    </row>
    <row r="22" spans="1:127" x14ac:dyDescent="0.35">
      <c r="A22" s="232">
        <v>43403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77</v>
      </c>
      <c r="H22" s="44">
        <f t="shared" si="1"/>
        <v>54.225352112676056</v>
      </c>
      <c r="I22" s="44">
        <v>75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9978566</v>
      </c>
      <c r="AF22" s="39"/>
      <c r="AG22" s="39"/>
      <c r="AH22" s="39"/>
      <c r="AI22" s="38">
        <f t="shared" si="9"/>
        <v>4705</v>
      </c>
      <c r="AJ22" s="38">
        <f t="shared" si="2"/>
        <v>4.7050000000000001</v>
      </c>
      <c r="AK22" s="38">
        <f t="shared" si="3"/>
        <v>112.92</v>
      </c>
      <c r="AL22" s="38"/>
      <c r="AM22" s="38"/>
      <c r="AN22" s="38"/>
      <c r="AO22" s="38">
        <f t="shared" si="4"/>
        <v>112.92</v>
      </c>
      <c r="AP22" s="37">
        <v>7.8</v>
      </c>
      <c r="AQ22" s="37">
        <f t="shared" si="5"/>
        <v>7.8</v>
      </c>
      <c r="AR22" s="36"/>
      <c r="AS22" s="36"/>
      <c r="AT22" s="36"/>
      <c r="AU22" s="35" t="s">
        <v>158</v>
      </c>
      <c r="AV22" s="34">
        <v>1187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0</v>
      </c>
      <c r="BM22" s="34">
        <v>1027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6"/>
        <v>0.99747899159663866</v>
      </c>
      <c r="CC22" s="33">
        <f t="shared" si="6"/>
        <v>0.99579831932773111</v>
      </c>
      <c r="CD22" s="33">
        <f t="shared" si="6"/>
        <v>0</v>
      </c>
      <c r="CE22" s="33">
        <f t="shared" si="6"/>
        <v>0.99579831932773111</v>
      </c>
      <c r="CF22" s="33"/>
      <c r="CG22" s="33"/>
      <c r="CH22" s="33"/>
      <c r="CI22" s="33"/>
      <c r="CJ22" s="33">
        <f t="shared" si="7"/>
        <v>0</v>
      </c>
      <c r="CK22" s="33">
        <f t="shared" si="7"/>
        <v>0.86302521008403366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2532478</v>
      </c>
      <c r="DD22" s="32"/>
      <c r="DE22" s="32">
        <f t="shared" si="10"/>
        <v>1198</v>
      </c>
      <c r="DF22" s="32"/>
      <c r="DG22" s="32">
        <f t="shared" si="11"/>
        <v>1198</v>
      </c>
      <c r="DH22" s="32"/>
      <c r="DI22" s="32"/>
      <c r="DJ22" s="32"/>
      <c r="DK22" s="32"/>
      <c r="DL22" s="32"/>
      <c r="DM22" s="32">
        <f t="shared" si="8"/>
        <v>1198</v>
      </c>
      <c r="DN22" s="32">
        <f t="shared" si="12"/>
        <v>254.62274176408076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43403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77</v>
      </c>
      <c r="H23" s="44">
        <f t="shared" si="1"/>
        <v>54.225352112676056</v>
      </c>
      <c r="I23" s="44">
        <v>75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9983301</v>
      </c>
      <c r="AF23" s="39"/>
      <c r="AG23" s="39"/>
      <c r="AH23" s="39"/>
      <c r="AI23" s="38">
        <f t="shared" si="9"/>
        <v>4735</v>
      </c>
      <c r="AJ23" s="38">
        <f t="shared" si="2"/>
        <v>4.7350000000000003</v>
      </c>
      <c r="AK23" s="38">
        <f t="shared" si="3"/>
        <v>113.64000000000001</v>
      </c>
      <c r="AL23" s="38"/>
      <c r="AM23" s="38"/>
      <c r="AN23" s="38"/>
      <c r="AO23" s="38">
        <f t="shared" si="4"/>
        <v>113.64000000000001</v>
      </c>
      <c r="AP23" s="37">
        <v>7.2</v>
      </c>
      <c r="AQ23" s="37">
        <f t="shared" si="5"/>
        <v>7.2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0</v>
      </c>
      <c r="BM23" s="34">
        <v>1027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6"/>
        <v>0.99747899159663866</v>
      </c>
      <c r="CC23" s="33">
        <f t="shared" si="6"/>
        <v>0.99579831932773111</v>
      </c>
      <c r="CD23" s="33">
        <f t="shared" si="6"/>
        <v>0</v>
      </c>
      <c r="CE23" s="33">
        <f t="shared" si="6"/>
        <v>0.99579831932773111</v>
      </c>
      <c r="CF23" s="33"/>
      <c r="CG23" s="33"/>
      <c r="CH23" s="33"/>
      <c r="CI23" s="33"/>
      <c r="CJ23" s="33">
        <f t="shared" si="7"/>
        <v>0</v>
      </c>
      <c r="CK23" s="33">
        <f t="shared" si="7"/>
        <v>0.86302521008403366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2533690</v>
      </c>
      <c r="DD23" s="32"/>
      <c r="DE23" s="32">
        <f t="shared" si="10"/>
        <v>1212</v>
      </c>
      <c r="DF23" s="32"/>
      <c r="DG23" s="32">
        <f t="shared" si="11"/>
        <v>1212</v>
      </c>
      <c r="DH23" s="32"/>
      <c r="DI23" s="32"/>
      <c r="DJ23" s="32"/>
      <c r="DK23" s="32"/>
      <c r="DL23" s="32"/>
      <c r="DM23" s="32">
        <f t="shared" si="8"/>
        <v>1212</v>
      </c>
      <c r="DN23" s="32">
        <f t="shared" si="12"/>
        <v>255.96620908130939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43403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77</v>
      </c>
      <c r="H24" s="44">
        <f t="shared" si="1"/>
        <v>54.225352112676056</v>
      </c>
      <c r="I24" s="44">
        <v>75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9988466</v>
      </c>
      <c r="AF24" s="39"/>
      <c r="AG24" s="39"/>
      <c r="AH24" s="39"/>
      <c r="AI24" s="38">
        <f t="shared" si="9"/>
        <v>5165</v>
      </c>
      <c r="AJ24" s="38">
        <f t="shared" si="2"/>
        <v>5.165</v>
      </c>
      <c r="AK24" s="38">
        <f t="shared" si="3"/>
        <v>123.96000000000001</v>
      </c>
      <c r="AL24" s="38"/>
      <c r="AM24" s="38"/>
      <c r="AN24" s="38"/>
      <c r="AO24" s="38">
        <f t="shared" si="4"/>
        <v>123.96000000000001</v>
      </c>
      <c r="AP24" s="37">
        <v>6.7</v>
      </c>
      <c r="AQ24" s="37">
        <f t="shared" si="5"/>
        <v>6.7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0</v>
      </c>
      <c r="BM24" s="34">
        <v>1027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6"/>
        <v>0.99747899159663866</v>
      </c>
      <c r="CC24" s="33">
        <f t="shared" si="6"/>
        <v>0.99579831932773111</v>
      </c>
      <c r="CD24" s="33">
        <f t="shared" si="6"/>
        <v>0</v>
      </c>
      <c r="CE24" s="33">
        <f t="shared" si="6"/>
        <v>0.99579831932773111</v>
      </c>
      <c r="CF24" s="33"/>
      <c r="CG24" s="33"/>
      <c r="CH24" s="33"/>
      <c r="CI24" s="33"/>
      <c r="CJ24" s="33">
        <f t="shared" si="7"/>
        <v>0</v>
      </c>
      <c r="CK24" s="33">
        <f t="shared" si="7"/>
        <v>0.86302521008403366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2534881</v>
      </c>
      <c r="DD24" s="32"/>
      <c r="DE24" s="32">
        <f t="shared" si="10"/>
        <v>1191</v>
      </c>
      <c r="DF24" s="32"/>
      <c r="DG24" s="32">
        <f t="shared" si="11"/>
        <v>1191</v>
      </c>
      <c r="DH24" s="32"/>
      <c r="DI24" s="32"/>
      <c r="DJ24" s="32"/>
      <c r="DK24" s="32"/>
      <c r="DL24" s="32"/>
      <c r="DM24" s="32">
        <f t="shared" si="8"/>
        <v>1191</v>
      </c>
      <c r="DN24" s="32">
        <f t="shared" si="12"/>
        <v>230.59051306873184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43403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4</v>
      </c>
      <c r="G25" s="89">
        <v>78</v>
      </c>
      <c r="H25" s="44">
        <f t="shared" si="1"/>
        <v>54.929577464788736</v>
      </c>
      <c r="I25" s="44">
        <v>76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9993793</v>
      </c>
      <c r="AF25" s="39"/>
      <c r="AG25" s="39"/>
      <c r="AH25" s="39"/>
      <c r="AI25" s="38">
        <f t="shared" si="9"/>
        <v>5327</v>
      </c>
      <c r="AJ25" s="38">
        <f t="shared" si="2"/>
        <v>5.327</v>
      </c>
      <c r="AK25" s="38">
        <f t="shared" si="3"/>
        <v>127.848</v>
      </c>
      <c r="AL25" s="38"/>
      <c r="AM25" s="38"/>
      <c r="AN25" s="38"/>
      <c r="AO25" s="38">
        <f t="shared" si="4"/>
        <v>127.848</v>
      </c>
      <c r="AP25" s="37">
        <v>6.1</v>
      </c>
      <c r="AQ25" s="37">
        <f t="shared" si="5"/>
        <v>6.1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0</v>
      </c>
      <c r="BM25" s="34">
        <v>1026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6"/>
        <v>0.99747899159663866</v>
      </c>
      <c r="CC25" s="33">
        <f t="shared" si="6"/>
        <v>0.99579831932773111</v>
      </c>
      <c r="CD25" s="33">
        <f t="shared" si="6"/>
        <v>0</v>
      </c>
      <c r="CE25" s="33">
        <f t="shared" si="6"/>
        <v>0.99579831932773111</v>
      </c>
      <c r="CF25" s="33"/>
      <c r="CG25" s="33"/>
      <c r="CH25" s="33"/>
      <c r="CI25" s="33"/>
      <c r="CJ25" s="33">
        <f t="shared" si="7"/>
        <v>0</v>
      </c>
      <c r="CK25" s="33">
        <f t="shared" si="7"/>
        <v>0.86218487394957988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2536077</v>
      </c>
      <c r="DD25" s="32"/>
      <c r="DE25" s="32">
        <f t="shared" si="10"/>
        <v>1196</v>
      </c>
      <c r="DF25" s="32"/>
      <c r="DG25" s="32">
        <f t="shared" si="11"/>
        <v>1196</v>
      </c>
      <c r="DH25" s="32"/>
      <c r="DI25" s="32"/>
      <c r="DJ25" s="32"/>
      <c r="DK25" s="32"/>
      <c r="DL25" s="32"/>
      <c r="DM25" s="32">
        <f t="shared" si="8"/>
        <v>1196</v>
      </c>
      <c r="DN25" s="32">
        <f t="shared" si="12"/>
        <v>224.51661347850572</v>
      </c>
      <c r="DO25" s="91">
        <v>0.95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43403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78</v>
      </c>
      <c r="H26" s="44">
        <f t="shared" si="1"/>
        <v>54.929577464788736</v>
      </c>
      <c r="I26" s="44">
        <v>76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9998415</v>
      </c>
      <c r="AF26" s="39"/>
      <c r="AG26" s="39"/>
      <c r="AH26" s="39"/>
      <c r="AI26" s="38">
        <f t="shared" si="9"/>
        <v>4622</v>
      </c>
      <c r="AJ26" s="38">
        <f t="shared" si="2"/>
        <v>4.6219999999999999</v>
      </c>
      <c r="AK26" s="38">
        <f t="shared" si="3"/>
        <v>110.928</v>
      </c>
      <c r="AL26" s="38"/>
      <c r="AM26" s="38"/>
      <c r="AN26" s="38"/>
      <c r="AO26" s="38">
        <f t="shared" si="4"/>
        <v>110.928</v>
      </c>
      <c r="AP26" s="37">
        <v>5.7</v>
      </c>
      <c r="AQ26" s="37">
        <f t="shared" si="5"/>
        <v>5.7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0</v>
      </c>
      <c r="BM26" s="34">
        <v>1026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6"/>
        <v>0.99747899159663866</v>
      </c>
      <c r="CC26" s="33">
        <f t="shared" si="6"/>
        <v>0.99579831932773111</v>
      </c>
      <c r="CD26" s="33">
        <f t="shared" si="6"/>
        <v>0</v>
      </c>
      <c r="CE26" s="33">
        <f t="shared" si="6"/>
        <v>0.99579831932773111</v>
      </c>
      <c r="CF26" s="33"/>
      <c r="CG26" s="33"/>
      <c r="CH26" s="33"/>
      <c r="CI26" s="33"/>
      <c r="CJ26" s="33">
        <f t="shared" si="7"/>
        <v>0</v>
      </c>
      <c r="CK26" s="33">
        <f t="shared" si="7"/>
        <v>0.86218487394957988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2537220</v>
      </c>
      <c r="DD26" s="32"/>
      <c r="DE26" s="32">
        <f t="shared" si="10"/>
        <v>1143</v>
      </c>
      <c r="DF26" s="32"/>
      <c r="DG26" s="32">
        <f t="shared" si="11"/>
        <v>1143</v>
      </c>
      <c r="DH26" s="32"/>
      <c r="DI26" s="32"/>
      <c r="DJ26" s="32"/>
      <c r="DK26" s="32"/>
      <c r="DL26" s="32"/>
      <c r="DM26" s="32">
        <f t="shared" si="8"/>
        <v>1143</v>
      </c>
      <c r="DN26" s="32">
        <f t="shared" si="12"/>
        <v>247.29554305495458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43403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80</v>
      </c>
      <c r="H27" s="44">
        <f t="shared" si="1"/>
        <v>56.338028169014088</v>
      </c>
      <c r="I27" s="44">
        <v>78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10003096</v>
      </c>
      <c r="AF27" s="39"/>
      <c r="AG27" s="39"/>
      <c r="AH27" s="39"/>
      <c r="AI27" s="38">
        <f t="shared" si="9"/>
        <v>4681</v>
      </c>
      <c r="AJ27" s="38">
        <f t="shared" si="2"/>
        <v>4.681</v>
      </c>
      <c r="AK27" s="38">
        <f t="shared" si="3"/>
        <v>112.34399999999999</v>
      </c>
      <c r="AL27" s="38"/>
      <c r="AM27" s="38"/>
      <c r="AN27" s="38"/>
      <c r="AO27" s="38">
        <f t="shared" si="4"/>
        <v>112.34399999999999</v>
      </c>
      <c r="AP27" s="37">
        <v>5.3</v>
      </c>
      <c r="AQ27" s="37">
        <f t="shared" si="5"/>
        <v>5.3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0</v>
      </c>
      <c r="BM27" s="34">
        <v>1025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6"/>
        <v>0.99747899159663866</v>
      </c>
      <c r="CC27" s="33">
        <f t="shared" si="6"/>
        <v>0.99579831932773111</v>
      </c>
      <c r="CD27" s="33">
        <f t="shared" si="6"/>
        <v>0</v>
      </c>
      <c r="CE27" s="33">
        <f t="shared" si="6"/>
        <v>0.99579831932773111</v>
      </c>
      <c r="CF27" s="33"/>
      <c r="CG27" s="33"/>
      <c r="CH27" s="33"/>
      <c r="CI27" s="33"/>
      <c r="CJ27" s="33">
        <f t="shared" si="7"/>
        <v>0</v>
      </c>
      <c r="CK27" s="33">
        <f t="shared" si="7"/>
        <v>0.8613445378151261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2538397</v>
      </c>
      <c r="DD27" s="32"/>
      <c r="DE27" s="32">
        <f t="shared" si="10"/>
        <v>1177</v>
      </c>
      <c r="DF27" s="32"/>
      <c r="DG27" s="32">
        <f t="shared" si="11"/>
        <v>1177</v>
      </c>
      <c r="DH27" s="32"/>
      <c r="DI27" s="32"/>
      <c r="DJ27" s="32"/>
      <c r="DK27" s="32"/>
      <c r="DL27" s="32"/>
      <c r="DM27" s="32">
        <f t="shared" si="8"/>
        <v>1177</v>
      </c>
      <c r="DN27" s="32">
        <f t="shared" si="12"/>
        <v>251.44199957274085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43403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77</v>
      </c>
      <c r="H28" s="44">
        <f t="shared" si="1"/>
        <v>54.225352112676056</v>
      </c>
      <c r="I28" s="44">
        <v>75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10007994</v>
      </c>
      <c r="AF28" s="39"/>
      <c r="AG28" s="39"/>
      <c r="AH28" s="39"/>
      <c r="AI28" s="38">
        <f t="shared" si="9"/>
        <v>4898</v>
      </c>
      <c r="AJ28" s="38">
        <f t="shared" si="2"/>
        <v>4.8979999999999997</v>
      </c>
      <c r="AK28" s="38">
        <f t="shared" si="3"/>
        <v>117.55199999999999</v>
      </c>
      <c r="AL28" s="38"/>
      <c r="AM28" s="38"/>
      <c r="AN28" s="38"/>
      <c r="AO28" s="38">
        <f t="shared" si="4"/>
        <v>117.55199999999999</v>
      </c>
      <c r="AP28" s="37">
        <v>4.8</v>
      </c>
      <c r="AQ28" s="37">
        <f t="shared" si="5"/>
        <v>4.8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0</v>
      </c>
      <c r="BM28" s="34">
        <v>1026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6"/>
        <v>0.99747899159663866</v>
      </c>
      <c r="CC28" s="33">
        <f t="shared" si="6"/>
        <v>0.99579831932773111</v>
      </c>
      <c r="CD28" s="33">
        <f t="shared" si="6"/>
        <v>0</v>
      </c>
      <c r="CE28" s="33">
        <f t="shared" si="6"/>
        <v>0.99579831932773111</v>
      </c>
      <c r="CF28" s="33"/>
      <c r="CG28" s="33"/>
      <c r="CH28" s="33"/>
      <c r="CI28" s="33"/>
      <c r="CJ28" s="33">
        <f t="shared" si="7"/>
        <v>0</v>
      </c>
      <c r="CK28" s="33">
        <f t="shared" si="7"/>
        <v>0.86218487394957988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2539568</v>
      </c>
      <c r="DD28" s="32"/>
      <c r="DE28" s="32">
        <f t="shared" si="10"/>
        <v>1171</v>
      </c>
      <c r="DF28" s="32"/>
      <c r="DG28" s="32">
        <f t="shared" si="11"/>
        <v>1171</v>
      </c>
      <c r="DH28" s="32"/>
      <c r="DI28" s="32"/>
      <c r="DJ28" s="32"/>
      <c r="DK28" s="32"/>
      <c r="DL28" s="32"/>
      <c r="DM28" s="32">
        <f t="shared" si="8"/>
        <v>1171</v>
      </c>
      <c r="DN28" s="32">
        <f t="shared" si="12"/>
        <v>239.07717435688036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43403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77</v>
      </c>
      <c r="H29" s="44">
        <f t="shared" si="1"/>
        <v>54.225352112676056</v>
      </c>
      <c r="I29" s="44">
        <v>75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10013336</v>
      </c>
      <c r="AF29" s="39"/>
      <c r="AG29" s="39"/>
      <c r="AH29" s="39"/>
      <c r="AI29" s="38">
        <f t="shared" si="9"/>
        <v>5342</v>
      </c>
      <c r="AJ29" s="38">
        <f t="shared" si="2"/>
        <v>5.3419999999999996</v>
      </c>
      <c r="AK29" s="38">
        <f t="shared" si="3"/>
        <v>128.208</v>
      </c>
      <c r="AL29" s="38"/>
      <c r="AM29" s="38"/>
      <c r="AN29" s="38"/>
      <c r="AO29" s="38">
        <f t="shared" si="4"/>
        <v>128.208</v>
      </c>
      <c r="AP29" s="37">
        <v>4.4000000000000004</v>
      </c>
      <c r="AQ29" s="37">
        <f t="shared" si="5"/>
        <v>4.4000000000000004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0</v>
      </c>
      <c r="BM29" s="34">
        <v>1026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6"/>
        <v>0.99747899159663866</v>
      </c>
      <c r="CC29" s="33">
        <f t="shared" si="6"/>
        <v>0.99579831932773111</v>
      </c>
      <c r="CD29" s="33">
        <f t="shared" si="6"/>
        <v>0</v>
      </c>
      <c r="CE29" s="33">
        <f t="shared" si="6"/>
        <v>0.99579831932773111</v>
      </c>
      <c r="CF29" s="33"/>
      <c r="CG29" s="33"/>
      <c r="CH29" s="33"/>
      <c r="CI29" s="33"/>
      <c r="CJ29" s="33">
        <f t="shared" si="7"/>
        <v>0</v>
      </c>
      <c r="CK29" s="33">
        <f t="shared" si="7"/>
        <v>0.86218487394957988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2540752</v>
      </c>
      <c r="DD29" s="32"/>
      <c r="DE29" s="32">
        <f t="shared" si="10"/>
        <v>1184</v>
      </c>
      <c r="DF29" s="32"/>
      <c r="DG29" s="32">
        <f t="shared" si="11"/>
        <v>1184</v>
      </c>
      <c r="DH29" s="32"/>
      <c r="DI29" s="32"/>
      <c r="DJ29" s="32"/>
      <c r="DK29" s="32"/>
      <c r="DL29" s="32"/>
      <c r="DM29" s="32">
        <f t="shared" si="8"/>
        <v>1184</v>
      </c>
      <c r="DN29" s="32">
        <f t="shared" si="12"/>
        <v>221.63983526769002</v>
      </c>
      <c r="DO29" s="91">
        <v>0.89</v>
      </c>
      <c r="DP29" s="31"/>
      <c r="DT29" s="24"/>
      <c r="DU29" s="24"/>
      <c r="DV29" s="24"/>
      <c r="DW29" s="23"/>
    </row>
    <row r="30" spans="1:127" x14ac:dyDescent="0.35">
      <c r="A30" s="232">
        <v>43403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0</v>
      </c>
      <c r="G30" s="89">
        <v>77</v>
      </c>
      <c r="H30" s="44">
        <f t="shared" si="1"/>
        <v>54.225352112676056</v>
      </c>
      <c r="I30" s="44">
        <v>75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10018414</v>
      </c>
      <c r="AF30" s="39"/>
      <c r="AG30" s="39"/>
      <c r="AH30" s="39"/>
      <c r="AI30" s="38">
        <f t="shared" si="9"/>
        <v>5078</v>
      </c>
      <c r="AJ30" s="38">
        <f t="shared" si="2"/>
        <v>5.0780000000000003</v>
      </c>
      <c r="AK30" s="38">
        <f t="shared" si="3"/>
        <v>121.87200000000001</v>
      </c>
      <c r="AL30" s="38"/>
      <c r="AM30" s="38"/>
      <c r="AN30" s="38"/>
      <c r="AO30" s="38">
        <f t="shared" si="4"/>
        <v>121.87200000000001</v>
      </c>
      <c r="AP30" s="37">
        <v>4</v>
      </c>
      <c r="AQ30" s="37">
        <f t="shared" si="5"/>
        <v>4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0</v>
      </c>
      <c r="BM30" s="34">
        <v>1026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6"/>
        <v>0.99747899159663866</v>
      </c>
      <c r="CC30" s="33">
        <f t="shared" si="6"/>
        <v>0.99579831932773111</v>
      </c>
      <c r="CD30" s="33">
        <f t="shared" si="6"/>
        <v>0</v>
      </c>
      <c r="CE30" s="33">
        <f t="shared" si="6"/>
        <v>0.99579831932773111</v>
      </c>
      <c r="CF30" s="33"/>
      <c r="CG30" s="33"/>
      <c r="CH30" s="33"/>
      <c r="CI30" s="33"/>
      <c r="CJ30" s="33">
        <f t="shared" si="7"/>
        <v>0</v>
      </c>
      <c r="CK30" s="33">
        <f t="shared" si="7"/>
        <v>0.86218487394957988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2541886</v>
      </c>
      <c r="DD30" s="32"/>
      <c r="DE30" s="32">
        <f t="shared" si="10"/>
        <v>1134</v>
      </c>
      <c r="DF30" s="32"/>
      <c r="DG30" s="32">
        <f t="shared" si="11"/>
        <v>1134</v>
      </c>
      <c r="DH30" s="32"/>
      <c r="DI30" s="32"/>
      <c r="DJ30" s="32"/>
      <c r="DK30" s="32"/>
      <c r="DL30" s="32"/>
      <c r="DM30" s="32">
        <f t="shared" si="8"/>
        <v>1134</v>
      </c>
      <c r="DN30" s="32">
        <f t="shared" si="12"/>
        <v>223.31626624655374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43403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-1</v>
      </c>
      <c r="G31" s="89">
        <v>77</v>
      </c>
      <c r="H31" s="44">
        <f t="shared" si="1"/>
        <v>54.225352112676056</v>
      </c>
      <c r="I31" s="44">
        <v>75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10023673</v>
      </c>
      <c r="AF31" s="39"/>
      <c r="AG31" s="39"/>
      <c r="AH31" s="39"/>
      <c r="AI31" s="38">
        <f t="shared" si="9"/>
        <v>5259</v>
      </c>
      <c r="AJ31" s="38">
        <f t="shared" si="2"/>
        <v>5.2590000000000003</v>
      </c>
      <c r="AK31" s="38">
        <f t="shared" si="3"/>
        <v>126.21600000000001</v>
      </c>
      <c r="AL31" s="38"/>
      <c r="AM31" s="38"/>
      <c r="AN31" s="38"/>
      <c r="AO31" s="38">
        <f t="shared" si="4"/>
        <v>126.21600000000001</v>
      </c>
      <c r="AP31" s="37">
        <v>3.5</v>
      </c>
      <c r="AQ31" s="37">
        <f t="shared" si="5"/>
        <v>3.5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0</v>
      </c>
      <c r="BM31" s="34">
        <v>1026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6"/>
        <v>0.99747899159663866</v>
      </c>
      <c r="CC31" s="33">
        <f t="shared" si="6"/>
        <v>0.99579831932773111</v>
      </c>
      <c r="CD31" s="33">
        <f t="shared" si="6"/>
        <v>0</v>
      </c>
      <c r="CE31" s="33">
        <f t="shared" si="6"/>
        <v>0.99579831932773111</v>
      </c>
      <c r="CF31" s="33"/>
      <c r="CG31" s="33"/>
      <c r="CH31" s="33"/>
      <c r="CI31" s="33"/>
      <c r="CJ31" s="33">
        <f t="shared" si="7"/>
        <v>0</v>
      </c>
      <c r="CK31" s="33">
        <f t="shared" si="7"/>
        <v>0.86218487394957988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2543059</v>
      </c>
      <c r="DD31" s="32"/>
      <c r="DE31" s="32">
        <f t="shared" si="10"/>
        <v>1173</v>
      </c>
      <c r="DF31" s="32"/>
      <c r="DG31" s="32">
        <f t="shared" si="11"/>
        <v>1173</v>
      </c>
      <c r="DH31" s="32"/>
      <c r="DI31" s="32"/>
      <c r="DJ31" s="32"/>
      <c r="DK31" s="32"/>
      <c r="DL31" s="32"/>
      <c r="DM31" s="32">
        <f t="shared" si="8"/>
        <v>1173</v>
      </c>
      <c r="DN31" s="32">
        <f t="shared" si="12"/>
        <v>223.04620650313746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43403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-1</v>
      </c>
      <c r="G32" s="89">
        <v>78</v>
      </c>
      <c r="H32" s="44">
        <f t="shared" si="1"/>
        <v>54.929577464788736</v>
      </c>
      <c r="I32" s="44">
        <v>76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10028828</v>
      </c>
      <c r="AF32" s="39"/>
      <c r="AG32" s="39"/>
      <c r="AH32" s="39"/>
      <c r="AI32" s="38">
        <f t="shared" si="9"/>
        <v>5155</v>
      </c>
      <c r="AJ32" s="38">
        <f t="shared" si="2"/>
        <v>5.1550000000000002</v>
      </c>
      <c r="AK32" s="38">
        <f t="shared" si="3"/>
        <v>123.72</v>
      </c>
      <c r="AL32" s="38"/>
      <c r="AM32" s="38"/>
      <c r="AN32" s="38"/>
      <c r="AO32" s="38">
        <f t="shared" si="4"/>
        <v>123.72</v>
      </c>
      <c r="AP32" s="37">
        <v>3.2</v>
      </c>
      <c r="AQ32" s="37">
        <f t="shared" si="5"/>
        <v>3.2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0</v>
      </c>
      <c r="BM32" s="34">
        <v>1024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6"/>
        <v>0.99747899159663866</v>
      </c>
      <c r="CC32" s="33">
        <f t="shared" si="6"/>
        <v>0.99579831932773111</v>
      </c>
      <c r="CD32" s="33">
        <f t="shared" si="6"/>
        <v>0</v>
      </c>
      <c r="CE32" s="33">
        <f t="shared" si="6"/>
        <v>0.99579831932773111</v>
      </c>
      <c r="CF32" s="33"/>
      <c r="CG32" s="33"/>
      <c r="CH32" s="33"/>
      <c r="CI32" s="33"/>
      <c r="CJ32" s="33">
        <f t="shared" si="7"/>
        <v>0</v>
      </c>
      <c r="CK32" s="33">
        <f t="shared" si="7"/>
        <v>0.86050420168067232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2544203</v>
      </c>
      <c r="DD32" s="32"/>
      <c r="DE32" s="32">
        <f t="shared" si="10"/>
        <v>1144</v>
      </c>
      <c r="DF32" s="32"/>
      <c r="DG32" s="32">
        <f t="shared" si="11"/>
        <v>1144</v>
      </c>
      <c r="DH32" s="32"/>
      <c r="DI32" s="32"/>
      <c r="DJ32" s="32"/>
      <c r="DK32" s="32"/>
      <c r="DL32" s="32"/>
      <c r="DM32" s="32">
        <f t="shared" si="8"/>
        <v>1144</v>
      </c>
      <c r="DN32" s="32">
        <f t="shared" si="12"/>
        <v>221.92046556741028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43403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-5</v>
      </c>
      <c r="G33" s="89">
        <v>80</v>
      </c>
      <c r="H33" s="44">
        <f t="shared" si="1"/>
        <v>56.338028169014088</v>
      </c>
      <c r="I33" s="44">
        <v>78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10033430</v>
      </c>
      <c r="AF33" s="39"/>
      <c r="AG33" s="39"/>
      <c r="AH33" s="39"/>
      <c r="AI33" s="38">
        <f t="shared" si="9"/>
        <v>4602</v>
      </c>
      <c r="AJ33" s="38">
        <f t="shared" si="2"/>
        <v>4.6020000000000003</v>
      </c>
      <c r="AK33" s="38">
        <f t="shared" si="3"/>
        <v>110.44800000000001</v>
      </c>
      <c r="AL33" s="38"/>
      <c r="AM33" s="38"/>
      <c r="AN33" s="38"/>
      <c r="AO33" s="38">
        <f t="shared" si="4"/>
        <v>110.44800000000001</v>
      </c>
      <c r="AP33" s="37">
        <v>3</v>
      </c>
      <c r="AQ33" s="37">
        <f t="shared" si="5"/>
        <v>3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0</v>
      </c>
      <c r="BM33" s="34">
        <v>1024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6"/>
        <v>0.99747899159663866</v>
      </c>
      <c r="CC33" s="33">
        <f t="shared" si="6"/>
        <v>0.99579831932773111</v>
      </c>
      <c r="CD33" s="33">
        <f t="shared" si="6"/>
        <v>0</v>
      </c>
      <c r="CE33" s="33">
        <f t="shared" si="6"/>
        <v>0.99579831932773111</v>
      </c>
      <c r="CF33" s="33"/>
      <c r="CG33" s="33"/>
      <c r="CH33" s="33"/>
      <c r="CI33" s="33"/>
      <c r="CJ33" s="33">
        <f t="shared" si="7"/>
        <v>0</v>
      </c>
      <c r="CK33" s="33">
        <f t="shared" si="7"/>
        <v>0.86050420168067232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2545344</v>
      </c>
      <c r="DD33" s="32"/>
      <c r="DE33" s="32">
        <f t="shared" si="10"/>
        <v>1141</v>
      </c>
      <c r="DF33" s="32"/>
      <c r="DG33" s="32">
        <f t="shared" si="11"/>
        <v>1141</v>
      </c>
      <c r="DH33" s="32"/>
      <c r="DI33" s="32"/>
      <c r="DJ33" s="32"/>
      <c r="DK33" s="32"/>
      <c r="DL33" s="32"/>
      <c r="DM33" s="32">
        <f t="shared" si="8"/>
        <v>1141</v>
      </c>
      <c r="DN33" s="32">
        <f t="shared" si="12"/>
        <v>247.93568013906994</v>
      </c>
      <c r="DO33" s="91">
        <v>0.93</v>
      </c>
      <c r="DP33" s="31"/>
      <c r="DT33" s="24"/>
      <c r="DU33" s="24"/>
      <c r="DV33" s="24"/>
      <c r="DW33" s="23"/>
    </row>
    <row r="34" spans="1:127" x14ac:dyDescent="0.35">
      <c r="A34" s="232">
        <v>43403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75</v>
      </c>
      <c r="H34" s="44">
        <f t="shared" si="1"/>
        <v>52.816901408450704</v>
      </c>
      <c r="I34" s="44">
        <v>73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10037830</v>
      </c>
      <c r="AF34" s="39"/>
      <c r="AG34" s="39"/>
      <c r="AH34" s="39"/>
      <c r="AI34" s="38">
        <f t="shared" si="9"/>
        <v>4400</v>
      </c>
      <c r="AJ34" s="38">
        <f t="shared" si="2"/>
        <v>4.4000000000000004</v>
      </c>
      <c r="AK34" s="38">
        <f t="shared" si="3"/>
        <v>105.60000000000001</v>
      </c>
      <c r="AL34" s="38"/>
      <c r="AM34" s="38"/>
      <c r="AN34" s="38"/>
      <c r="AO34" s="38">
        <f t="shared" si="4"/>
        <v>105.60000000000001</v>
      </c>
      <c r="AP34" s="37">
        <v>3.8</v>
      </c>
      <c r="AQ34" s="37">
        <f t="shared" si="5"/>
        <v>3.8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6"/>
        <v>0.99747899159663866</v>
      </c>
      <c r="CC34" s="33">
        <f t="shared" si="6"/>
        <v>0.99579831932773111</v>
      </c>
      <c r="CD34" s="33">
        <f t="shared" si="6"/>
        <v>0</v>
      </c>
      <c r="CE34" s="33">
        <f t="shared" si="6"/>
        <v>0.99579831932773111</v>
      </c>
      <c r="CF34" s="33"/>
      <c r="CG34" s="33"/>
      <c r="CH34" s="33"/>
      <c r="CI34" s="33"/>
      <c r="CJ34" s="33">
        <f t="shared" si="7"/>
        <v>0</v>
      </c>
      <c r="CK34" s="33">
        <f t="shared" si="7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2546472</v>
      </c>
      <c r="DD34" s="32"/>
      <c r="DE34" s="32">
        <f t="shared" si="10"/>
        <v>1128</v>
      </c>
      <c r="DF34" s="32"/>
      <c r="DG34" s="32">
        <f t="shared" si="11"/>
        <v>1128</v>
      </c>
      <c r="DH34" s="32"/>
      <c r="DI34" s="32"/>
      <c r="DJ34" s="32"/>
      <c r="DK34" s="32"/>
      <c r="DL34" s="32"/>
      <c r="DM34" s="32">
        <f t="shared" si="8"/>
        <v>1128</v>
      </c>
      <c r="DN34" s="32">
        <f t="shared" si="12"/>
        <v>256.36363636363632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43403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2</v>
      </c>
      <c r="G35" s="89">
        <v>71</v>
      </c>
      <c r="H35" s="44">
        <f t="shared" si="1"/>
        <v>50</v>
      </c>
      <c r="I35" s="44">
        <v>69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10041690</v>
      </c>
      <c r="AF35" s="39"/>
      <c r="AG35" s="39"/>
      <c r="AH35" s="39"/>
      <c r="AI35" s="38">
        <f t="shared" si="9"/>
        <v>3860</v>
      </c>
      <c r="AJ35" s="38">
        <f t="shared" si="2"/>
        <v>3.86</v>
      </c>
      <c r="AK35" s="38">
        <f t="shared" si="3"/>
        <v>92.64</v>
      </c>
      <c r="AL35" s="38"/>
      <c r="AM35" s="38"/>
      <c r="AN35" s="38"/>
      <c r="AO35" s="38">
        <f t="shared" si="4"/>
        <v>92.64</v>
      </c>
      <c r="AP35" s="37">
        <v>5.0999999999999996</v>
      </c>
      <c r="AQ35" s="37">
        <f t="shared" si="5"/>
        <v>5.0999999999999996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6"/>
        <v>0.99747899159663866</v>
      </c>
      <c r="CC35" s="33">
        <f t="shared" si="6"/>
        <v>0.99579831932773111</v>
      </c>
      <c r="CD35" s="33">
        <f t="shared" si="6"/>
        <v>0</v>
      </c>
      <c r="CE35" s="33">
        <f t="shared" si="6"/>
        <v>0.99579831932773111</v>
      </c>
      <c r="CF35" s="33"/>
      <c r="CG35" s="33"/>
      <c r="CH35" s="33"/>
      <c r="CI35" s="33"/>
      <c r="CJ35" s="33">
        <f t="shared" si="7"/>
        <v>0</v>
      </c>
      <c r="CK35" s="33">
        <f t="shared" si="7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2547585</v>
      </c>
      <c r="DD35" s="32"/>
      <c r="DE35" s="32">
        <f t="shared" si="10"/>
        <v>1113</v>
      </c>
      <c r="DF35" s="32"/>
      <c r="DG35" s="32">
        <f t="shared" si="11"/>
        <v>1113</v>
      </c>
      <c r="DH35" s="32"/>
      <c r="DI35" s="32"/>
      <c r="DJ35" s="32"/>
      <c r="DK35" s="32"/>
      <c r="DL35" s="32"/>
      <c r="DM35" s="32">
        <f t="shared" si="8"/>
        <v>1113</v>
      </c>
      <c r="DN35" s="32">
        <f t="shared" si="12"/>
        <v>288.34196891191709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3.0416666666666665</v>
      </c>
      <c r="G36" s="28">
        <f t="shared" si="13"/>
        <v>77.583333333333329</v>
      </c>
      <c r="H36" s="28">
        <f t="shared" si="13"/>
        <v>54.636150234741798</v>
      </c>
      <c r="I36" s="28">
        <f t="shared" si="13"/>
        <v>75.458333333333329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110113</v>
      </c>
      <c r="AJ36" s="28">
        <f>SUM(AJ12:AJ35)</f>
        <v>110.113</v>
      </c>
      <c r="AK36" s="28">
        <f>AVERAGE(AK12:AK35)</f>
        <v>110.11299999999999</v>
      </c>
      <c r="AL36" s="28"/>
      <c r="AM36" s="28"/>
      <c r="AN36" s="28"/>
      <c r="AO36" s="28"/>
      <c r="AP36" s="28">
        <f>AVERAGE(AP12:AP35)</f>
        <v>6.6541666666666677</v>
      </c>
      <c r="AQ36" s="28">
        <f>AVERAGE(AQ12:AQ35)</f>
        <v>6.6541666666666677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27313</v>
      </c>
      <c r="DF36" s="28"/>
      <c r="DG36" s="28">
        <f>SUM(DG12:DG35)</f>
        <v>27313</v>
      </c>
      <c r="DH36" s="28"/>
      <c r="DI36" s="28"/>
      <c r="DJ36" s="28"/>
      <c r="DK36" s="28"/>
      <c r="DL36" s="28"/>
      <c r="DM36" s="28">
        <f t="shared" si="8"/>
        <v>27313</v>
      </c>
      <c r="DN36" s="28">
        <f t="shared" si="12"/>
        <v>248.04518994124217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602</v>
      </c>
      <c r="D39" s="250"/>
      <c r="E39" s="250"/>
      <c r="F39" s="251"/>
    </row>
    <row r="40" spans="1:127" x14ac:dyDescent="0.35">
      <c r="B40" s="22" t="s">
        <v>2</v>
      </c>
      <c r="C40" s="249" t="s">
        <v>613</v>
      </c>
      <c r="D40" s="250"/>
      <c r="E40" s="250"/>
      <c r="F40" s="251"/>
    </row>
    <row r="41" spans="1:127" x14ac:dyDescent="0.35">
      <c r="B41" s="22" t="s">
        <v>1</v>
      </c>
      <c r="C41" s="249" t="s">
        <v>308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217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600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548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67" t="s">
        <v>601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1:26" x14ac:dyDescent="0.35">
      <c r="B49" s="102" t="s">
        <v>550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1:26" x14ac:dyDescent="0.35">
      <c r="B50" s="167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1:26" x14ac:dyDescent="0.35">
      <c r="B51" s="102" t="s">
        <v>416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1:26" x14ac:dyDescent="0.35">
      <c r="B52" s="102" t="s">
        <v>551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1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1:26" x14ac:dyDescent="0.35">
      <c r="B54" s="102" t="s">
        <v>603</v>
      </c>
      <c r="Y54" s="4"/>
    </row>
    <row r="55" spans="1:26" x14ac:dyDescent="0.35">
      <c r="B55" s="102" t="s">
        <v>604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6" x14ac:dyDescent="0.35">
      <c r="B56" s="102" t="s">
        <v>591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6" x14ac:dyDescent="0.35">
      <c r="B57" s="166" t="s">
        <v>605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6" x14ac:dyDescent="0.35">
      <c r="B58" s="102" t="s">
        <v>606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6" x14ac:dyDescent="0.35">
      <c r="A59" s="229"/>
      <c r="B59" s="231" t="s">
        <v>607</v>
      </c>
      <c r="C59" s="230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6" x14ac:dyDescent="0.35">
      <c r="B60" s="231" t="s">
        <v>608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6" x14ac:dyDescent="0.35">
      <c r="B61" s="102" t="s">
        <v>593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6" x14ac:dyDescent="0.35">
      <c r="B62" s="102" t="s">
        <v>609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6" x14ac:dyDescent="0.35">
      <c r="B63" s="102" t="s">
        <v>611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6" x14ac:dyDescent="0.35">
      <c r="B64" s="170" t="s">
        <v>161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25" x14ac:dyDescent="0.35">
      <c r="B65" s="102" t="s">
        <v>610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2:25" x14ac:dyDescent="0.35">
      <c r="B66" s="102" t="s">
        <v>612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2:25" x14ac:dyDescent="0.35">
      <c r="B67" s="102" t="s">
        <v>614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2:25" x14ac:dyDescent="0.35">
      <c r="B68" s="102" t="s">
        <v>615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2:25" x14ac:dyDescent="0.35">
      <c r="B69" s="165" t="s">
        <v>164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616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2:25" x14ac:dyDescent="0.35">
      <c r="B71" s="102" t="s">
        <v>617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2:25" x14ac:dyDescent="0.35">
      <c r="B72" s="102" t="s">
        <v>618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2:25" x14ac:dyDescent="0.35">
      <c r="B73" s="170" t="s">
        <v>226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2:25" x14ac:dyDescent="0.35">
      <c r="B74" s="102" t="s">
        <v>619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2:25" x14ac:dyDescent="0.35">
      <c r="B75" s="167" t="s">
        <v>247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227" t="s">
        <v>620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70" t="s">
        <v>623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02" t="s">
        <v>621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70" t="s">
        <v>168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73" t="s">
        <v>169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02" t="s">
        <v>624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102" t="s">
        <v>625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2:25" x14ac:dyDescent="0.3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x14ac:dyDescent="0.3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2:25" x14ac:dyDescent="0.3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x14ac:dyDescent="0.3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x14ac:dyDescent="0.3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x14ac:dyDescent="0.3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x14ac:dyDescent="0.3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2:25" x14ac:dyDescent="0.3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2:25" x14ac:dyDescent="0.3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2:25" x14ac:dyDescent="0.3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2:25" x14ac:dyDescent="0.3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2:25" x14ac:dyDescent="0.3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2:25" x14ac:dyDescent="0.3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2:25" x14ac:dyDescent="0.35"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2:25" x14ac:dyDescent="0.3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2:25" x14ac:dyDescent="0.3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2:25" x14ac:dyDescent="0.3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2:25" x14ac:dyDescent="0.3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2:25" x14ac:dyDescent="0.3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2:25" x14ac:dyDescent="0.3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2:25" x14ac:dyDescent="0.3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2:25" x14ac:dyDescent="0.3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2:25" x14ac:dyDescent="0.3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2:25" x14ac:dyDescent="0.3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2:25" x14ac:dyDescent="0.3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2:25" x14ac:dyDescent="0.3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2:25" x14ac:dyDescent="0.3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2:25" x14ac:dyDescent="0.3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2:25" x14ac:dyDescent="0.3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2:25" x14ac:dyDescent="0.3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2:25" x14ac:dyDescent="0.3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2:25" x14ac:dyDescent="0.3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2:25" x14ac:dyDescent="0.3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2:25" x14ac:dyDescent="0.3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2:25" x14ac:dyDescent="0.3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2:25" x14ac:dyDescent="0.35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2:25" x14ac:dyDescent="0.35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2:25" x14ac:dyDescent="0.35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2:25" x14ac:dyDescent="0.35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2:25" x14ac:dyDescent="0.35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2:25" x14ac:dyDescent="0.35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2:25" x14ac:dyDescent="0.35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2:25" x14ac:dyDescent="0.35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2:25" x14ac:dyDescent="0.35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2:25" x14ac:dyDescent="0.35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2:25" x14ac:dyDescent="0.35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2:25" x14ac:dyDescent="0.35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2:25" x14ac:dyDescent="0.35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2:25" x14ac:dyDescent="0.35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2:25" x14ac:dyDescent="0.35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2:25" x14ac:dyDescent="0.35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2:25" x14ac:dyDescent="0.3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2:25" x14ac:dyDescent="0.35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2:25" x14ac:dyDescent="0.35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2:25" x14ac:dyDescent="0.35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2:25" x14ac:dyDescent="0.35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2:25" x14ac:dyDescent="0.35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2:25" x14ac:dyDescent="0.35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2:25" x14ac:dyDescent="0.35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2:25" x14ac:dyDescent="0.35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2:25" x14ac:dyDescent="0.35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2:25" x14ac:dyDescent="0.35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2:25" x14ac:dyDescent="0.35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2:25" x14ac:dyDescent="0.3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2:25" x14ac:dyDescent="0.35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2:25" x14ac:dyDescent="0.3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2:25" x14ac:dyDescent="0.3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2:25" x14ac:dyDescent="0.3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2:25" x14ac:dyDescent="0.35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2:25" x14ac:dyDescent="0.35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2:25" x14ac:dyDescent="0.3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2:25" x14ac:dyDescent="0.3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2:25" x14ac:dyDescent="0.3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2:25" x14ac:dyDescent="0.35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2:25" x14ac:dyDescent="0.3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2:25" x14ac:dyDescent="0.3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2:25" x14ac:dyDescent="0.3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2:25" x14ac:dyDescent="0.35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2:25" x14ac:dyDescent="0.3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2:25" x14ac:dyDescent="0.3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2:25" x14ac:dyDescent="0.3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2:25" x14ac:dyDescent="0.3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2:25" x14ac:dyDescent="0.3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2:25" x14ac:dyDescent="0.3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2:25" x14ac:dyDescent="0.3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2:25" x14ac:dyDescent="0.3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2:25" x14ac:dyDescent="0.3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2:25" x14ac:dyDescent="0.3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2:25" x14ac:dyDescent="0.3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2:25" x14ac:dyDescent="0.3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2:25" x14ac:dyDescent="0.3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2:25" x14ac:dyDescent="0.3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2:25" x14ac:dyDescent="0.3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2:25" x14ac:dyDescent="0.3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2:25" x14ac:dyDescent="0.3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2:25" x14ac:dyDescent="0.3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2:25" x14ac:dyDescent="0.3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2:25" x14ac:dyDescent="0.3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2:25" x14ac:dyDescent="0.3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2:25" x14ac:dyDescent="0.3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2:25" x14ac:dyDescent="0.3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2:25" x14ac:dyDescent="0.35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2:25" x14ac:dyDescent="0.3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2:25" x14ac:dyDescent="0.35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2:25" x14ac:dyDescent="0.35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2:25" x14ac:dyDescent="0.3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2:25" x14ac:dyDescent="0.3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2:25" x14ac:dyDescent="0.35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2:25" x14ac:dyDescent="0.3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2:25" x14ac:dyDescent="0.3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2:25" x14ac:dyDescent="0.3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2:25" x14ac:dyDescent="0.35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2:25" x14ac:dyDescent="0.3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2:25" x14ac:dyDescent="0.3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2:25" x14ac:dyDescent="0.35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2:25" x14ac:dyDescent="0.35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2:25" x14ac:dyDescent="0.35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2:25" x14ac:dyDescent="0.35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2:25" x14ac:dyDescent="0.35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2:25" x14ac:dyDescent="0.35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2:25" x14ac:dyDescent="0.35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2:25" x14ac:dyDescent="0.35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2:25" x14ac:dyDescent="0.35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2:25" x14ac:dyDescent="0.35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2:25" x14ac:dyDescent="0.35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2:25" x14ac:dyDescent="0.35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2:25" x14ac:dyDescent="0.35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2:25" x14ac:dyDescent="0.35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2:25" x14ac:dyDescent="0.35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2:25" x14ac:dyDescent="0.35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2:25" x14ac:dyDescent="0.35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2:25" x14ac:dyDescent="0.35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2:25" x14ac:dyDescent="0.35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2:25" x14ac:dyDescent="0.35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2:25" x14ac:dyDescent="0.35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2:25" x14ac:dyDescent="0.35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2:25" x14ac:dyDescent="0.35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2:25" x14ac:dyDescent="0.35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2:25" x14ac:dyDescent="0.35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2:25" x14ac:dyDescent="0.35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2:25" x14ac:dyDescent="0.35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2:25" x14ac:dyDescent="0.35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2:25" x14ac:dyDescent="0.35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2:25" x14ac:dyDescent="0.35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2:25" x14ac:dyDescent="0.35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2:25" x14ac:dyDescent="0.35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2:25" x14ac:dyDescent="0.35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2:25" x14ac:dyDescent="0.35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2:25" x14ac:dyDescent="0.35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2:25" x14ac:dyDescent="0.35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2:25" x14ac:dyDescent="0.35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2:25" x14ac:dyDescent="0.35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2:25" x14ac:dyDescent="0.35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2:25" x14ac:dyDescent="0.35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2:25" x14ac:dyDescent="0.35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2:25" x14ac:dyDescent="0.35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U12:U35" xr:uid="{00000000-0002-0000-1D00-000000000000}">
      <formula1>$DT$9:$DT$20</formula1>
    </dataValidation>
    <dataValidation type="list" allowBlank="1" showInputMessage="1" showErrorMessage="1" sqref="DT31:DU31" xr:uid="{00000000-0002-0000-1D00-000001000000}">
      <formula1>$BA$25:$BA$29</formula1>
    </dataValidation>
  </dataValidation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2:DW87"/>
  <sheetViews>
    <sheetView zoomScale="90" zoomScaleNormal="90" workbookViewId="0">
      <selection activeCell="A9" sqref="A9"/>
    </sheetView>
  </sheetViews>
  <sheetFormatPr defaultRowHeight="14.5" x14ac:dyDescent="0.35"/>
  <cols>
    <col min="1" max="1" width="9" bestFit="1" customWidth="1"/>
    <col min="4" max="9" width="9.1796875" style="3"/>
    <col min="10" max="16" width="9.1796875" style="1" hidden="1" customWidth="1"/>
    <col min="17" max="18" width="9.1796875" style="1"/>
    <col min="19" max="19" width="0" style="1" hidden="1" customWidth="1"/>
    <col min="20" max="20" width="9.1796875" style="1"/>
    <col min="21" max="21" width="17.1796875" style="1" bestFit="1" customWidth="1"/>
    <col min="22" max="22" width="9.1796875" style="1" hidden="1" customWidth="1"/>
    <col min="23" max="23" width="9.1796875" style="3"/>
    <col min="24" max="24" width="9.1796875" style="3" hidden="1" customWidth="1"/>
    <col min="25" max="25" width="10.453125" style="3" customWidth="1"/>
    <col min="26" max="26" width="10.7265625" style="3" hidden="1" customWidth="1"/>
    <col min="27" max="27" width="11.453125" style="3" hidden="1" customWidth="1"/>
    <col min="28" max="30" width="9.1796875" style="3" hidden="1" customWidth="1"/>
    <col min="31" max="31" width="16" style="3" customWidth="1"/>
    <col min="32" max="34" width="9.1796875" style="3" hidden="1" customWidth="1"/>
    <col min="35" max="35" width="11" style="3" customWidth="1"/>
    <col min="36" max="36" width="9.1796875" style="3"/>
    <col min="37" max="37" width="9.1796875" style="3" customWidth="1"/>
    <col min="38" max="40" width="9.1796875" style="3" hidden="1" customWidth="1"/>
    <col min="41" max="41" width="10" style="3" hidden="1" customWidth="1"/>
    <col min="42" max="43" width="9.1796875" style="3"/>
    <col min="44" max="46" width="9.1796875" style="1" hidden="1" customWidth="1"/>
    <col min="47" max="47" width="9.1796875" style="1"/>
    <col min="48" max="48" width="9.1796875" style="1" customWidth="1"/>
    <col min="49" max="51" width="9.1796875" style="1"/>
    <col min="52" max="55" width="0" style="1" hidden="1" customWidth="1"/>
    <col min="56" max="63" width="9.1796875" style="1" hidden="1" customWidth="1"/>
    <col min="64" max="65" width="9.1796875" style="1"/>
    <col min="66" max="68" width="0" style="1" hidden="1" customWidth="1"/>
    <col min="69" max="71" width="9.1796875" style="1" hidden="1" customWidth="1"/>
    <col min="72" max="72" width="10.453125" style="1" hidden="1" customWidth="1"/>
    <col min="73" max="79" width="9.1796875" style="1" hidden="1" customWidth="1"/>
    <col min="80" max="83" width="9.1796875" style="2" customWidth="1"/>
    <col min="84" max="85" width="9.1796875" style="2" hidden="1" customWidth="1"/>
    <col min="86" max="86" width="9.81640625" style="2" hidden="1" customWidth="1"/>
    <col min="87" max="87" width="11.26953125" style="2" hidden="1" customWidth="1"/>
    <col min="88" max="88" width="11" style="2" customWidth="1"/>
    <col min="89" max="89" width="11.1796875" style="2" customWidth="1"/>
    <col min="90" max="90" width="10.453125" style="2" hidden="1" customWidth="1"/>
    <col min="91" max="91" width="11.1796875" style="2" hidden="1" customWidth="1"/>
    <col min="92" max="92" width="11.26953125" style="2" hidden="1" customWidth="1"/>
    <col min="93" max="93" width="10.453125" style="2" hidden="1" customWidth="1"/>
    <col min="94" max="94" width="10.7265625" style="2" hidden="1" customWidth="1"/>
    <col min="95" max="95" width="11" style="2" hidden="1" customWidth="1"/>
    <col min="96" max="96" width="12.7265625" style="2" customWidth="1"/>
    <col min="97" max="98" width="9.26953125" style="1" hidden="1" customWidth="1"/>
    <col min="99" max="99" width="8.7265625" style="1" hidden="1" customWidth="1"/>
    <col min="100" max="100" width="8.453125" style="1" hidden="1" customWidth="1"/>
    <col min="101" max="101" width="8.54296875" style="1" hidden="1" customWidth="1"/>
    <col min="102" max="102" width="11.1796875" style="1" hidden="1" customWidth="1"/>
    <col min="103" max="104" width="9.1796875" style="1" hidden="1" customWidth="1"/>
    <col min="105" max="105" width="15.81640625" style="1" hidden="1" customWidth="1"/>
    <col min="106" max="106" width="16.81640625" style="1" hidden="1" customWidth="1"/>
    <col min="107" max="107" width="15.26953125" style="1" customWidth="1"/>
    <col min="108" max="108" width="19.81640625" style="1" hidden="1" customWidth="1"/>
    <col min="109" max="109" width="16.1796875" style="1" hidden="1" customWidth="1"/>
    <col min="110" max="110" width="15.81640625" style="1" hidden="1" customWidth="1"/>
    <col min="111" max="111" width="16.453125" style="1" customWidth="1"/>
    <col min="112" max="112" width="15.26953125" style="1" hidden="1" customWidth="1"/>
    <col min="113" max="113" width="15.81640625" style="1" hidden="1" customWidth="1"/>
    <col min="114" max="114" width="15.54296875" style="1" hidden="1" customWidth="1"/>
    <col min="115" max="115" width="16.54296875" style="1" hidden="1" customWidth="1"/>
    <col min="116" max="116" width="13.453125" style="1" hidden="1" customWidth="1"/>
    <col min="117" max="117" width="18.7265625" style="1" hidden="1" customWidth="1"/>
    <col min="118" max="118" width="18.26953125" style="1" customWidth="1"/>
    <col min="124" max="124" width="29.7265625" bestFit="1" customWidth="1"/>
    <col min="125" max="125" width="16.453125" bestFit="1" customWidth="1"/>
    <col min="127" max="127" width="41.81640625" bestFit="1" customWidth="1"/>
  </cols>
  <sheetData>
    <row r="2" spans="1:127" ht="21" x14ac:dyDescent="0.35">
      <c r="B2" s="84"/>
      <c r="C2" s="24"/>
      <c r="D2" s="74"/>
      <c r="E2" s="83"/>
      <c r="F2" s="83"/>
      <c r="G2" s="83"/>
      <c r="H2" s="74"/>
      <c r="I2" s="74"/>
      <c r="J2" s="82"/>
      <c r="K2" s="82"/>
      <c r="L2" s="70"/>
      <c r="M2" s="82"/>
      <c r="N2" s="82"/>
      <c r="O2" s="82"/>
      <c r="P2" s="70"/>
      <c r="Q2" s="70"/>
    </row>
    <row r="3" spans="1:127" ht="21" x14ac:dyDescent="0.35">
      <c r="B3" s="81" t="s">
        <v>151</v>
      </c>
      <c r="C3" s="81"/>
      <c r="D3" s="80"/>
      <c r="E3" s="74"/>
      <c r="F3" s="74"/>
      <c r="G3" s="80"/>
      <c r="H3" s="80"/>
      <c r="I3" s="80"/>
      <c r="J3" s="70"/>
      <c r="K3" s="70"/>
      <c r="L3" s="70"/>
      <c r="M3" s="79"/>
      <c r="N3" s="78"/>
      <c r="O3" s="78"/>
      <c r="P3" s="70"/>
      <c r="Q3" s="70"/>
    </row>
    <row r="4" spans="1:127" ht="20.25" customHeight="1" x14ac:dyDescent="0.35">
      <c r="B4" s="77" t="s">
        <v>150</v>
      </c>
      <c r="C4" s="77"/>
      <c r="D4" s="76"/>
      <c r="E4" s="74"/>
      <c r="F4" s="74"/>
      <c r="G4" s="20"/>
      <c r="H4" s="74"/>
      <c r="I4" s="74"/>
      <c r="J4" s="70"/>
      <c r="K4" s="70"/>
      <c r="L4" s="70"/>
      <c r="M4" s="70"/>
      <c r="N4" s="70"/>
      <c r="O4" s="70"/>
      <c r="P4" s="70"/>
      <c r="Q4" s="70"/>
    </row>
    <row r="5" spans="1:127" ht="20.25" customHeight="1" x14ac:dyDescent="0.35">
      <c r="B5" s="24"/>
      <c r="C5" s="24"/>
      <c r="D5" s="74"/>
      <c r="E5" s="75"/>
      <c r="F5" s="75"/>
      <c r="G5" s="75"/>
      <c r="H5" s="74"/>
      <c r="I5" s="74"/>
      <c r="J5" s="70"/>
      <c r="K5" s="70"/>
      <c r="L5" s="70"/>
      <c r="M5" s="70"/>
      <c r="N5" s="70"/>
      <c r="O5" s="70"/>
      <c r="P5" s="70"/>
      <c r="Q5" s="70"/>
    </row>
    <row r="6" spans="1:127" x14ac:dyDescent="0.35">
      <c r="B6" s="73" t="s">
        <v>149</v>
      </c>
      <c r="C6" s="234" t="s">
        <v>148</v>
      </c>
      <c r="D6" s="234"/>
      <c r="E6" s="234"/>
      <c r="F6" s="234"/>
      <c r="G6" s="234"/>
      <c r="H6" s="234"/>
      <c r="I6" s="234"/>
      <c r="J6" s="234"/>
      <c r="K6" s="234"/>
      <c r="L6" s="234"/>
    </row>
    <row r="7" spans="1:127" x14ac:dyDescent="0.35">
      <c r="B7" s="72" t="s">
        <v>147</v>
      </c>
      <c r="C7" s="235">
        <v>43404</v>
      </c>
      <c r="D7" s="236"/>
      <c r="E7" s="236"/>
      <c r="F7" s="237"/>
      <c r="G7" s="237"/>
      <c r="H7" s="237"/>
      <c r="I7" s="237"/>
      <c r="J7" s="237"/>
      <c r="K7" s="237"/>
      <c r="L7" s="237"/>
      <c r="DD7" s="71"/>
      <c r="DE7" s="70"/>
      <c r="DF7" s="70"/>
      <c r="DG7" s="70"/>
    </row>
    <row r="8" spans="1:127" ht="36" x14ac:dyDescent="0.35">
      <c r="B8" s="238" t="s">
        <v>146</v>
      </c>
      <c r="C8" s="238"/>
      <c r="D8" s="239" t="s">
        <v>145</v>
      </c>
      <c r="E8" s="239"/>
      <c r="F8" s="239"/>
      <c r="G8" s="240" t="s">
        <v>144</v>
      </c>
      <c r="H8" s="241"/>
      <c r="I8" s="241"/>
      <c r="J8" s="242" t="s">
        <v>144</v>
      </c>
      <c r="K8" s="243"/>
      <c r="L8" s="243"/>
      <c r="M8" s="242" t="s">
        <v>143</v>
      </c>
      <c r="N8" s="243"/>
      <c r="O8" s="243"/>
      <c r="P8" s="243"/>
      <c r="Q8" s="242" t="s">
        <v>143</v>
      </c>
      <c r="R8" s="243"/>
      <c r="S8" s="243"/>
      <c r="T8" s="243"/>
      <c r="U8" s="253" t="s">
        <v>142</v>
      </c>
      <c r="V8" s="238" t="s">
        <v>141</v>
      </c>
      <c r="W8" s="238"/>
      <c r="X8" s="239" t="s">
        <v>140</v>
      </c>
      <c r="Y8" s="239"/>
      <c r="Z8" s="260" t="s">
        <v>140</v>
      </c>
      <c r="AA8" s="261"/>
      <c r="AB8" s="239" t="s">
        <v>139</v>
      </c>
      <c r="AC8" s="239" t="s">
        <v>138</v>
      </c>
      <c r="AD8" s="239" t="s">
        <v>137</v>
      </c>
      <c r="AE8" s="239"/>
      <c r="AF8" s="86" t="s">
        <v>136</v>
      </c>
      <c r="AG8" s="86" t="s">
        <v>135</v>
      </c>
      <c r="AH8" s="86" t="s">
        <v>134</v>
      </c>
      <c r="AI8" s="239" t="s">
        <v>133</v>
      </c>
      <c r="AJ8" s="239"/>
      <c r="AK8" s="86" t="s">
        <v>132</v>
      </c>
      <c r="AL8" s="86" t="s">
        <v>131</v>
      </c>
      <c r="AM8" s="86" t="s">
        <v>131</v>
      </c>
      <c r="AN8" s="86" t="s">
        <v>130</v>
      </c>
      <c r="AO8" s="65" t="s">
        <v>129</v>
      </c>
      <c r="AP8" s="238" t="s">
        <v>128</v>
      </c>
      <c r="AQ8" s="238"/>
      <c r="AR8" s="238"/>
      <c r="AS8" s="238"/>
      <c r="AT8" s="238"/>
      <c r="AU8" s="238" t="s">
        <v>127</v>
      </c>
      <c r="AV8" s="252" t="s">
        <v>126</v>
      </c>
      <c r="AW8" s="252"/>
      <c r="AX8" s="252"/>
      <c r="AY8" s="252"/>
      <c r="AZ8" s="252"/>
      <c r="BA8" s="252"/>
      <c r="BB8" s="252"/>
      <c r="BC8" s="252"/>
      <c r="BD8" s="252" t="s">
        <v>125</v>
      </c>
      <c r="BE8" s="252"/>
      <c r="BF8" s="252"/>
      <c r="BG8" s="252"/>
      <c r="BH8" s="252"/>
      <c r="BI8" s="252"/>
      <c r="BJ8" s="252"/>
      <c r="BK8" s="252"/>
      <c r="BL8" s="252" t="s">
        <v>126</v>
      </c>
      <c r="BM8" s="252"/>
      <c r="BN8" s="252"/>
      <c r="BO8" s="252"/>
      <c r="BP8" s="252"/>
      <c r="BQ8" s="252"/>
      <c r="BR8" s="252"/>
      <c r="BS8" s="252"/>
      <c r="BT8" s="252" t="s">
        <v>125</v>
      </c>
      <c r="BU8" s="252"/>
      <c r="BV8" s="252"/>
      <c r="BW8" s="252"/>
      <c r="BX8" s="252"/>
      <c r="BY8" s="252"/>
      <c r="BZ8" s="252"/>
      <c r="CA8" s="252"/>
      <c r="CB8" s="238" t="s">
        <v>124</v>
      </c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  <c r="CO8" s="238"/>
      <c r="CP8" s="238"/>
      <c r="CQ8" s="238"/>
      <c r="CR8" s="238"/>
      <c r="CS8" s="238"/>
      <c r="CT8" s="238"/>
      <c r="CU8" s="238"/>
      <c r="CV8" s="238"/>
      <c r="CW8" s="238"/>
      <c r="CX8" s="238"/>
      <c r="CY8" s="238"/>
      <c r="CZ8" s="238"/>
      <c r="DA8" s="69" t="s">
        <v>123</v>
      </c>
      <c r="DB8" s="69" t="s">
        <v>122</v>
      </c>
      <c r="DC8" s="69" t="s">
        <v>122</v>
      </c>
      <c r="DD8" s="69" t="s">
        <v>122</v>
      </c>
      <c r="DE8" s="69" t="s">
        <v>121</v>
      </c>
      <c r="DF8" s="69" t="s">
        <v>122</v>
      </c>
      <c r="DG8" s="69" t="s">
        <v>121</v>
      </c>
      <c r="DH8" s="69" t="s">
        <v>122</v>
      </c>
      <c r="DI8" s="69" t="s">
        <v>121</v>
      </c>
      <c r="DJ8" s="69" t="s">
        <v>122</v>
      </c>
      <c r="DK8" s="69" t="s">
        <v>121</v>
      </c>
      <c r="DL8" s="69" t="s">
        <v>121</v>
      </c>
      <c r="DM8" s="69" t="s">
        <v>121</v>
      </c>
      <c r="DN8" s="69" t="s">
        <v>120</v>
      </c>
      <c r="DO8" s="247" t="s">
        <v>119</v>
      </c>
      <c r="DP8" s="244" t="s">
        <v>118</v>
      </c>
      <c r="DT8" s="68" t="s">
        <v>117</v>
      </c>
      <c r="DU8" s="68" t="s">
        <v>116</v>
      </c>
      <c r="DV8" s="24"/>
      <c r="DW8" s="67" t="s">
        <v>115</v>
      </c>
    </row>
    <row r="9" spans="1:127" ht="40.5" customHeight="1" x14ac:dyDescent="0.35">
      <c r="B9" s="238" t="s">
        <v>114</v>
      </c>
      <c r="C9" s="238" t="s">
        <v>113</v>
      </c>
      <c r="D9" s="239" t="s">
        <v>10</v>
      </c>
      <c r="E9" s="239" t="s">
        <v>44</v>
      </c>
      <c r="F9" s="239" t="s">
        <v>110</v>
      </c>
      <c r="G9" s="239" t="s">
        <v>10</v>
      </c>
      <c r="H9" s="239" t="s">
        <v>112</v>
      </c>
      <c r="I9" s="239" t="s">
        <v>110</v>
      </c>
      <c r="J9" s="238" t="s">
        <v>10</v>
      </c>
      <c r="K9" s="238" t="s">
        <v>111</v>
      </c>
      <c r="L9" s="238" t="s">
        <v>110</v>
      </c>
      <c r="M9" s="85" t="s">
        <v>109</v>
      </c>
      <c r="N9" s="85" t="s">
        <v>108</v>
      </c>
      <c r="O9" s="85" t="s">
        <v>107</v>
      </c>
      <c r="P9" s="85" t="s">
        <v>106</v>
      </c>
      <c r="Q9" s="85" t="s">
        <v>109</v>
      </c>
      <c r="R9" s="85" t="s">
        <v>108</v>
      </c>
      <c r="S9" s="85" t="s">
        <v>107</v>
      </c>
      <c r="T9" s="85" t="s">
        <v>106</v>
      </c>
      <c r="U9" s="254"/>
      <c r="V9" s="238"/>
      <c r="W9" s="238"/>
      <c r="X9" s="239"/>
      <c r="Y9" s="239"/>
      <c r="Z9" s="262"/>
      <c r="AA9" s="263"/>
      <c r="AB9" s="239"/>
      <c r="AC9" s="239"/>
      <c r="AD9" s="65" t="s">
        <v>104</v>
      </c>
      <c r="AE9" s="65" t="s">
        <v>105</v>
      </c>
      <c r="AF9" s="65" t="s">
        <v>7</v>
      </c>
      <c r="AG9" s="65" t="s">
        <v>7</v>
      </c>
      <c r="AH9" s="65" t="s">
        <v>7</v>
      </c>
      <c r="AI9" s="258" t="s">
        <v>105</v>
      </c>
      <c r="AJ9" s="258" t="s">
        <v>104</v>
      </c>
      <c r="AK9" s="258" t="s">
        <v>7</v>
      </c>
      <c r="AL9" s="86" t="s">
        <v>7</v>
      </c>
      <c r="AM9" s="86" t="s">
        <v>7</v>
      </c>
      <c r="AN9" s="86" t="s">
        <v>7</v>
      </c>
      <c r="AO9" s="86" t="s">
        <v>7</v>
      </c>
      <c r="AP9" s="86" t="s">
        <v>103</v>
      </c>
      <c r="AQ9" s="86" t="s">
        <v>102</v>
      </c>
      <c r="AR9" s="85" t="s">
        <v>101</v>
      </c>
      <c r="AS9" s="85" t="s">
        <v>100</v>
      </c>
      <c r="AT9" s="85" t="s">
        <v>99</v>
      </c>
      <c r="AU9" s="238"/>
      <c r="AV9" s="87" t="s">
        <v>98</v>
      </c>
      <c r="AW9" s="87" t="s">
        <v>97</v>
      </c>
      <c r="AX9" s="87" t="s">
        <v>96</v>
      </c>
      <c r="AY9" s="87" t="s">
        <v>95</v>
      </c>
      <c r="AZ9" s="87" t="s">
        <v>94</v>
      </c>
      <c r="BA9" s="87" t="s">
        <v>93</v>
      </c>
      <c r="BB9" s="87" t="s">
        <v>92</v>
      </c>
      <c r="BC9" s="87" t="s">
        <v>91</v>
      </c>
      <c r="BD9" s="87" t="s">
        <v>98</v>
      </c>
      <c r="BE9" s="87" t="s">
        <v>97</v>
      </c>
      <c r="BF9" s="87" t="s">
        <v>96</v>
      </c>
      <c r="BG9" s="87" t="s">
        <v>95</v>
      </c>
      <c r="BH9" s="87" t="s">
        <v>94</v>
      </c>
      <c r="BI9" s="87" t="s">
        <v>93</v>
      </c>
      <c r="BJ9" s="87" t="s">
        <v>92</v>
      </c>
      <c r="BK9" s="87" t="s">
        <v>91</v>
      </c>
      <c r="BL9" s="87" t="s">
        <v>89</v>
      </c>
      <c r="BM9" s="87" t="s">
        <v>88</v>
      </c>
      <c r="BN9" s="87" t="s">
        <v>87</v>
      </c>
      <c r="BO9" s="87" t="s">
        <v>86</v>
      </c>
      <c r="BP9" s="87" t="s">
        <v>85</v>
      </c>
      <c r="BQ9" s="87" t="s">
        <v>84</v>
      </c>
      <c r="BR9" s="87" t="s">
        <v>83</v>
      </c>
      <c r="BS9" s="87" t="s">
        <v>90</v>
      </c>
      <c r="BT9" s="87" t="s">
        <v>89</v>
      </c>
      <c r="BU9" s="87" t="s">
        <v>88</v>
      </c>
      <c r="BV9" s="87" t="s">
        <v>87</v>
      </c>
      <c r="BW9" s="87" t="s">
        <v>86</v>
      </c>
      <c r="BX9" s="87" t="s">
        <v>85</v>
      </c>
      <c r="BY9" s="87" t="s">
        <v>84</v>
      </c>
      <c r="BZ9" s="87" t="s">
        <v>83</v>
      </c>
      <c r="CA9" s="87" t="s">
        <v>82</v>
      </c>
      <c r="CB9" s="62" t="s">
        <v>81</v>
      </c>
      <c r="CC9" s="62" t="s">
        <v>80</v>
      </c>
      <c r="CD9" s="62" t="s">
        <v>79</v>
      </c>
      <c r="CE9" s="62" t="s">
        <v>78</v>
      </c>
      <c r="CF9" s="62" t="s">
        <v>77</v>
      </c>
      <c r="CG9" s="62" t="s">
        <v>76</v>
      </c>
      <c r="CH9" s="62" t="s">
        <v>75</v>
      </c>
      <c r="CI9" s="62" t="s">
        <v>74</v>
      </c>
      <c r="CJ9" s="62" t="s">
        <v>73</v>
      </c>
      <c r="CK9" s="62" t="s">
        <v>72</v>
      </c>
      <c r="CL9" s="62" t="s">
        <v>71</v>
      </c>
      <c r="CM9" s="62" t="s">
        <v>70</v>
      </c>
      <c r="CN9" s="62" t="s">
        <v>69</v>
      </c>
      <c r="CO9" s="62" t="s">
        <v>68</v>
      </c>
      <c r="CP9" s="62" t="s">
        <v>67</v>
      </c>
      <c r="CQ9" s="62" t="s">
        <v>66</v>
      </c>
      <c r="CR9" s="62" t="s">
        <v>65</v>
      </c>
      <c r="CS9" s="85" t="s">
        <v>64</v>
      </c>
      <c r="CT9" s="85" t="s">
        <v>63</v>
      </c>
      <c r="CU9" s="85" t="s">
        <v>62</v>
      </c>
      <c r="CV9" s="85" t="s">
        <v>61</v>
      </c>
      <c r="CW9" s="85" t="s">
        <v>60</v>
      </c>
      <c r="CX9" s="85" t="s">
        <v>59</v>
      </c>
      <c r="CY9" s="85" t="s">
        <v>58</v>
      </c>
      <c r="CZ9" s="85" t="s">
        <v>57</v>
      </c>
      <c r="DA9" s="60" t="s">
        <v>56</v>
      </c>
      <c r="DB9" s="60" t="s">
        <v>55</v>
      </c>
      <c r="DC9" s="60" t="s">
        <v>54</v>
      </c>
      <c r="DD9" s="60" t="s">
        <v>53</v>
      </c>
      <c r="DE9" s="60" t="s">
        <v>51</v>
      </c>
      <c r="DF9" s="60" t="s">
        <v>52</v>
      </c>
      <c r="DG9" s="244" t="s">
        <v>51</v>
      </c>
      <c r="DH9" s="60" t="s">
        <v>53</v>
      </c>
      <c r="DI9" s="60" t="s">
        <v>51</v>
      </c>
      <c r="DJ9" s="60" t="s">
        <v>52</v>
      </c>
      <c r="DK9" s="60" t="s">
        <v>51</v>
      </c>
      <c r="DL9" s="60" t="s">
        <v>50</v>
      </c>
      <c r="DM9" s="60" t="s">
        <v>49</v>
      </c>
      <c r="DN9" s="244" t="s">
        <v>48</v>
      </c>
      <c r="DO9" s="248"/>
      <c r="DP9" s="245"/>
      <c r="DT9" s="54" t="s">
        <v>47</v>
      </c>
      <c r="DU9" s="54" t="s">
        <v>46</v>
      </c>
      <c r="DV9" s="24"/>
      <c r="DW9" s="58"/>
    </row>
    <row r="10" spans="1:127" ht="34.5" customHeight="1" x14ac:dyDescent="0.35">
      <c r="B10" s="238"/>
      <c r="C10" s="238"/>
      <c r="D10" s="239"/>
      <c r="E10" s="239"/>
      <c r="F10" s="239"/>
      <c r="G10" s="239"/>
      <c r="H10" s="239"/>
      <c r="I10" s="239"/>
      <c r="J10" s="238"/>
      <c r="K10" s="238"/>
      <c r="L10" s="238"/>
      <c r="M10" s="85" t="s">
        <v>45</v>
      </c>
      <c r="N10" s="85" t="s">
        <v>45</v>
      </c>
      <c r="O10" s="85" t="s">
        <v>45</v>
      </c>
      <c r="P10" s="85" t="s">
        <v>45</v>
      </c>
      <c r="Q10" s="85" t="s">
        <v>44</v>
      </c>
      <c r="R10" s="85" t="s">
        <v>44</v>
      </c>
      <c r="S10" s="85" t="s">
        <v>44</v>
      </c>
      <c r="T10" s="85" t="s">
        <v>44</v>
      </c>
      <c r="U10" s="255"/>
      <c r="V10" s="85" t="s">
        <v>43</v>
      </c>
      <c r="W10" s="86" t="s">
        <v>7</v>
      </c>
      <c r="X10" s="86" t="s">
        <v>43</v>
      </c>
      <c r="Y10" s="86" t="s">
        <v>7</v>
      </c>
      <c r="Z10" s="86" t="s">
        <v>42</v>
      </c>
      <c r="AA10" s="86" t="s">
        <v>41</v>
      </c>
      <c r="AB10" s="239"/>
      <c r="AC10" s="239"/>
      <c r="AD10" s="66">
        <v>409882</v>
      </c>
      <c r="AE10" s="66">
        <f>'30'!AE35</f>
        <v>10041690</v>
      </c>
      <c r="AF10" s="65"/>
      <c r="AG10" s="65"/>
      <c r="AH10" s="65"/>
      <c r="AI10" s="259"/>
      <c r="AJ10" s="259"/>
      <c r="AK10" s="259"/>
      <c r="AL10" s="88"/>
      <c r="AM10" s="86"/>
      <c r="AN10" s="86"/>
      <c r="AO10" s="86"/>
      <c r="AP10" s="240" t="s">
        <v>40</v>
      </c>
      <c r="AQ10" s="256"/>
      <c r="AR10" s="85"/>
      <c r="AS10" s="85"/>
      <c r="AT10" s="85"/>
      <c r="AU10" s="85"/>
      <c r="AV10" s="87">
        <v>0</v>
      </c>
      <c r="AW10" s="87">
        <v>0</v>
      </c>
      <c r="AX10" s="87" t="s">
        <v>39</v>
      </c>
      <c r="AY10" s="87" t="s">
        <v>39</v>
      </c>
      <c r="AZ10" s="87" t="s">
        <v>39</v>
      </c>
      <c r="BA10" s="87" t="s">
        <v>38</v>
      </c>
      <c r="BB10" s="87" t="s">
        <v>38</v>
      </c>
      <c r="BC10" s="87" t="s">
        <v>38</v>
      </c>
      <c r="BD10" s="87" t="s">
        <v>37</v>
      </c>
      <c r="BE10" s="87" t="s">
        <v>37</v>
      </c>
      <c r="BF10" s="87" t="s">
        <v>37</v>
      </c>
      <c r="BG10" s="87" t="s">
        <v>37</v>
      </c>
      <c r="BH10" s="87" t="s">
        <v>37</v>
      </c>
      <c r="BI10" s="87" t="s">
        <v>37</v>
      </c>
      <c r="BJ10" s="87" t="s">
        <v>37</v>
      </c>
      <c r="BK10" s="87" t="s">
        <v>37</v>
      </c>
      <c r="BL10" s="87">
        <v>0</v>
      </c>
      <c r="BM10" s="87">
        <v>0</v>
      </c>
      <c r="BN10" s="87" t="s">
        <v>39</v>
      </c>
      <c r="BO10" s="87" t="s">
        <v>39</v>
      </c>
      <c r="BP10" s="87" t="s">
        <v>39</v>
      </c>
      <c r="BQ10" s="87" t="s">
        <v>38</v>
      </c>
      <c r="BR10" s="87" t="s">
        <v>38</v>
      </c>
      <c r="BS10" s="87" t="s">
        <v>38</v>
      </c>
      <c r="BT10" s="87" t="s">
        <v>37</v>
      </c>
      <c r="BU10" s="87" t="s">
        <v>37</v>
      </c>
      <c r="BV10" s="87" t="s">
        <v>37</v>
      </c>
      <c r="BW10" s="87" t="s">
        <v>37</v>
      </c>
      <c r="BX10" s="87" t="s">
        <v>37</v>
      </c>
      <c r="BY10" s="87" t="s">
        <v>37</v>
      </c>
      <c r="BZ10" s="87" t="s">
        <v>37</v>
      </c>
      <c r="CA10" s="87" t="s">
        <v>37</v>
      </c>
      <c r="CB10" s="62" t="s">
        <v>37</v>
      </c>
      <c r="CC10" s="62" t="s">
        <v>37</v>
      </c>
      <c r="CD10" s="62" t="s">
        <v>37</v>
      </c>
      <c r="CE10" s="62" t="s">
        <v>37</v>
      </c>
      <c r="CF10" s="62" t="s">
        <v>37</v>
      </c>
      <c r="CG10" s="62" t="s">
        <v>37</v>
      </c>
      <c r="CH10" s="62" t="s">
        <v>37</v>
      </c>
      <c r="CI10" s="62" t="s">
        <v>37</v>
      </c>
      <c r="CJ10" s="62" t="s">
        <v>37</v>
      </c>
      <c r="CK10" s="62" t="s">
        <v>37</v>
      </c>
      <c r="CL10" s="62" t="s">
        <v>37</v>
      </c>
      <c r="CM10" s="62" t="s">
        <v>37</v>
      </c>
      <c r="CN10" s="62" t="s">
        <v>37</v>
      </c>
      <c r="CO10" s="62" t="s">
        <v>37</v>
      </c>
      <c r="CP10" s="62" t="s">
        <v>37</v>
      </c>
      <c r="CQ10" s="62" t="s">
        <v>37</v>
      </c>
      <c r="CR10" s="62" t="s">
        <v>37</v>
      </c>
      <c r="CS10" s="87" t="s">
        <v>37</v>
      </c>
      <c r="CT10" s="87" t="s">
        <v>37</v>
      </c>
      <c r="CU10" s="87" t="s">
        <v>37</v>
      </c>
      <c r="CV10" s="87" t="s">
        <v>37</v>
      </c>
      <c r="CW10" s="87" t="s">
        <v>37</v>
      </c>
      <c r="CX10" s="87" t="s">
        <v>37</v>
      </c>
      <c r="CY10" s="87" t="s">
        <v>37</v>
      </c>
      <c r="CZ10" s="87" t="s">
        <v>37</v>
      </c>
      <c r="DA10" s="60"/>
      <c r="DB10" s="60"/>
      <c r="DC10" s="60">
        <f>'30'!DC35</f>
        <v>2547585</v>
      </c>
      <c r="DD10" s="60"/>
      <c r="DE10" s="60"/>
      <c r="DF10" s="60"/>
      <c r="DG10" s="246"/>
      <c r="DH10" s="60"/>
      <c r="DI10" s="60"/>
      <c r="DJ10" s="60"/>
      <c r="DK10" s="60"/>
      <c r="DL10" s="60"/>
      <c r="DM10" s="60"/>
      <c r="DN10" s="246"/>
      <c r="DO10" s="85" t="s">
        <v>36</v>
      </c>
      <c r="DP10" s="246"/>
      <c r="DT10" s="54" t="s">
        <v>35</v>
      </c>
      <c r="DU10" s="54" t="s">
        <v>34</v>
      </c>
      <c r="DV10" s="24"/>
      <c r="DW10" s="58"/>
    </row>
    <row r="11" spans="1:127" ht="34.5" customHeight="1" x14ac:dyDescent="0.35">
      <c r="A11" t="s">
        <v>637</v>
      </c>
      <c r="B11" s="221" t="s">
        <v>638</v>
      </c>
      <c r="C11" s="221" t="s">
        <v>639</v>
      </c>
      <c r="D11" s="223" t="s">
        <v>640</v>
      </c>
      <c r="E11" s="223" t="s">
        <v>641</v>
      </c>
      <c r="F11" s="223" t="s">
        <v>642</v>
      </c>
      <c r="G11" s="223" t="s">
        <v>643</v>
      </c>
      <c r="H11" s="223" t="s">
        <v>644</v>
      </c>
      <c r="I11" s="223" t="s">
        <v>645</v>
      </c>
      <c r="J11" s="221" t="s">
        <v>646</v>
      </c>
      <c r="K11" s="221" t="s">
        <v>647</v>
      </c>
      <c r="L11" s="221" t="s">
        <v>648</v>
      </c>
      <c r="M11" s="221" t="s">
        <v>649</v>
      </c>
      <c r="N11" s="221" t="s">
        <v>650</v>
      </c>
      <c r="O11" s="221" t="s">
        <v>651</v>
      </c>
      <c r="P11" s="221" t="s">
        <v>652</v>
      </c>
      <c r="Q11" s="221" t="s">
        <v>653</v>
      </c>
      <c r="R11" s="221" t="s">
        <v>654</v>
      </c>
      <c r="S11" s="221" t="s">
        <v>655</v>
      </c>
      <c r="T11" s="221" t="s">
        <v>656</v>
      </c>
      <c r="U11" s="222" t="s">
        <v>657</v>
      </c>
      <c r="V11" s="221" t="s">
        <v>658</v>
      </c>
      <c r="W11" s="223" t="s">
        <v>659</v>
      </c>
      <c r="X11" s="223" t="s">
        <v>660</v>
      </c>
      <c r="Y11" s="223" t="s">
        <v>661</v>
      </c>
      <c r="Z11" s="223" t="s">
        <v>662</v>
      </c>
      <c r="AA11" s="223" t="s">
        <v>663</v>
      </c>
      <c r="AB11" s="223" t="s">
        <v>664</v>
      </c>
      <c r="AC11" s="223" t="s">
        <v>665</v>
      </c>
      <c r="AD11" s="66" t="s">
        <v>666</v>
      </c>
      <c r="AE11" s="66" t="s">
        <v>667</v>
      </c>
      <c r="AF11" s="65" t="s">
        <v>668</v>
      </c>
      <c r="AG11" s="65" t="s">
        <v>669</v>
      </c>
      <c r="AH11" s="65" t="s">
        <v>670</v>
      </c>
      <c r="AI11" s="218" t="s">
        <v>671</v>
      </c>
      <c r="AJ11" s="218" t="s">
        <v>672</v>
      </c>
      <c r="AK11" s="218" t="s">
        <v>673</v>
      </c>
      <c r="AL11" s="218" t="s">
        <v>674</v>
      </c>
      <c r="AM11" s="223" t="s">
        <v>675</v>
      </c>
      <c r="AN11" s="223" t="s">
        <v>676</v>
      </c>
      <c r="AO11" s="223" t="s">
        <v>677</v>
      </c>
      <c r="AP11" s="224" t="s">
        <v>678</v>
      </c>
      <c r="AQ11" s="225" t="s">
        <v>679</v>
      </c>
      <c r="AR11" s="221" t="s">
        <v>680</v>
      </c>
      <c r="AS11" s="221" t="s">
        <v>681</v>
      </c>
      <c r="AT11" s="221" t="s">
        <v>682</v>
      </c>
      <c r="AU11" s="221" t="s">
        <v>683</v>
      </c>
      <c r="AV11" s="220" t="s">
        <v>684</v>
      </c>
      <c r="AW11" s="220" t="s">
        <v>685</v>
      </c>
      <c r="AX11" s="220" t="s">
        <v>686</v>
      </c>
      <c r="AY11" s="220" t="s">
        <v>687</v>
      </c>
      <c r="AZ11" s="220" t="s">
        <v>688</v>
      </c>
      <c r="BA11" s="220" t="s">
        <v>689</v>
      </c>
      <c r="BB11" s="220" t="s">
        <v>690</v>
      </c>
      <c r="BC11" s="220" t="s">
        <v>691</v>
      </c>
      <c r="BD11" s="220" t="s">
        <v>692</v>
      </c>
      <c r="BE11" s="220" t="s">
        <v>693</v>
      </c>
      <c r="BF11" s="220" t="s">
        <v>694</v>
      </c>
      <c r="BG11" s="220" t="s">
        <v>695</v>
      </c>
      <c r="BH11" s="220" t="s">
        <v>696</v>
      </c>
      <c r="BI11" s="220" t="s">
        <v>697</v>
      </c>
      <c r="BJ11" s="220" t="s">
        <v>698</v>
      </c>
      <c r="BK11" s="220" t="s">
        <v>699</v>
      </c>
      <c r="BL11" s="220" t="s">
        <v>700</v>
      </c>
      <c r="BM11" s="220" t="s">
        <v>701</v>
      </c>
      <c r="BN11" s="220" t="s">
        <v>702</v>
      </c>
      <c r="BO11" s="220" t="s">
        <v>703</v>
      </c>
      <c r="BP11" s="220" t="s">
        <v>704</v>
      </c>
      <c r="BQ11" s="220" t="s">
        <v>705</v>
      </c>
      <c r="BR11" s="220" t="s">
        <v>706</v>
      </c>
      <c r="BS11" s="220" t="s">
        <v>707</v>
      </c>
      <c r="BT11" s="220" t="s">
        <v>708</v>
      </c>
      <c r="BU11" s="220" t="s">
        <v>709</v>
      </c>
      <c r="BV11" s="220" t="s">
        <v>710</v>
      </c>
      <c r="BW11" s="220" t="s">
        <v>711</v>
      </c>
      <c r="BX11" s="220" t="s">
        <v>712</v>
      </c>
      <c r="BY11" s="220" t="s">
        <v>713</v>
      </c>
      <c r="BZ11" s="220" t="s">
        <v>714</v>
      </c>
      <c r="CA11" s="220" t="s">
        <v>715</v>
      </c>
      <c r="CB11" s="62" t="s">
        <v>716</v>
      </c>
      <c r="CC11" s="62" t="s">
        <v>717</v>
      </c>
      <c r="CD11" s="62" t="s">
        <v>718</v>
      </c>
      <c r="CE11" s="62" t="s">
        <v>719</v>
      </c>
      <c r="CF11" s="62" t="s">
        <v>720</v>
      </c>
      <c r="CG11" s="62" t="s">
        <v>721</v>
      </c>
      <c r="CH11" s="62" t="s">
        <v>722</v>
      </c>
      <c r="CI11" s="62" t="s">
        <v>723</v>
      </c>
      <c r="CJ11" s="62" t="s">
        <v>724</v>
      </c>
      <c r="CK11" s="62" t="s">
        <v>725</v>
      </c>
      <c r="CL11" s="62" t="s">
        <v>726</v>
      </c>
      <c r="CM11" s="62" t="s">
        <v>727</v>
      </c>
      <c r="CN11" s="62" t="s">
        <v>728</v>
      </c>
      <c r="CO11" s="62" t="s">
        <v>729</v>
      </c>
      <c r="CP11" s="62" t="s">
        <v>730</v>
      </c>
      <c r="CQ11" s="62" t="s">
        <v>731</v>
      </c>
      <c r="CR11" s="62" t="s">
        <v>732</v>
      </c>
      <c r="CS11" s="220" t="s">
        <v>733</v>
      </c>
      <c r="CT11" s="220" t="s">
        <v>734</v>
      </c>
      <c r="CU11" s="220" t="s">
        <v>735</v>
      </c>
      <c r="CV11" s="220" t="s">
        <v>736</v>
      </c>
      <c r="CW11" s="220" t="s">
        <v>737</v>
      </c>
      <c r="CX11" s="220" t="s">
        <v>738</v>
      </c>
      <c r="CY11" s="220" t="s">
        <v>739</v>
      </c>
      <c r="CZ11" s="220" t="s">
        <v>740</v>
      </c>
      <c r="DA11" s="60" t="s">
        <v>741</v>
      </c>
      <c r="DB11" s="60" t="s">
        <v>742</v>
      </c>
      <c r="DC11" s="60" t="s">
        <v>743</v>
      </c>
      <c r="DD11" s="60" t="s">
        <v>744</v>
      </c>
      <c r="DE11" s="60" t="s">
        <v>745</v>
      </c>
      <c r="DF11" s="60" t="s">
        <v>746</v>
      </c>
      <c r="DG11" s="219" t="s">
        <v>747</v>
      </c>
      <c r="DH11" s="60" t="s">
        <v>748</v>
      </c>
      <c r="DI11" s="60" t="s">
        <v>749</v>
      </c>
      <c r="DJ11" s="60" t="s">
        <v>750</v>
      </c>
      <c r="DK11" s="60" t="s">
        <v>751</v>
      </c>
      <c r="DL11" s="60" t="s">
        <v>752</v>
      </c>
      <c r="DM11" s="60" t="s">
        <v>753</v>
      </c>
      <c r="DN11" s="219" t="s">
        <v>754</v>
      </c>
      <c r="DO11" s="221" t="s">
        <v>755</v>
      </c>
      <c r="DP11" s="219" t="s">
        <v>756</v>
      </c>
      <c r="DT11" s="54"/>
      <c r="DU11" s="54"/>
      <c r="DV11" s="24"/>
      <c r="DW11" s="58"/>
    </row>
    <row r="12" spans="1:127" x14ac:dyDescent="0.35">
      <c r="A12" s="232">
        <v>43404</v>
      </c>
      <c r="B12" s="45">
        <v>2</v>
      </c>
      <c r="C12" s="45">
        <v>4.1666666666666664E-2</v>
      </c>
      <c r="D12" s="44">
        <v>4</v>
      </c>
      <c r="E12" s="44">
        <f t="shared" ref="E12:E35" si="0">D12/1.42</f>
        <v>2.8169014084507045</v>
      </c>
      <c r="F12" s="44">
        <v>3</v>
      </c>
      <c r="G12" s="89">
        <v>70</v>
      </c>
      <c r="H12" s="44">
        <f t="shared" ref="H12:H35" si="1">G12/1.42</f>
        <v>49.295774647887328</v>
      </c>
      <c r="I12" s="44">
        <v>68</v>
      </c>
      <c r="J12" s="43"/>
      <c r="K12" s="43"/>
      <c r="L12" s="43"/>
      <c r="M12" s="41"/>
      <c r="N12" s="42"/>
      <c r="O12" s="42"/>
      <c r="P12" s="41"/>
      <c r="Q12" s="41">
        <v>53.521126760563384</v>
      </c>
      <c r="R12" s="42">
        <v>54.929577464788736</v>
      </c>
      <c r="S12" s="42"/>
      <c r="T12" s="41">
        <v>59.154929577464792</v>
      </c>
      <c r="U12" s="41" t="s">
        <v>8</v>
      </c>
      <c r="V12" s="40"/>
      <c r="W12" s="39" t="s">
        <v>152</v>
      </c>
      <c r="X12" s="39"/>
      <c r="Y12" s="39" t="s">
        <v>152</v>
      </c>
      <c r="Z12" s="39"/>
      <c r="AA12" s="39"/>
      <c r="AB12" s="39"/>
      <c r="AC12" s="39"/>
      <c r="AD12" s="39"/>
      <c r="AE12" s="39">
        <v>10045410</v>
      </c>
      <c r="AF12" s="39"/>
      <c r="AG12" s="39"/>
      <c r="AH12" s="39"/>
      <c r="AI12" s="38">
        <f>IF(ISBLANK(AE12),"-",AE12-AE10)</f>
        <v>3720</v>
      </c>
      <c r="AJ12" s="38">
        <f t="shared" ref="AJ12:AJ35" si="2">AI12/1000</f>
        <v>3.72</v>
      </c>
      <c r="AK12" s="38">
        <f t="shared" ref="AK12:AK35" si="3">AJ12*24</f>
        <v>89.28</v>
      </c>
      <c r="AL12" s="38"/>
      <c r="AM12" s="38"/>
      <c r="AN12" s="38"/>
      <c r="AO12" s="38">
        <f t="shared" ref="AO12:AO35" si="4">AK12</f>
        <v>89.28</v>
      </c>
      <c r="AP12" s="37">
        <v>6.9</v>
      </c>
      <c r="AQ12" s="37">
        <f t="shared" ref="AQ12:AQ35" si="5">AP12</f>
        <v>6.9</v>
      </c>
      <c r="AR12" s="36"/>
      <c r="AS12" s="36"/>
      <c r="AT12" s="36"/>
      <c r="AU12" s="35" t="s">
        <v>153</v>
      </c>
      <c r="AV12" s="34">
        <v>1187</v>
      </c>
      <c r="AW12" s="34">
        <v>1185</v>
      </c>
      <c r="AX12" s="34">
        <v>0</v>
      </c>
      <c r="AY12" s="34">
        <v>1185</v>
      </c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>
        <v>0</v>
      </c>
      <c r="BM12" s="34">
        <v>0</v>
      </c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3">
        <f t="shared" ref="CB12:CE35" si="6">AV12/1190</f>
        <v>0.99747899159663866</v>
      </c>
      <c r="CC12" s="33">
        <f t="shared" si="6"/>
        <v>0.99579831932773111</v>
      </c>
      <c r="CD12" s="33">
        <f t="shared" si="6"/>
        <v>0</v>
      </c>
      <c r="CE12" s="33">
        <f t="shared" si="6"/>
        <v>0.99579831932773111</v>
      </c>
      <c r="CF12" s="33"/>
      <c r="CG12" s="33"/>
      <c r="CH12" s="33"/>
      <c r="CI12" s="33"/>
      <c r="CJ12" s="33">
        <f t="shared" ref="CJ12:CK35" si="7">BL12/1190</f>
        <v>0</v>
      </c>
      <c r="CK12" s="33">
        <f t="shared" si="7"/>
        <v>0</v>
      </c>
      <c r="CL12" s="33"/>
      <c r="CM12" s="33"/>
      <c r="CN12" s="33"/>
      <c r="CO12" s="33"/>
      <c r="CP12" s="33"/>
      <c r="CQ12" s="33"/>
      <c r="CR12" s="33">
        <v>0</v>
      </c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>
        <v>2548691</v>
      </c>
      <c r="DD12" s="32"/>
      <c r="DE12" s="32">
        <f>IF(ISBLANK(DC12),"-",DC12-DC10)</f>
        <v>1106</v>
      </c>
      <c r="DF12" s="32"/>
      <c r="DG12" s="32">
        <f>DC12-DC10</f>
        <v>1106</v>
      </c>
      <c r="DH12" s="32"/>
      <c r="DI12" s="32"/>
      <c r="DJ12" s="32"/>
      <c r="DK12" s="32"/>
      <c r="DL12" s="32"/>
      <c r="DM12" s="32">
        <f t="shared" ref="DM12:DM36" si="8">DE12</f>
        <v>1106</v>
      </c>
      <c r="DN12" s="32">
        <f>DM12/AJ12</f>
        <v>297.31182795698925</v>
      </c>
      <c r="DO12" s="90"/>
      <c r="DP12" s="31"/>
      <c r="DT12" s="54" t="s">
        <v>8</v>
      </c>
      <c r="DU12" s="54" t="s">
        <v>33</v>
      </c>
      <c r="DV12" s="24"/>
      <c r="DW12" s="56"/>
    </row>
    <row r="13" spans="1:127" x14ac:dyDescent="0.35">
      <c r="A13" s="232">
        <v>43404</v>
      </c>
      <c r="B13" s="45">
        <v>2.0416666666666701</v>
      </c>
      <c r="C13" s="45">
        <v>8.3333333333333329E-2</v>
      </c>
      <c r="D13" s="44">
        <v>4</v>
      </c>
      <c r="E13" s="44">
        <f t="shared" si="0"/>
        <v>2.8169014084507045</v>
      </c>
      <c r="F13" s="44">
        <v>5</v>
      </c>
      <c r="G13" s="89">
        <v>73</v>
      </c>
      <c r="H13" s="44">
        <f t="shared" si="1"/>
        <v>51.408450704225352</v>
      </c>
      <c r="I13" s="44">
        <v>71</v>
      </c>
      <c r="J13" s="43"/>
      <c r="K13" s="43"/>
      <c r="L13" s="43"/>
      <c r="M13" s="41"/>
      <c r="N13" s="42"/>
      <c r="O13" s="42"/>
      <c r="P13" s="41"/>
      <c r="Q13" s="41">
        <v>53.521126760563384</v>
      </c>
      <c r="R13" s="42">
        <v>54.929577464788736</v>
      </c>
      <c r="S13" s="42"/>
      <c r="T13" s="41">
        <v>59.154929577464792</v>
      </c>
      <c r="U13" s="41" t="s">
        <v>8</v>
      </c>
      <c r="V13" s="40"/>
      <c r="W13" s="39" t="s">
        <v>152</v>
      </c>
      <c r="X13" s="39"/>
      <c r="Y13" s="39" t="s">
        <v>152</v>
      </c>
      <c r="Z13" s="39"/>
      <c r="AA13" s="39"/>
      <c r="AB13" s="39"/>
      <c r="AC13" s="39"/>
      <c r="AD13" s="39"/>
      <c r="AE13" s="39">
        <v>10049300</v>
      </c>
      <c r="AF13" s="39"/>
      <c r="AG13" s="39"/>
      <c r="AH13" s="39"/>
      <c r="AI13" s="38">
        <f t="shared" ref="AI13:AI35" si="9">IF(ISBLANK(AE13),"-",AE13-AE12)</f>
        <v>3890</v>
      </c>
      <c r="AJ13" s="38">
        <f t="shared" si="2"/>
        <v>3.89</v>
      </c>
      <c r="AK13" s="38">
        <f t="shared" si="3"/>
        <v>93.36</v>
      </c>
      <c r="AL13" s="38"/>
      <c r="AM13" s="38"/>
      <c r="AN13" s="38"/>
      <c r="AO13" s="38">
        <f t="shared" si="4"/>
        <v>93.36</v>
      </c>
      <c r="AP13" s="37">
        <v>8.8000000000000007</v>
      </c>
      <c r="AQ13" s="37">
        <f t="shared" si="5"/>
        <v>8.8000000000000007</v>
      </c>
      <c r="AR13" s="36"/>
      <c r="AS13" s="36"/>
      <c r="AT13" s="36"/>
      <c r="AU13" s="35" t="s">
        <v>153</v>
      </c>
      <c r="AV13" s="34">
        <v>1187</v>
      </c>
      <c r="AW13" s="34">
        <v>1185</v>
      </c>
      <c r="AX13" s="34">
        <v>0</v>
      </c>
      <c r="AY13" s="34">
        <v>1185</v>
      </c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>
        <v>0</v>
      </c>
      <c r="BM13" s="34">
        <v>0</v>
      </c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3">
        <f t="shared" si="6"/>
        <v>0.99747899159663866</v>
      </c>
      <c r="CC13" s="33">
        <f t="shared" si="6"/>
        <v>0.99579831932773111</v>
      </c>
      <c r="CD13" s="33">
        <f t="shared" si="6"/>
        <v>0</v>
      </c>
      <c r="CE13" s="33">
        <f t="shared" si="6"/>
        <v>0.99579831932773111</v>
      </c>
      <c r="CF13" s="33"/>
      <c r="CG13" s="33"/>
      <c r="CH13" s="33"/>
      <c r="CI13" s="33"/>
      <c r="CJ13" s="33">
        <f t="shared" si="7"/>
        <v>0</v>
      </c>
      <c r="CK13" s="33">
        <f t="shared" si="7"/>
        <v>0</v>
      </c>
      <c r="CL13" s="33"/>
      <c r="CM13" s="33"/>
      <c r="CN13" s="33"/>
      <c r="CO13" s="33"/>
      <c r="CP13" s="33"/>
      <c r="CQ13" s="33"/>
      <c r="CR13" s="33">
        <v>0</v>
      </c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>
        <v>2549810</v>
      </c>
      <c r="DD13" s="32"/>
      <c r="DE13" s="32">
        <f t="shared" ref="DE13:DE35" si="10">IF(ISBLANK(DC13),"-",DC13-DC12)</f>
        <v>1119</v>
      </c>
      <c r="DF13" s="32"/>
      <c r="DG13" s="32">
        <f t="shared" ref="DG13:DG35" si="11">DC13-DC12</f>
        <v>1119</v>
      </c>
      <c r="DH13" s="32"/>
      <c r="DI13" s="32"/>
      <c r="DJ13" s="32"/>
      <c r="DK13" s="32"/>
      <c r="DL13" s="32"/>
      <c r="DM13" s="32">
        <f t="shared" si="8"/>
        <v>1119</v>
      </c>
      <c r="DN13" s="32">
        <f t="shared" ref="DN13:DN36" si="12">DM13/AJ13</f>
        <v>287.66066838046271</v>
      </c>
      <c r="DO13" s="91">
        <v>1.05</v>
      </c>
      <c r="DP13" s="31"/>
      <c r="DT13" s="54" t="s">
        <v>32</v>
      </c>
      <c r="DU13" s="54" t="s">
        <v>31</v>
      </c>
      <c r="DV13" s="24"/>
      <c r="DW13" s="57"/>
    </row>
    <row r="14" spans="1:127" x14ac:dyDescent="0.35">
      <c r="A14" s="232">
        <v>43404</v>
      </c>
      <c r="B14" s="45">
        <v>2.0833333333333299</v>
      </c>
      <c r="C14" s="45">
        <v>0.125</v>
      </c>
      <c r="D14" s="44">
        <v>4</v>
      </c>
      <c r="E14" s="44">
        <f t="shared" si="0"/>
        <v>2.8169014084507045</v>
      </c>
      <c r="F14" s="44">
        <v>8</v>
      </c>
      <c r="G14" s="89">
        <v>83</v>
      </c>
      <c r="H14" s="44">
        <f t="shared" si="1"/>
        <v>58.450704225352112</v>
      </c>
      <c r="I14" s="44">
        <v>80</v>
      </c>
      <c r="J14" s="43"/>
      <c r="K14" s="43"/>
      <c r="L14" s="43"/>
      <c r="M14" s="41"/>
      <c r="N14" s="42"/>
      <c r="O14" s="42"/>
      <c r="P14" s="41"/>
      <c r="Q14" s="41">
        <v>53.521126760563384</v>
      </c>
      <c r="R14" s="42">
        <v>54.929577464788736</v>
      </c>
      <c r="S14" s="42"/>
      <c r="T14" s="41">
        <v>59.154929577464792</v>
      </c>
      <c r="U14" s="41" t="s">
        <v>8</v>
      </c>
      <c r="V14" s="40"/>
      <c r="W14" s="39" t="s">
        <v>152</v>
      </c>
      <c r="X14" s="39"/>
      <c r="Y14" s="39" t="s">
        <v>152</v>
      </c>
      <c r="Z14" s="39"/>
      <c r="AA14" s="39"/>
      <c r="AB14" s="39"/>
      <c r="AC14" s="39"/>
      <c r="AD14" s="39"/>
      <c r="AE14" s="39">
        <v>10052962</v>
      </c>
      <c r="AF14" s="39"/>
      <c r="AG14" s="39"/>
      <c r="AH14" s="39"/>
      <c r="AI14" s="38">
        <f t="shared" si="9"/>
        <v>3662</v>
      </c>
      <c r="AJ14" s="38">
        <f t="shared" si="2"/>
        <v>3.6619999999999999</v>
      </c>
      <c r="AK14" s="38">
        <f t="shared" si="3"/>
        <v>87.888000000000005</v>
      </c>
      <c r="AL14" s="38"/>
      <c r="AM14" s="38"/>
      <c r="AN14" s="38"/>
      <c r="AO14" s="38">
        <f t="shared" si="4"/>
        <v>87.888000000000005</v>
      </c>
      <c r="AP14" s="37">
        <v>9.5</v>
      </c>
      <c r="AQ14" s="37">
        <f t="shared" si="5"/>
        <v>9.5</v>
      </c>
      <c r="AR14" s="36"/>
      <c r="AS14" s="36"/>
      <c r="AT14" s="36"/>
      <c r="AU14" s="35" t="s">
        <v>153</v>
      </c>
      <c r="AV14" s="34">
        <v>1065</v>
      </c>
      <c r="AW14" s="34">
        <v>1185</v>
      </c>
      <c r="AX14" s="34">
        <v>0</v>
      </c>
      <c r="AY14" s="34">
        <v>1185</v>
      </c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>
        <v>0</v>
      </c>
      <c r="BM14" s="34">
        <v>0</v>
      </c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3">
        <f t="shared" si="6"/>
        <v>0.89495798319327735</v>
      </c>
      <c r="CC14" s="33">
        <f t="shared" si="6"/>
        <v>0.99579831932773111</v>
      </c>
      <c r="CD14" s="33">
        <f t="shared" si="6"/>
        <v>0</v>
      </c>
      <c r="CE14" s="33">
        <f t="shared" si="6"/>
        <v>0.99579831932773111</v>
      </c>
      <c r="CF14" s="33"/>
      <c r="CG14" s="33"/>
      <c r="CH14" s="33"/>
      <c r="CI14" s="33"/>
      <c r="CJ14" s="33">
        <f t="shared" si="7"/>
        <v>0</v>
      </c>
      <c r="CK14" s="33">
        <f t="shared" si="7"/>
        <v>0</v>
      </c>
      <c r="CL14" s="33"/>
      <c r="CM14" s="33"/>
      <c r="CN14" s="33"/>
      <c r="CO14" s="33"/>
      <c r="CP14" s="33"/>
      <c r="CQ14" s="33"/>
      <c r="CR14" s="33">
        <v>0</v>
      </c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>
        <v>2550856</v>
      </c>
      <c r="DD14" s="32"/>
      <c r="DE14" s="32">
        <f t="shared" si="10"/>
        <v>1046</v>
      </c>
      <c r="DF14" s="32"/>
      <c r="DG14" s="32">
        <f t="shared" si="11"/>
        <v>1046</v>
      </c>
      <c r="DH14" s="32"/>
      <c r="DI14" s="32"/>
      <c r="DJ14" s="32"/>
      <c r="DK14" s="32"/>
      <c r="DL14" s="32"/>
      <c r="DM14" s="32">
        <f t="shared" si="8"/>
        <v>1046</v>
      </c>
      <c r="DN14" s="32">
        <f t="shared" si="12"/>
        <v>285.63626433642821</v>
      </c>
      <c r="DO14" s="90"/>
      <c r="DP14" s="31"/>
      <c r="DT14" s="54" t="s">
        <v>30</v>
      </c>
      <c r="DU14" s="54" t="s">
        <v>29</v>
      </c>
      <c r="DV14" s="24"/>
      <c r="DW14" s="56"/>
    </row>
    <row r="15" spans="1:127" x14ac:dyDescent="0.35">
      <c r="A15" s="232">
        <v>43404</v>
      </c>
      <c r="B15" s="45">
        <v>2.125</v>
      </c>
      <c r="C15" s="45">
        <v>0.16666666666666699</v>
      </c>
      <c r="D15" s="44">
        <v>4</v>
      </c>
      <c r="E15" s="44">
        <f t="shared" si="0"/>
        <v>2.8169014084507045</v>
      </c>
      <c r="F15" s="44">
        <v>8</v>
      </c>
      <c r="G15" s="89">
        <v>83</v>
      </c>
      <c r="H15" s="44">
        <f t="shared" si="1"/>
        <v>58.450704225352112</v>
      </c>
      <c r="I15" s="44">
        <v>80</v>
      </c>
      <c r="J15" s="43"/>
      <c r="K15" s="43"/>
      <c r="L15" s="43"/>
      <c r="M15" s="41"/>
      <c r="N15" s="42"/>
      <c r="O15" s="42"/>
      <c r="P15" s="41"/>
      <c r="Q15" s="41">
        <v>53.521126760563384</v>
      </c>
      <c r="R15" s="42">
        <v>54.929577464788736</v>
      </c>
      <c r="S15" s="42"/>
      <c r="T15" s="41">
        <v>59.154929577464792</v>
      </c>
      <c r="U15" s="41" t="s">
        <v>8</v>
      </c>
      <c r="V15" s="40"/>
      <c r="W15" s="39" t="s">
        <v>152</v>
      </c>
      <c r="X15" s="39"/>
      <c r="Y15" s="39" t="s">
        <v>152</v>
      </c>
      <c r="Z15" s="39"/>
      <c r="AA15" s="39"/>
      <c r="AB15" s="39"/>
      <c r="AC15" s="39"/>
      <c r="AD15" s="39"/>
      <c r="AE15" s="39">
        <v>10056685</v>
      </c>
      <c r="AF15" s="39"/>
      <c r="AG15" s="39"/>
      <c r="AH15" s="39"/>
      <c r="AI15" s="38">
        <f t="shared" si="9"/>
        <v>3723</v>
      </c>
      <c r="AJ15" s="38">
        <f t="shared" si="2"/>
        <v>3.7229999999999999</v>
      </c>
      <c r="AK15" s="38">
        <f t="shared" si="3"/>
        <v>89.352000000000004</v>
      </c>
      <c r="AL15" s="38"/>
      <c r="AM15" s="38"/>
      <c r="AN15" s="38"/>
      <c r="AO15" s="38">
        <f t="shared" si="4"/>
        <v>89.352000000000004</v>
      </c>
      <c r="AP15" s="37">
        <v>9.5</v>
      </c>
      <c r="AQ15" s="37">
        <f t="shared" si="5"/>
        <v>9.5</v>
      </c>
      <c r="AR15" s="36"/>
      <c r="AS15" s="36"/>
      <c r="AT15" s="36"/>
      <c r="AU15" s="35" t="s">
        <v>153</v>
      </c>
      <c r="AV15" s="34">
        <v>1064</v>
      </c>
      <c r="AW15" s="34">
        <v>1185</v>
      </c>
      <c r="AX15" s="34">
        <v>0</v>
      </c>
      <c r="AY15" s="34">
        <v>1185</v>
      </c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>
        <v>0</v>
      </c>
      <c r="BM15" s="34">
        <v>0</v>
      </c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3">
        <f t="shared" si="6"/>
        <v>0.89411764705882357</v>
      </c>
      <c r="CC15" s="33">
        <f t="shared" si="6"/>
        <v>0.99579831932773111</v>
      </c>
      <c r="CD15" s="33">
        <f t="shared" si="6"/>
        <v>0</v>
      </c>
      <c r="CE15" s="33">
        <f t="shared" si="6"/>
        <v>0.99579831932773111</v>
      </c>
      <c r="CF15" s="33"/>
      <c r="CG15" s="33"/>
      <c r="CH15" s="33"/>
      <c r="CI15" s="33"/>
      <c r="CJ15" s="33">
        <f t="shared" si="7"/>
        <v>0</v>
      </c>
      <c r="CK15" s="33">
        <f t="shared" si="7"/>
        <v>0</v>
      </c>
      <c r="CL15" s="33"/>
      <c r="CM15" s="33"/>
      <c r="CN15" s="33"/>
      <c r="CO15" s="33"/>
      <c r="CP15" s="33"/>
      <c r="CQ15" s="33"/>
      <c r="CR15" s="33">
        <v>0</v>
      </c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>
        <v>2551818</v>
      </c>
      <c r="DD15" s="32"/>
      <c r="DE15" s="32">
        <f t="shared" si="10"/>
        <v>962</v>
      </c>
      <c r="DF15" s="32"/>
      <c r="DG15" s="32">
        <f t="shared" si="11"/>
        <v>962</v>
      </c>
      <c r="DH15" s="32"/>
      <c r="DI15" s="32"/>
      <c r="DJ15" s="32"/>
      <c r="DK15" s="32"/>
      <c r="DL15" s="32"/>
      <c r="DM15" s="32">
        <f t="shared" si="8"/>
        <v>962</v>
      </c>
      <c r="DN15" s="32">
        <f t="shared" si="12"/>
        <v>258.39376846629062</v>
      </c>
      <c r="DO15" s="90"/>
      <c r="DP15" s="31"/>
      <c r="DT15" s="54" t="s">
        <v>28</v>
      </c>
      <c r="DU15" s="54" t="s">
        <v>27</v>
      </c>
      <c r="DV15" s="24"/>
      <c r="DW15" s="55"/>
    </row>
    <row r="16" spans="1:127" x14ac:dyDescent="0.35">
      <c r="A16" s="232">
        <v>43404</v>
      </c>
      <c r="B16" s="45">
        <v>2.1666666666666701</v>
      </c>
      <c r="C16" s="45">
        <v>0.20833333333333301</v>
      </c>
      <c r="D16" s="44">
        <v>4</v>
      </c>
      <c r="E16" s="44">
        <f t="shared" si="0"/>
        <v>2.8169014084507045</v>
      </c>
      <c r="F16" s="44">
        <v>8</v>
      </c>
      <c r="G16" s="89">
        <v>83</v>
      </c>
      <c r="H16" s="44">
        <f t="shared" si="1"/>
        <v>58.450704225352112</v>
      </c>
      <c r="I16" s="44">
        <v>80</v>
      </c>
      <c r="J16" s="43"/>
      <c r="K16" s="43"/>
      <c r="L16" s="43"/>
      <c r="M16" s="41"/>
      <c r="N16" s="42"/>
      <c r="O16" s="42"/>
      <c r="P16" s="41"/>
      <c r="Q16" s="41">
        <v>53.521126760563384</v>
      </c>
      <c r="R16" s="42">
        <v>54.929577464788736</v>
      </c>
      <c r="S16" s="42"/>
      <c r="T16" s="41">
        <v>59.154929577464792</v>
      </c>
      <c r="U16" s="41" t="s">
        <v>8</v>
      </c>
      <c r="V16" s="40"/>
      <c r="W16" s="39" t="s">
        <v>152</v>
      </c>
      <c r="X16" s="39"/>
      <c r="Y16" s="39" t="s">
        <v>152</v>
      </c>
      <c r="Z16" s="39"/>
      <c r="AA16" s="39"/>
      <c r="AB16" s="39"/>
      <c r="AC16" s="39"/>
      <c r="AD16" s="39"/>
      <c r="AE16" s="39">
        <v>10060530</v>
      </c>
      <c r="AF16" s="39"/>
      <c r="AG16" s="39"/>
      <c r="AH16" s="39"/>
      <c r="AI16" s="38">
        <f t="shared" si="9"/>
        <v>3845</v>
      </c>
      <c r="AJ16" s="38">
        <f t="shared" si="2"/>
        <v>3.8450000000000002</v>
      </c>
      <c r="AK16" s="38">
        <f t="shared" si="3"/>
        <v>92.28</v>
      </c>
      <c r="AL16" s="38"/>
      <c r="AM16" s="38"/>
      <c r="AN16" s="38"/>
      <c r="AO16" s="38">
        <f t="shared" si="4"/>
        <v>92.28</v>
      </c>
      <c r="AP16" s="37">
        <v>9.5</v>
      </c>
      <c r="AQ16" s="37">
        <f t="shared" si="5"/>
        <v>9.5</v>
      </c>
      <c r="AR16" s="36"/>
      <c r="AS16" s="36"/>
      <c r="AT16" s="36"/>
      <c r="AU16" s="35" t="s">
        <v>153</v>
      </c>
      <c r="AV16" s="34">
        <v>1035</v>
      </c>
      <c r="AW16" s="34">
        <v>1185</v>
      </c>
      <c r="AX16" s="34">
        <v>0</v>
      </c>
      <c r="AY16" s="34">
        <v>1185</v>
      </c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>
        <v>0</v>
      </c>
      <c r="BM16" s="34">
        <v>0</v>
      </c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3">
        <f t="shared" si="6"/>
        <v>0.86974789915966388</v>
      </c>
      <c r="CC16" s="33">
        <f t="shared" si="6"/>
        <v>0.99579831932773111</v>
      </c>
      <c r="CD16" s="33">
        <f t="shared" si="6"/>
        <v>0</v>
      </c>
      <c r="CE16" s="33">
        <f t="shared" si="6"/>
        <v>0.99579831932773111</v>
      </c>
      <c r="CF16" s="33"/>
      <c r="CG16" s="33"/>
      <c r="CH16" s="33"/>
      <c r="CI16" s="33"/>
      <c r="CJ16" s="33">
        <f t="shared" si="7"/>
        <v>0</v>
      </c>
      <c r="CK16" s="33">
        <f t="shared" si="7"/>
        <v>0</v>
      </c>
      <c r="CL16" s="33"/>
      <c r="CM16" s="33"/>
      <c r="CN16" s="33"/>
      <c r="CO16" s="33"/>
      <c r="CP16" s="33"/>
      <c r="CQ16" s="33"/>
      <c r="CR16" s="33">
        <v>0</v>
      </c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>
        <v>2552800</v>
      </c>
      <c r="DD16" s="32"/>
      <c r="DE16" s="32">
        <f t="shared" si="10"/>
        <v>982</v>
      </c>
      <c r="DF16" s="32"/>
      <c r="DG16" s="32">
        <f t="shared" si="11"/>
        <v>982</v>
      </c>
      <c r="DH16" s="32"/>
      <c r="DI16" s="32"/>
      <c r="DJ16" s="32"/>
      <c r="DK16" s="32"/>
      <c r="DL16" s="32"/>
      <c r="DM16" s="32">
        <f t="shared" si="8"/>
        <v>982</v>
      </c>
      <c r="DN16" s="32">
        <f t="shared" si="12"/>
        <v>255.39661898569568</v>
      </c>
      <c r="DO16" s="90"/>
      <c r="DP16" s="31"/>
      <c r="DT16" s="54" t="s">
        <v>26</v>
      </c>
      <c r="DU16" s="54" t="s">
        <v>25</v>
      </c>
      <c r="DV16" s="24"/>
      <c r="DW16" s="55"/>
    </row>
    <row r="17" spans="1:127" x14ac:dyDescent="0.35">
      <c r="A17" s="232">
        <v>43404</v>
      </c>
      <c r="B17" s="45">
        <v>2.2083333333333299</v>
      </c>
      <c r="C17" s="45">
        <v>0.25</v>
      </c>
      <c r="D17" s="44">
        <v>4</v>
      </c>
      <c r="E17" s="44">
        <f t="shared" si="0"/>
        <v>2.8169014084507045</v>
      </c>
      <c r="F17" s="44">
        <v>9</v>
      </c>
      <c r="G17" s="89">
        <v>82</v>
      </c>
      <c r="H17" s="44">
        <f t="shared" si="1"/>
        <v>57.74647887323944</v>
      </c>
      <c r="I17" s="44">
        <v>80</v>
      </c>
      <c r="J17" s="43"/>
      <c r="K17" s="43"/>
      <c r="L17" s="43"/>
      <c r="M17" s="41"/>
      <c r="N17" s="42"/>
      <c r="O17" s="42"/>
      <c r="P17" s="41"/>
      <c r="Q17" s="41">
        <v>57.04225352112676</v>
      </c>
      <c r="R17" s="42">
        <v>58.450704225352112</v>
      </c>
      <c r="S17" s="42"/>
      <c r="T17" s="41">
        <v>59.870704225352114</v>
      </c>
      <c r="U17" s="41" t="s">
        <v>8</v>
      </c>
      <c r="V17" s="40"/>
      <c r="W17" s="39" t="s">
        <v>152</v>
      </c>
      <c r="X17" s="39"/>
      <c r="Y17" s="39" t="s">
        <v>152</v>
      </c>
      <c r="Z17" s="39"/>
      <c r="AA17" s="39"/>
      <c r="AB17" s="39"/>
      <c r="AC17" s="39"/>
      <c r="AD17" s="39"/>
      <c r="AE17" s="39">
        <v>10064364</v>
      </c>
      <c r="AF17" s="39"/>
      <c r="AG17" s="39"/>
      <c r="AH17" s="39"/>
      <c r="AI17" s="38">
        <f t="shared" si="9"/>
        <v>3834</v>
      </c>
      <c r="AJ17" s="38">
        <f t="shared" si="2"/>
        <v>3.8340000000000001</v>
      </c>
      <c r="AK17" s="38">
        <f t="shared" si="3"/>
        <v>92.016000000000005</v>
      </c>
      <c r="AL17" s="38"/>
      <c r="AM17" s="38"/>
      <c r="AN17" s="38"/>
      <c r="AO17" s="38">
        <f t="shared" si="4"/>
        <v>92.016000000000005</v>
      </c>
      <c r="AP17" s="37">
        <v>9.5</v>
      </c>
      <c r="AQ17" s="37">
        <f t="shared" si="5"/>
        <v>9.5</v>
      </c>
      <c r="AR17" s="36"/>
      <c r="AS17" s="36"/>
      <c r="AT17" s="36"/>
      <c r="AU17" s="35" t="s">
        <v>153</v>
      </c>
      <c r="AV17" s="34">
        <v>1187</v>
      </c>
      <c r="AW17" s="34">
        <v>1185</v>
      </c>
      <c r="AX17" s="34">
        <v>0</v>
      </c>
      <c r="AY17" s="34">
        <v>1185</v>
      </c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>
        <v>0</v>
      </c>
      <c r="BM17" s="34">
        <v>0</v>
      </c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3">
        <f t="shared" si="6"/>
        <v>0.99747899159663866</v>
      </c>
      <c r="CC17" s="33">
        <f t="shared" si="6"/>
        <v>0.99579831932773111</v>
      </c>
      <c r="CD17" s="33">
        <f t="shared" si="6"/>
        <v>0</v>
      </c>
      <c r="CE17" s="33">
        <f t="shared" si="6"/>
        <v>0.99579831932773111</v>
      </c>
      <c r="CF17" s="33"/>
      <c r="CG17" s="33"/>
      <c r="CH17" s="33"/>
      <c r="CI17" s="33"/>
      <c r="CJ17" s="33">
        <f t="shared" si="7"/>
        <v>0</v>
      </c>
      <c r="CK17" s="33">
        <f t="shared" si="7"/>
        <v>0</v>
      </c>
      <c r="CL17" s="33"/>
      <c r="CM17" s="33"/>
      <c r="CN17" s="33"/>
      <c r="CO17" s="33"/>
      <c r="CP17" s="33"/>
      <c r="CQ17" s="33"/>
      <c r="CR17" s="33">
        <v>0</v>
      </c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>
        <v>2553771</v>
      </c>
      <c r="DD17" s="32"/>
      <c r="DE17" s="32">
        <f t="shared" si="10"/>
        <v>971</v>
      </c>
      <c r="DF17" s="32"/>
      <c r="DG17" s="32">
        <f t="shared" si="11"/>
        <v>971</v>
      </c>
      <c r="DH17" s="32"/>
      <c r="DI17" s="32"/>
      <c r="DJ17" s="32"/>
      <c r="DK17" s="32"/>
      <c r="DL17" s="32"/>
      <c r="DM17" s="32">
        <f t="shared" si="8"/>
        <v>971</v>
      </c>
      <c r="DN17" s="32">
        <f t="shared" si="12"/>
        <v>253.26030255607719</v>
      </c>
      <c r="DO17" s="91">
        <v>0.96</v>
      </c>
      <c r="DP17" s="31"/>
      <c r="DT17" s="54" t="s">
        <v>24</v>
      </c>
      <c r="DU17" s="54" t="s">
        <v>23</v>
      </c>
      <c r="DV17" s="24"/>
      <c r="DW17" s="55"/>
    </row>
    <row r="18" spans="1:127" x14ac:dyDescent="0.35">
      <c r="A18" s="232">
        <v>43404</v>
      </c>
      <c r="B18" s="45">
        <v>2.25</v>
      </c>
      <c r="C18" s="45">
        <v>0.29166666666666702</v>
      </c>
      <c r="D18" s="44">
        <v>4</v>
      </c>
      <c r="E18" s="44">
        <f t="shared" si="0"/>
        <v>2.8169014084507045</v>
      </c>
      <c r="F18" s="44">
        <v>8</v>
      </c>
      <c r="G18" s="89">
        <v>77</v>
      </c>
      <c r="H18" s="44">
        <f t="shared" si="1"/>
        <v>54.225352112676056</v>
      </c>
      <c r="I18" s="44">
        <v>76</v>
      </c>
      <c r="J18" s="43"/>
      <c r="K18" s="43"/>
      <c r="L18" s="43"/>
      <c r="M18" s="41"/>
      <c r="N18" s="42"/>
      <c r="O18" s="42"/>
      <c r="P18" s="41"/>
      <c r="Q18" s="41">
        <v>57.04225352112676</v>
      </c>
      <c r="R18" s="42">
        <v>58.450704225352112</v>
      </c>
      <c r="S18" s="42"/>
      <c r="T18" s="41">
        <v>59.870704225352114</v>
      </c>
      <c r="U18" s="41" t="s">
        <v>8</v>
      </c>
      <c r="V18" s="40"/>
      <c r="W18" s="39" t="s">
        <v>152</v>
      </c>
      <c r="X18" s="39"/>
      <c r="Y18" s="39" t="s">
        <v>152</v>
      </c>
      <c r="Z18" s="39"/>
      <c r="AA18" s="39"/>
      <c r="AB18" s="39"/>
      <c r="AC18" s="39"/>
      <c r="AD18" s="39"/>
      <c r="AE18" s="39">
        <v>10068897</v>
      </c>
      <c r="AF18" s="39"/>
      <c r="AG18" s="39"/>
      <c r="AH18" s="39"/>
      <c r="AI18" s="38">
        <f t="shared" si="9"/>
        <v>4533</v>
      </c>
      <c r="AJ18" s="38">
        <f t="shared" si="2"/>
        <v>4.5330000000000004</v>
      </c>
      <c r="AK18" s="38">
        <f t="shared" si="3"/>
        <v>108.792</v>
      </c>
      <c r="AL18" s="38"/>
      <c r="AM18" s="38"/>
      <c r="AN18" s="38"/>
      <c r="AO18" s="38">
        <f t="shared" si="4"/>
        <v>108.792</v>
      </c>
      <c r="AP18" s="37">
        <v>9.5</v>
      </c>
      <c r="AQ18" s="37">
        <f t="shared" si="5"/>
        <v>9.5</v>
      </c>
      <c r="AR18" s="36"/>
      <c r="AS18" s="36"/>
      <c r="AT18" s="36"/>
      <c r="AU18" s="35" t="s">
        <v>153</v>
      </c>
      <c r="AV18" s="34">
        <v>1188</v>
      </c>
      <c r="AW18" s="34">
        <v>1185</v>
      </c>
      <c r="AX18" s="34">
        <v>0</v>
      </c>
      <c r="AY18" s="34">
        <v>1185</v>
      </c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>
        <v>0</v>
      </c>
      <c r="BM18" s="34">
        <v>0</v>
      </c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3">
        <f t="shared" si="6"/>
        <v>0.99831932773109244</v>
      </c>
      <c r="CC18" s="33">
        <f t="shared" si="6"/>
        <v>0.99579831932773111</v>
      </c>
      <c r="CD18" s="33">
        <f t="shared" si="6"/>
        <v>0</v>
      </c>
      <c r="CE18" s="33">
        <f t="shared" si="6"/>
        <v>0.99579831932773111</v>
      </c>
      <c r="CF18" s="33"/>
      <c r="CG18" s="33"/>
      <c r="CH18" s="33"/>
      <c r="CI18" s="33"/>
      <c r="CJ18" s="33">
        <f t="shared" si="7"/>
        <v>0</v>
      </c>
      <c r="CK18" s="33">
        <f t="shared" si="7"/>
        <v>0</v>
      </c>
      <c r="CL18" s="33"/>
      <c r="CM18" s="33"/>
      <c r="CN18" s="33"/>
      <c r="CO18" s="33"/>
      <c r="CP18" s="33"/>
      <c r="CQ18" s="33"/>
      <c r="CR18" s="33">
        <v>0</v>
      </c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>
        <v>2554882</v>
      </c>
      <c r="DD18" s="32"/>
      <c r="DE18" s="32">
        <f t="shared" si="10"/>
        <v>1111</v>
      </c>
      <c r="DF18" s="32"/>
      <c r="DG18" s="32">
        <f t="shared" si="11"/>
        <v>1111</v>
      </c>
      <c r="DH18" s="32"/>
      <c r="DI18" s="32"/>
      <c r="DJ18" s="32"/>
      <c r="DK18" s="32"/>
      <c r="DL18" s="32"/>
      <c r="DM18" s="32">
        <f t="shared" si="8"/>
        <v>1111</v>
      </c>
      <c r="DN18" s="32">
        <f t="shared" si="12"/>
        <v>245.09155084932715</v>
      </c>
      <c r="DO18" s="90"/>
      <c r="DP18" s="31"/>
      <c r="DT18" s="54" t="s">
        <v>22</v>
      </c>
      <c r="DU18" s="54" t="s">
        <v>21</v>
      </c>
      <c r="DV18" s="24"/>
      <c r="DW18" s="23"/>
    </row>
    <row r="19" spans="1:127" x14ac:dyDescent="0.35">
      <c r="A19" s="232">
        <v>43404</v>
      </c>
      <c r="B19" s="45">
        <v>2.2916666666666701</v>
      </c>
      <c r="C19" s="45">
        <v>0.33333333333333298</v>
      </c>
      <c r="D19" s="44">
        <v>4</v>
      </c>
      <c r="E19" s="44">
        <f t="shared" si="0"/>
        <v>2.8169014084507045</v>
      </c>
      <c r="F19" s="44">
        <v>7</v>
      </c>
      <c r="G19" s="89">
        <v>79</v>
      </c>
      <c r="H19" s="44">
        <f t="shared" si="1"/>
        <v>55.633802816901408</v>
      </c>
      <c r="I19" s="44">
        <v>77</v>
      </c>
      <c r="J19" s="43"/>
      <c r="K19" s="43"/>
      <c r="L19" s="43"/>
      <c r="M19" s="41"/>
      <c r="N19" s="42"/>
      <c r="O19" s="42"/>
      <c r="P19" s="41"/>
      <c r="Q19" s="41">
        <v>57.04225352112676</v>
      </c>
      <c r="R19" s="42">
        <v>58.450704225352112</v>
      </c>
      <c r="S19" s="42"/>
      <c r="T19" s="41">
        <v>59.870704225352114</v>
      </c>
      <c r="U19" s="41" t="s">
        <v>8</v>
      </c>
      <c r="V19" s="40"/>
      <c r="W19" s="39" t="s">
        <v>152</v>
      </c>
      <c r="X19" s="39"/>
      <c r="Y19" s="39" t="s">
        <v>152</v>
      </c>
      <c r="Z19" s="39"/>
      <c r="AA19" s="39"/>
      <c r="AB19" s="39"/>
      <c r="AC19" s="39"/>
      <c r="AD19" s="39"/>
      <c r="AE19" s="39">
        <v>10073649</v>
      </c>
      <c r="AF19" s="39"/>
      <c r="AG19" s="39"/>
      <c r="AH19" s="39"/>
      <c r="AI19" s="38">
        <f t="shared" si="9"/>
        <v>4752</v>
      </c>
      <c r="AJ19" s="38">
        <f t="shared" si="2"/>
        <v>4.7519999999999998</v>
      </c>
      <c r="AK19" s="38">
        <f t="shared" si="3"/>
        <v>114.048</v>
      </c>
      <c r="AL19" s="38"/>
      <c r="AM19" s="38"/>
      <c r="AN19" s="38"/>
      <c r="AO19" s="38">
        <f t="shared" si="4"/>
        <v>114.048</v>
      </c>
      <c r="AP19" s="37">
        <v>9.1999999999999993</v>
      </c>
      <c r="AQ19" s="37">
        <f t="shared" si="5"/>
        <v>9.1999999999999993</v>
      </c>
      <c r="AR19" s="36"/>
      <c r="AS19" s="36"/>
      <c r="AT19" s="36"/>
      <c r="AU19" s="35" t="s">
        <v>158</v>
      </c>
      <c r="AV19" s="34">
        <v>1187</v>
      </c>
      <c r="AW19" s="34">
        <v>1185</v>
      </c>
      <c r="AX19" s="34">
        <v>0</v>
      </c>
      <c r="AY19" s="34">
        <v>1185</v>
      </c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>
        <v>1027</v>
      </c>
      <c r="BM19" s="34">
        <v>0</v>
      </c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3">
        <f t="shared" si="6"/>
        <v>0.99747899159663866</v>
      </c>
      <c r="CC19" s="33">
        <f t="shared" si="6"/>
        <v>0.99579831932773111</v>
      </c>
      <c r="CD19" s="33">
        <f t="shared" si="6"/>
        <v>0</v>
      </c>
      <c r="CE19" s="33">
        <f t="shared" si="6"/>
        <v>0.99579831932773111</v>
      </c>
      <c r="CF19" s="33"/>
      <c r="CG19" s="33"/>
      <c r="CH19" s="33"/>
      <c r="CI19" s="33"/>
      <c r="CJ19" s="33">
        <f t="shared" si="7"/>
        <v>0.86302521008403366</v>
      </c>
      <c r="CK19" s="33">
        <f t="shared" si="7"/>
        <v>0</v>
      </c>
      <c r="CL19" s="33"/>
      <c r="CM19" s="33"/>
      <c r="CN19" s="33"/>
      <c r="CO19" s="33"/>
      <c r="CP19" s="33"/>
      <c r="CQ19" s="33"/>
      <c r="CR19" s="33">
        <v>0</v>
      </c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>
        <v>2556078</v>
      </c>
      <c r="DD19" s="32"/>
      <c r="DE19" s="32">
        <f t="shared" si="10"/>
        <v>1196</v>
      </c>
      <c r="DF19" s="32"/>
      <c r="DG19" s="32">
        <f t="shared" si="11"/>
        <v>1196</v>
      </c>
      <c r="DH19" s="32"/>
      <c r="DI19" s="32"/>
      <c r="DJ19" s="32"/>
      <c r="DK19" s="32"/>
      <c r="DL19" s="32"/>
      <c r="DM19" s="32">
        <f t="shared" si="8"/>
        <v>1196</v>
      </c>
      <c r="DN19" s="32">
        <f t="shared" si="12"/>
        <v>251.6835016835017</v>
      </c>
      <c r="DO19" s="90"/>
      <c r="DP19" s="31"/>
      <c r="DT19" s="54" t="s">
        <v>20</v>
      </c>
      <c r="DU19" s="54" t="s">
        <v>19</v>
      </c>
      <c r="DV19" s="24"/>
      <c r="DW19" s="23"/>
    </row>
    <row r="20" spans="1:127" x14ac:dyDescent="0.35">
      <c r="A20" s="232">
        <v>43404</v>
      </c>
      <c r="B20" s="45">
        <v>2.3333333333333299</v>
      </c>
      <c r="C20" s="45">
        <v>0.375</v>
      </c>
      <c r="D20" s="44">
        <v>4</v>
      </c>
      <c r="E20" s="44">
        <f t="shared" si="0"/>
        <v>2.8169014084507045</v>
      </c>
      <c r="F20" s="44">
        <v>6</v>
      </c>
      <c r="G20" s="89">
        <v>76</v>
      </c>
      <c r="H20" s="44">
        <f t="shared" si="1"/>
        <v>53.521126760563384</v>
      </c>
      <c r="I20" s="44">
        <v>75</v>
      </c>
      <c r="J20" s="43"/>
      <c r="K20" s="43"/>
      <c r="L20" s="43"/>
      <c r="M20" s="41"/>
      <c r="N20" s="42"/>
      <c r="O20" s="42"/>
      <c r="P20" s="41"/>
      <c r="Q20" s="41">
        <v>57.04225352112676</v>
      </c>
      <c r="R20" s="42">
        <v>58.450704225352112</v>
      </c>
      <c r="S20" s="42"/>
      <c r="T20" s="41">
        <v>59.870704225352114</v>
      </c>
      <c r="U20" s="41" t="s">
        <v>8</v>
      </c>
      <c r="V20" s="40"/>
      <c r="W20" s="39" t="s">
        <v>152</v>
      </c>
      <c r="X20" s="39"/>
      <c r="Y20" s="39" t="s">
        <v>152</v>
      </c>
      <c r="Z20" s="39"/>
      <c r="AA20" s="39"/>
      <c r="AB20" s="39"/>
      <c r="AC20" s="39"/>
      <c r="AD20" s="39"/>
      <c r="AE20" s="39">
        <v>10078551</v>
      </c>
      <c r="AF20" s="39"/>
      <c r="AG20" s="39"/>
      <c r="AH20" s="39"/>
      <c r="AI20" s="38">
        <f t="shared" si="9"/>
        <v>4902</v>
      </c>
      <c r="AJ20" s="38">
        <f t="shared" si="2"/>
        <v>4.9020000000000001</v>
      </c>
      <c r="AK20" s="38">
        <f t="shared" si="3"/>
        <v>117.648</v>
      </c>
      <c r="AL20" s="38"/>
      <c r="AM20" s="38"/>
      <c r="AN20" s="38"/>
      <c r="AO20" s="38">
        <f t="shared" si="4"/>
        <v>117.648</v>
      </c>
      <c r="AP20" s="37">
        <v>8.6</v>
      </c>
      <c r="AQ20" s="37">
        <f t="shared" si="5"/>
        <v>8.6</v>
      </c>
      <c r="AR20" s="36"/>
      <c r="AS20" s="36"/>
      <c r="AT20" s="36"/>
      <c r="AU20" s="35" t="s">
        <v>158</v>
      </c>
      <c r="AV20" s="34">
        <v>1187</v>
      </c>
      <c r="AW20" s="34">
        <v>1185</v>
      </c>
      <c r="AX20" s="34">
        <v>0</v>
      </c>
      <c r="AY20" s="34">
        <v>1185</v>
      </c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>
        <v>1027</v>
      </c>
      <c r="BM20" s="34">
        <v>0</v>
      </c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3">
        <f t="shared" si="6"/>
        <v>0.99747899159663866</v>
      </c>
      <c r="CC20" s="33">
        <f t="shared" si="6"/>
        <v>0.99579831932773111</v>
      </c>
      <c r="CD20" s="33">
        <f t="shared" si="6"/>
        <v>0</v>
      </c>
      <c r="CE20" s="33">
        <f t="shared" si="6"/>
        <v>0.99579831932773111</v>
      </c>
      <c r="CF20" s="33"/>
      <c r="CG20" s="33"/>
      <c r="CH20" s="33"/>
      <c r="CI20" s="33"/>
      <c r="CJ20" s="33">
        <f t="shared" si="7"/>
        <v>0.86302521008403366</v>
      </c>
      <c r="CK20" s="33">
        <f t="shared" si="7"/>
        <v>0</v>
      </c>
      <c r="CL20" s="33"/>
      <c r="CM20" s="33"/>
      <c r="CN20" s="33"/>
      <c r="CO20" s="33"/>
      <c r="CP20" s="33"/>
      <c r="CQ20" s="33"/>
      <c r="CR20" s="33">
        <v>0</v>
      </c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>
        <v>2557302</v>
      </c>
      <c r="DD20" s="32"/>
      <c r="DE20" s="32">
        <f t="shared" si="10"/>
        <v>1224</v>
      </c>
      <c r="DF20" s="32"/>
      <c r="DG20" s="32">
        <f t="shared" si="11"/>
        <v>1224</v>
      </c>
      <c r="DH20" s="32"/>
      <c r="DI20" s="32"/>
      <c r="DJ20" s="32"/>
      <c r="DK20" s="32"/>
      <c r="DL20" s="32"/>
      <c r="DM20" s="32">
        <f t="shared" si="8"/>
        <v>1224</v>
      </c>
      <c r="DN20" s="32">
        <f t="shared" si="12"/>
        <v>249.69400244798041</v>
      </c>
      <c r="DO20" s="90"/>
      <c r="DP20" s="31"/>
      <c r="DT20" s="54"/>
      <c r="DU20" s="54"/>
      <c r="DV20" s="24"/>
      <c r="DW20" s="23"/>
    </row>
    <row r="21" spans="1:127" x14ac:dyDescent="0.35">
      <c r="A21" s="232">
        <v>43404</v>
      </c>
      <c r="B21" s="45">
        <v>2.375</v>
      </c>
      <c r="C21" s="45">
        <v>0.41666666666666669</v>
      </c>
      <c r="D21" s="44">
        <v>4</v>
      </c>
      <c r="E21" s="44">
        <f t="shared" si="0"/>
        <v>2.8169014084507045</v>
      </c>
      <c r="F21" s="44">
        <v>6</v>
      </c>
      <c r="G21" s="89">
        <v>77</v>
      </c>
      <c r="H21" s="44">
        <f t="shared" si="1"/>
        <v>54.225352112676056</v>
      </c>
      <c r="I21" s="44">
        <v>75</v>
      </c>
      <c r="J21" s="43"/>
      <c r="K21" s="43"/>
      <c r="L21" s="43"/>
      <c r="M21" s="41"/>
      <c r="N21" s="42"/>
      <c r="O21" s="42"/>
      <c r="P21" s="41"/>
      <c r="Q21" s="41">
        <v>57.04225352112676</v>
      </c>
      <c r="R21" s="42">
        <v>58.450704225352112</v>
      </c>
      <c r="S21" s="42"/>
      <c r="T21" s="41">
        <v>59.9</v>
      </c>
      <c r="U21" s="41" t="s">
        <v>8</v>
      </c>
      <c r="V21" s="40"/>
      <c r="W21" s="39" t="s">
        <v>152</v>
      </c>
      <c r="X21" s="39"/>
      <c r="Y21" s="39" t="s">
        <v>152</v>
      </c>
      <c r="Z21" s="39"/>
      <c r="AA21" s="39"/>
      <c r="AB21" s="39"/>
      <c r="AC21" s="39"/>
      <c r="AD21" s="39"/>
      <c r="AE21" s="39">
        <v>10083343</v>
      </c>
      <c r="AF21" s="39"/>
      <c r="AG21" s="39"/>
      <c r="AH21" s="39"/>
      <c r="AI21" s="38">
        <f t="shared" si="9"/>
        <v>4792</v>
      </c>
      <c r="AJ21" s="38">
        <f t="shared" si="2"/>
        <v>4.7919999999999998</v>
      </c>
      <c r="AK21" s="38">
        <f t="shared" si="3"/>
        <v>115.008</v>
      </c>
      <c r="AL21" s="38"/>
      <c r="AM21" s="38"/>
      <c r="AN21" s="38"/>
      <c r="AO21" s="38">
        <f t="shared" si="4"/>
        <v>115.008</v>
      </c>
      <c r="AP21" s="37">
        <v>7.9</v>
      </c>
      <c r="AQ21" s="37">
        <f t="shared" si="5"/>
        <v>7.9</v>
      </c>
      <c r="AR21" s="36"/>
      <c r="AS21" s="36"/>
      <c r="AT21" s="36"/>
      <c r="AU21" s="35" t="s">
        <v>158</v>
      </c>
      <c r="AV21" s="34">
        <v>1187</v>
      </c>
      <c r="AW21" s="34">
        <v>1185</v>
      </c>
      <c r="AX21" s="34">
        <v>0</v>
      </c>
      <c r="AY21" s="34">
        <v>1185</v>
      </c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>
        <v>1027</v>
      </c>
      <c r="BM21" s="34">
        <v>0</v>
      </c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3">
        <f t="shared" si="6"/>
        <v>0.99747899159663866</v>
      </c>
      <c r="CC21" s="33">
        <f t="shared" si="6"/>
        <v>0.99579831932773111</v>
      </c>
      <c r="CD21" s="33">
        <f t="shared" si="6"/>
        <v>0</v>
      </c>
      <c r="CE21" s="33">
        <f t="shared" si="6"/>
        <v>0.99579831932773111</v>
      </c>
      <c r="CF21" s="33"/>
      <c r="CG21" s="33"/>
      <c r="CH21" s="33"/>
      <c r="CI21" s="33"/>
      <c r="CJ21" s="33">
        <f t="shared" si="7"/>
        <v>0.86302521008403366</v>
      </c>
      <c r="CK21" s="33">
        <f t="shared" si="7"/>
        <v>0</v>
      </c>
      <c r="CL21" s="33"/>
      <c r="CM21" s="33"/>
      <c r="CN21" s="33"/>
      <c r="CO21" s="33"/>
      <c r="CP21" s="33"/>
      <c r="CQ21" s="33"/>
      <c r="CR21" s="33">
        <v>0</v>
      </c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>
        <v>2558488</v>
      </c>
      <c r="DD21" s="32"/>
      <c r="DE21" s="32">
        <f t="shared" si="10"/>
        <v>1186</v>
      </c>
      <c r="DF21" s="32"/>
      <c r="DG21" s="32">
        <f t="shared" si="11"/>
        <v>1186</v>
      </c>
      <c r="DH21" s="32"/>
      <c r="DI21" s="32"/>
      <c r="DJ21" s="32"/>
      <c r="DK21" s="32"/>
      <c r="DL21" s="32"/>
      <c r="DM21" s="32">
        <f t="shared" si="8"/>
        <v>1186</v>
      </c>
      <c r="DN21" s="32">
        <f t="shared" si="12"/>
        <v>247.49582637729551</v>
      </c>
      <c r="DO21" s="91">
        <v>1.08</v>
      </c>
      <c r="DP21" s="31"/>
      <c r="DT21" s="24"/>
      <c r="DU21" s="24"/>
      <c r="DV21" s="24"/>
      <c r="DW21" s="23"/>
    </row>
    <row r="22" spans="1:127" x14ac:dyDescent="0.35">
      <c r="A22" s="232">
        <v>43404</v>
      </c>
      <c r="B22" s="45">
        <v>2.4166666666666701</v>
      </c>
      <c r="C22" s="45">
        <v>0.45833333333333298</v>
      </c>
      <c r="D22" s="44">
        <v>4</v>
      </c>
      <c r="E22" s="44">
        <f t="shared" si="0"/>
        <v>2.8169014084507045</v>
      </c>
      <c r="F22" s="44">
        <v>5</v>
      </c>
      <c r="G22" s="89">
        <v>76</v>
      </c>
      <c r="H22" s="44">
        <f t="shared" si="1"/>
        <v>53.521126760563384</v>
      </c>
      <c r="I22" s="44">
        <v>75</v>
      </c>
      <c r="J22" s="43"/>
      <c r="K22" s="43"/>
      <c r="L22" s="43"/>
      <c r="M22" s="41"/>
      <c r="N22" s="42"/>
      <c r="O22" s="42"/>
      <c r="P22" s="41"/>
      <c r="Q22" s="41">
        <v>57.04225352112676</v>
      </c>
      <c r="R22" s="42">
        <v>58.450704225352112</v>
      </c>
      <c r="S22" s="42"/>
      <c r="T22" s="41">
        <v>59.870704225352114</v>
      </c>
      <c r="U22" s="41" t="s">
        <v>8</v>
      </c>
      <c r="V22" s="40"/>
      <c r="W22" s="39" t="s">
        <v>152</v>
      </c>
      <c r="X22" s="39"/>
      <c r="Y22" s="39" t="s">
        <v>152</v>
      </c>
      <c r="Z22" s="39"/>
      <c r="AA22" s="39"/>
      <c r="AB22" s="39"/>
      <c r="AC22" s="39"/>
      <c r="AD22" s="39"/>
      <c r="AE22" s="39">
        <v>10088126</v>
      </c>
      <c r="AF22" s="39"/>
      <c r="AG22" s="39"/>
      <c r="AH22" s="39"/>
      <c r="AI22" s="38">
        <f t="shared" si="9"/>
        <v>4783</v>
      </c>
      <c r="AJ22" s="38">
        <f t="shared" si="2"/>
        <v>4.7830000000000004</v>
      </c>
      <c r="AK22" s="38">
        <f t="shared" si="3"/>
        <v>114.792</v>
      </c>
      <c r="AL22" s="38"/>
      <c r="AM22" s="38"/>
      <c r="AN22" s="38"/>
      <c r="AO22" s="38">
        <f t="shared" si="4"/>
        <v>114.792</v>
      </c>
      <c r="AP22" s="37">
        <v>7.3</v>
      </c>
      <c r="AQ22" s="37">
        <f t="shared" si="5"/>
        <v>7.3</v>
      </c>
      <c r="AR22" s="36"/>
      <c r="AS22" s="36"/>
      <c r="AT22" s="36"/>
      <c r="AU22" s="35" t="s">
        <v>158</v>
      </c>
      <c r="AV22" s="34">
        <v>1188</v>
      </c>
      <c r="AW22" s="34">
        <v>1185</v>
      </c>
      <c r="AX22" s="34">
        <v>0</v>
      </c>
      <c r="AY22" s="34">
        <v>1185</v>
      </c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>
        <v>1026</v>
      </c>
      <c r="BM22" s="34">
        <v>0</v>
      </c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3">
        <f t="shared" si="6"/>
        <v>0.99831932773109244</v>
      </c>
      <c r="CC22" s="33">
        <f t="shared" si="6"/>
        <v>0.99579831932773111</v>
      </c>
      <c r="CD22" s="33">
        <f t="shared" si="6"/>
        <v>0</v>
      </c>
      <c r="CE22" s="33">
        <f t="shared" si="6"/>
        <v>0.99579831932773111</v>
      </c>
      <c r="CF22" s="33"/>
      <c r="CG22" s="33"/>
      <c r="CH22" s="33"/>
      <c r="CI22" s="33"/>
      <c r="CJ22" s="33">
        <f t="shared" si="7"/>
        <v>0.86218487394957988</v>
      </c>
      <c r="CK22" s="33">
        <f t="shared" si="7"/>
        <v>0</v>
      </c>
      <c r="CL22" s="33"/>
      <c r="CM22" s="33"/>
      <c r="CN22" s="33"/>
      <c r="CO22" s="33"/>
      <c r="CP22" s="33"/>
      <c r="CQ22" s="33"/>
      <c r="CR22" s="33">
        <v>0</v>
      </c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>
        <v>2559683</v>
      </c>
      <c r="DD22" s="32"/>
      <c r="DE22" s="32">
        <f t="shared" si="10"/>
        <v>1195</v>
      </c>
      <c r="DF22" s="32"/>
      <c r="DG22" s="32">
        <f>DC22-DC21</f>
        <v>1195</v>
      </c>
      <c r="DH22" s="32"/>
      <c r="DI22" s="32"/>
      <c r="DJ22" s="32"/>
      <c r="DK22" s="32"/>
      <c r="DL22" s="32"/>
      <c r="DM22" s="32">
        <f t="shared" si="8"/>
        <v>1195</v>
      </c>
      <c r="DN22" s="32">
        <f t="shared" si="12"/>
        <v>249.84319464771062</v>
      </c>
      <c r="DO22" s="90"/>
      <c r="DP22" s="31"/>
      <c r="DT22" s="53" t="s">
        <v>18</v>
      </c>
      <c r="DU22" s="24"/>
      <c r="DV22" s="24"/>
      <c r="DW22" s="23"/>
    </row>
    <row r="23" spans="1:127" x14ac:dyDescent="0.35">
      <c r="A23" s="232">
        <v>43404</v>
      </c>
      <c r="B23" s="45">
        <v>2.4583333333333299</v>
      </c>
      <c r="C23" s="45">
        <v>0.5</v>
      </c>
      <c r="D23" s="44">
        <v>4</v>
      </c>
      <c r="E23" s="44">
        <f t="shared" si="0"/>
        <v>2.8169014084507045</v>
      </c>
      <c r="F23" s="44">
        <v>4</v>
      </c>
      <c r="G23" s="89">
        <v>76</v>
      </c>
      <c r="H23" s="44">
        <f t="shared" si="1"/>
        <v>53.521126760563384</v>
      </c>
      <c r="I23" s="44">
        <v>75</v>
      </c>
      <c r="J23" s="43"/>
      <c r="K23" s="43"/>
      <c r="L23" s="43"/>
      <c r="M23" s="41"/>
      <c r="N23" s="42"/>
      <c r="O23" s="42"/>
      <c r="P23" s="41"/>
      <c r="Q23" s="41">
        <v>57.04225352112676</v>
      </c>
      <c r="R23" s="42">
        <v>58.450704225352112</v>
      </c>
      <c r="S23" s="42"/>
      <c r="T23" s="41">
        <v>59.870704225352114</v>
      </c>
      <c r="U23" s="41" t="s">
        <v>8</v>
      </c>
      <c r="V23" s="40"/>
      <c r="W23" s="39" t="s">
        <v>152</v>
      </c>
      <c r="X23" s="39"/>
      <c r="Y23" s="39" t="s">
        <v>152</v>
      </c>
      <c r="Z23" s="39"/>
      <c r="AA23" s="39"/>
      <c r="AB23" s="39"/>
      <c r="AC23" s="39"/>
      <c r="AD23" s="39"/>
      <c r="AE23" s="39">
        <v>10092879</v>
      </c>
      <c r="AF23" s="39"/>
      <c r="AG23" s="39"/>
      <c r="AH23" s="39"/>
      <c r="AI23" s="38">
        <f t="shared" si="9"/>
        <v>4753</v>
      </c>
      <c r="AJ23" s="38">
        <f t="shared" si="2"/>
        <v>4.7530000000000001</v>
      </c>
      <c r="AK23" s="38">
        <f t="shared" si="3"/>
        <v>114.072</v>
      </c>
      <c r="AL23" s="38"/>
      <c r="AM23" s="38"/>
      <c r="AN23" s="38"/>
      <c r="AO23" s="38">
        <f t="shared" si="4"/>
        <v>114.072</v>
      </c>
      <c r="AP23" s="37">
        <v>6.8</v>
      </c>
      <c r="AQ23" s="37">
        <f t="shared" si="5"/>
        <v>6.8</v>
      </c>
      <c r="AR23" s="36"/>
      <c r="AS23" s="36"/>
      <c r="AT23" s="36"/>
      <c r="AU23" s="35" t="s">
        <v>158</v>
      </c>
      <c r="AV23" s="34">
        <v>1187</v>
      </c>
      <c r="AW23" s="34">
        <v>1185</v>
      </c>
      <c r="AX23" s="34">
        <v>0</v>
      </c>
      <c r="AY23" s="34">
        <v>1185</v>
      </c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>
        <v>1026</v>
      </c>
      <c r="BM23" s="34">
        <v>0</v>
      </c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3">
        <f t="shared" si="6"/>
        <v>0.99747899159663866</v>
      </c>
      <c r="CC23" s="33">
        <f t="shared" si="6"/>
        <v>0.99579831932773111</v>
      </c>
      <c r="CD23" s="33">
        <f t="shared" si="6"/>
        <v>0</v>
      </c>
      <c r="CE23" s="33">
        <f t="shared" si="6"/>
        <v>0.99579831932773111</v>
      </c>
      <c r="CF23" s="33"/>
      <c r="CG23" s="33"/>
      <c r="CH23" s="33"/>
      <c r="CI23" s="33"/>
      <c r="CJ23" s="33">
        <f t="shared" si="7"/>
        <v>0.86218487394957988</v>
      </c>
      <c r="CK23" s="33">
        <f t="shared" si="7"/>
        <v>0</v>
      </c>
      <c r="CL23" s="33"/>
      <c r="CM23" s="33"/>
      <c r="CN23" s="33"/>
      <c r="CO23" s="33"/>
      <c r="CP23" s="33"/>
      <c r="CQ23" s="33"/>
      <c r="CR23" s="33">
        <v>0</v>
      </c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>
        <v>2560857</v>
      </c>
      <c r="DD23" s="32"/>
      <c r="DE23" s="32">
        <f t="shared" si="10"/>
        <v>1174</v>
      </c>
      <c r="DF23" s="32"/>
      <c r="DG23" s="32">
        <f t="shared" si="11"/>
        <v>1174</v>
      </c>
      <c r="DH23" s="32"/>
      <c r="DI23" s="32"/>
      <c r="DJ23" s="32"/>
      <c r="DK23" s="32"/>
      <c r="DL23" s="32"/>
      <c r="DM23" s="32">
        <f t="shared" si="8"/>
        <v>1174</v>
      </c>
      <c r="DN23" s="32">
        <f t="shared" si="12"/>
        <v>247.00189354092151</v>
      </c>
      <c r="DO23" s="90"/>
      <c r="DP23" s="31"/>
      <c r="DT23" s="47" t="s">
        <v>17</v>
      </c>
      <c r="DU23" s="52" t="s">
        <v>16</v>
      </c>
      <c r="DV23" s="24"/>
      <c r="DW23" s="23"/>
    </row>
    <row r="24" spans="1:127" x14ac:dyDescent="0.35">
      <c r="A24" s="232">
        <v>43404</v>
      </c>
      <c r="B24" s="45">
        <v>2.5</v>
      </c>
      <c r="C24" s="45">
        <v>0.54166666666666696</v>
      </c>
      <c r="D24" s="44">
        <v>4</v>
      </c>
      <c r="E24" s="44">
        <f t="shared" si="0"/>
        <v>2.8169014084507045</v>
      </c>
      <c r="F24" s="44">
        <v>4</v>
      </c>
      <c r="G24" s="89">
        <v>75</v>
      </c>
      <c r="H24" s="44">
        <f t="shared" si="1"/>
        <v>52.816901408450704</v>
      </c>
      <c r="I24" s="44">
        <v>73</v>
      </c>
      <c r="J24" s="43"/>
      <c r="K24" s="43"/>
      <c r="L24" s="43"/>
      <c r="M24" s="41"/>
      <c r="N24" s="42"/>
      <c r="O24" s="42"/>
      <c r="P24" s="41"/>
      <c r="Q24" s="41">
        <v>55.633802816901408</v>
      </c>
      <c r="R24" s="42">
        <v>57.04225352112676</v>
      </c>
      <c r="S24" s="42"/>
      <c r="T24" s="41">
        <v>61.267605633802816</v>
      </c>
      <c r="U24" s="41" t="s">
        <v>8</v>
      </c>
      <c r="V24" s="40"/>
      <c r="W24" s="39" t="s">
        <v>152</v>
      </c>
      <c r="X24" s="39"/>
      <c r="Y24" s="39" t="s">
        <v>152</v>
      </c>
      <c r="Z24" s="39"/>
      <c r="AA24" s="39"/>
      <c r="AB24" s="39"/>
      <c r="AC24" s="39"/>
      <c r="AD24" s="39"/>
      <c r="AE24" s="39">
        <v>10097379</v>
      </c>
      <c r="AF24" s="39"/>
      <c r="AG24" s="39"/>
      <c r="AH24" s="39"/>
      <c r="AI24" s="38">
        <f t="shared" si="9"/>
        <v>4500</v>
      </c>
      <c r="AJ24" s="38">
        <f t="shared" si="2"/>
        <v>4.5</v>
      </c>
      <c r="AK24" s="38">
        <f t="shared" si="3"/>
        <v>108</v>
      </c>
      <c r="AL24" s="38"/>
      <c r="AM24" s="38"/>
      <c r="AN24" s="38"/>
      <c r="AO24" s="38">
        <f t="shared" si="4"/>
        <v>108</v>
      </c>
      <c r="AP24" s="37">
        <v>6.2</v>
      </c>
      <c r="AQ24" s="37">
        <f t="shared" si="5"/>
        <v>6.2</v>
      </c>
      <c r="AR24" s="36"/>
      <c r="AS24" s="36"/>
      <c r="AT24" s="36"/>
      <c r="AU24" s="35" t="s">
        <v>158</v>
      </c>
      <c r="AV24" s="34">
        <v>1187</v>
      </c>
      <c r="AW24" s="34">
        <v>1185</v>
      </c>
      <c r="AX24" s="34">
        <v>0</v>
      </c>
      <c r="AY24" s="34">
        <v>1185</v>
      </c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>
        <v>1026</v>
      </c>
      <c r="BM24" s="34">
        <v>0</v>
      </c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3">
        <f t="shared" si="6"/>
        <v>0.99747899159663866</v>
      </c>
      <c r="CC24" s="33">
        <f t="shared" si="6"/>
        <v>0.99579831932773111</v>
      </c>
      <c r="CD24" s="33">
        <f t="shared" si="6"/>
        <v>0</v>
      </c>
      <c r="CE24" s="33">
        <f t="shared" si="6"/>
        <v>0.99579831932773111</v>
      </c>
      <c r="CF24" s="33"/>
      <c r="CG24" s="33"/>
      <c r="CH24" s="33"/>
      <c r="CI24" s="33"/>
      <c r="CJ24" s="33">
        <f t="shared" si="7"/>
        <v>0.86218487394957988</v>
      </c>
      <c r="CK24" s="33">
        <f t="shared" si="7"/>
        <v>0</v>
      </c>
      <c r="CL24" s="33"/>
      <c r="CM24" s="33"/>
      <c r="CN24" s="33"/>
      <c r="CO24" s="33"/>
      <c r="CP24" s="33"/>
      <c r="CQ24" s="33"/>
      <c r="CR24" s="33">
        <v>0</v>
      </c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>
        <v>2562056</v>
      </c>
      <c r="DD24" s="32"/>
      <c r="DE24" s="32">
        <f t="shared" si="10"/>
        <v>1199</v>
      </c>
      <c r="DF24" s="32"/>
      <c r="DG24" s="32">
        <f t="shared" si="11"/>
        <v>1199</v>
      </c>
      <c r="DH24" s="32"/>
      <c r="DI24" s="32"/>
      <c r="DJ24" s="32"/>
      <c r="DK24" s="32"/>
      <c r="DL24" s="32"/>
      <c r="DM24" s="32">
        <f t="shared" si="8"/>
        <v>1199</v>
      </c>
      <c r="DN24" s="32">
        <f t="shared" si="12"/>
        <v>266.44444444444446</v>
      </c>
      <c r="DO24" s="90"/>
      <c r="DP24" s="31"/>
      <c r="DT24" s="51" t="s">
        <v>11</v>
      </c>
      <c r="DU24" s="51">
        <v>14.7</v>
      </c>
      <c r="DV24" s="24"/>
      <c r="DW24" s="23"/>
    </row>
    <row r="25" spans="1:127" x14ac:dyDescent="0.35">
      <c r="A25" s="232">
        <v>43404</v>
      </c>
      <c r="B25" s="45">
        <v>2.5416666666666701</v>
      </c>
      <c r="C25" s="45">
        <v>0.58333333333333404</v>
      </c>
      <c r="D25" s="44">
        <v>4</v>
      </c>
      <c r="E25" s="44">
        <f t="shared" si="0"/>
        <v>2.8169014084507045</v>
      </c>
      <c r="F25" s="44">
        <v>3</v>
      </c>
      <c r="G25" s="89">
        <v>76</v>
      </c>
      <c r="H25" s="44">
        <f t="shared" si="1"/>
        <v>53.521126760563384</v>
      </c>
      <c r="I25" s="44">
        <v>73</v>
      </c>
      <c r="J25" s="43"/>
      <c r="K25" s="43"/>
      <c r="L25" s="43"/>
      <c r="M25" s="41"/>
      <c r="N25" s="42"/>
      <c r="O25" s="42"/>
      <c r="P25" s="41"/>
      <c r="Q25" s="41">
        <v>55.633802816901408</v>
      </c>
      <c r="R25" s="42">
        <v>57.04225352112676</v>
      </c>
      <c r="S25" s="42"/>
      <c r="T25" s="41">
        <v>61.267605633802816</v>
      </c>
      <c r="U25" s="41" t="s">
        <v>8</v>
      </c>
      <c r="V25" s="40"/>
      <c r="W25" s="39" t="s">
        <v>152</v>
      </c>
      <c r="X25" s="39"/>
      <c r="Y25" s="39" t="s">
        <v>152</v>
      </c>
      <c r="Z25" s="39"/>
      <c r="AA25" s="39"/>
      <c r="AB25" s="39"/>
      <c r="AC25" s="39"/>
      <c r="AD25" s="39"/>
      <c r="AE25" s="39">
        <v>10101928</v>
      </c>
      <c r="AF25" s="39"/>
      <c r="AG25" s="39"/>
      <c r="AH25" s="39"/>
      <c r="AI25" s="38">
        <f t="shared" si="9"/>
        <v>4549</v>
      </c>
      <c r="AJ25" s="38">
        <f t="shared" si="2"/>
        <v>4.5490000000000004</v>
      </c>
      <c r="AK25" s="38">
        <f t="shared" si="3"/>
        <v>109.17600000000002</v>
      </c>
      <c r="AL25" s="38"/>
      <c r="AM25" s="38"/>
      <c r="AN25" s="38"/>
      <c r="AO25" s="38">
        <f t="shared" si="4"/>
        <v>109.17600000000002</v>
      </c>
      <c r="AP25" s="37">
        <v>5.6</v>
      </c>
      <c r="AQ25" s="37">
        <f t="shared" si="5"/>
        <v>5.6</v>
      </c>
      <c r="AR25" s="36"/>
      <c r="AS25" s="36"/>
      <c r="AT25" s="36"/>
      <c r="AU25" s="35" t="s">
        <v>158</v>
      </c>
      <c r="AV25" s="34">
        <v>1187</v>
      </c>
      <c r="AW25" s="34">
        <v>1185</v>
      </c>
      <c r="AX25" s="34">
        <v>0</v>
      </c>
      <c r="AY25" s="34">
        <v>1185</v>
      </c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>
        <v>1026</v>
      </c>
      <c r="BM25" s="34">
        <v>0</v>
      </c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3">
        <f t="shared" si="6"/>
        <v>0.99747899159663866</v>
      </c>
      <c r="CC25" s="33">
        <f t="shared" si="6"/>
        <v>0.99579831932773111</v>
      </c>
      <c r="CD25" s="33">
        <f t="shared" si="6"/>
        <v>0</v>
      </c>
      <c r="CE25" s="33">
        <f t="shared" si="6"/>
        <v>0.99579831932773111</v>
      </c>
      <c r="CF25" s="33"/>
      <c r="CG25" s="33"/>
      <c r="CH25" s="33"/>
      <c r="CI25" s="33"/>
      <c r="CJ25" s="33">
        <f t="shared" si="7"/>
        <v>0.86218487394957988</v>
      </c>
      <c r="CK25" s="33">
        <f t="shared" si="7"/>
        <v>0</v>
      </c>
      <c r="CL25" s="33"/>
      <c r="CM25" s="33"/>
      <c r="CN25" s="33"/>
      <c r="CO25" s="33"/>
      <c r="CP25" s="33"/>
      <c r="CQ25" s="33"/>
      <c r="CR25" s="33">
        <v>0</v>
      </c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>
        <v>2563241</v>
      </c>
      <c r="DD25" s="32"/>
      <c r="DE25" s="32">
        <f t="shared" si="10"/>
        <v>1185</v>
      </c>
      <c r="DF25" s="32"/>
      <c r="DG25" s="32">
        <f t="shared" si="11"/>
        <v>1185</v>
      </c>
      <c r="DH25" s="32"/>
      <c r="DI25" s="32"/>
      <c r="DJ25" s="32"/>
      <c r="DK25" s="32"/>
      <c r="DL25" s="32"/>
      <c r="DM25" s="32">
        <f t="shared" si="8"/>
        <v>1185</v>
      </c>
      <c r="DN25" s="32">
        <f t="shared" si="12"/>
        <v>260.49681248626069</v>
      </c>
      <c r="DO25" s="91">
        <v>0.93</v>
      </c>
      <c r="DP25" s="31"/>
      <c r="DT25" s="51" t="s">
        <v>10</v>
      </c>
      <c r="DU25" s="51">
        <v>10.36</v>
      </c>
      <c r="DV25" s="24"/>
      <c r="DW25" s="23"/>
    </row>
    <row r="26" spans="1:127" x14ac:dyDescent="0.35">
      <c r="A26" s="232">
        <v>43404</v>
      </c>
      <c r="B26" s="45">
        <v>2.5833333333333299</v>
      </c>
      <c r="C26" s="45">
        <v>0.625</v>
      </c>
      <c r="D26" s="44">
        <v>4</v>
      </c>
      <c r="E26" s="44">
        <f t="shared" si="0"/>
        <v>2.8169014084507045</v>
      </c>
      <c r="F26" s="44">
        <v>3</v>
      </c>
      <c r="G26" s="89">
        <v>78</v>
      </c>
      <c r="H26" s="44">
        <f t="shared" si="1"/>
        <v>54.929577464788736</v>
      </c>
      <c r="I26" s="44">
        <v>76</v>
      </c>
      <c r="J26" s="43"/>
      <c r="K26" s="43"/>
      <c r="L26" s="43"/>
      <c r="M26" s="41"/>
      <c r="N26" s="42"/>
      <c r="O26" s="42"/>
      <c r="P26" s="41"/>
      <c r="Q26" s="41">
        <v>55.633802816901408</v>
      </c>
      <c r="R26" s="42">
        <v>57.04225352112676</v>
      </c>
      <c r="S26" s="42"/>
      <c r="T26" s="41">
        <v>61.267605633802816</v>
      </c>
      <c r="U26" s="41" t="s">
        <v>8</v>
      </c>
      <c r="V26" s="40"/>
      <c r="W26" s="39" t="s">
        <v>152</v>
      </c>
      <c r="X26" s="39"/>
      <c r="Y26" s="39" t="s">
        <v>152</v>
      </c>
      <c r="Z26" s="39"/>
      <c r="AA26" s="39"/>
      <c r="AB26" s="39"/>
      <c r="AC26" s="39"/>
      <c r="AD26" s="39"/>
      <c r="AE26" s="39">
        <v>10106531</v>
      </c>
      <c r="AF26" s="39"/>
      <c r="AG26" s="39"/>
      <c r="AH26" s="39"/>
      <c r="AI26" s="38">
        <f t="shared" si="9"/>
        <v>4603</v>
      </c>
      <c r="AJ26" s="38">
        <f t="shared" si="2"/>
        <v>4.6029999999999998</v>
      </c>
      <c r="AK26" s="38">
        <f t="shared" si="3"/>
        <v>110.47199999999999</v>
      </c>
      <c r="AL26" s="38"/>
      <c r="AM26" s="38"/>
      <c r="AN26" s="38"/>
      <c r="AO26" s="38">
        <f t="shared" si="4"/>
        <v>110.47199999999999</v>
      </c>
      <c r="AP26" s="37">
        <v>5.3</v>
      </c>
      <c r="AQ26" s="37">
        <f t="shared" si="5"/>
        <v>5.3</v>
      </c>
      <c r="AR26" s="36"/>
      <c r="AS26" s="36"/>
      <c r="AT26" s="36"/>
      <c r="AU26" s="35" t="s">
        <v>158</v>
      </c>
      <c r="AV26" s="34">
        <v>1187</v>
      </c>
      <c r="AW26" s="34">
        <v>1185</v>
      </c>
      <c r="AX26" s="34">
        <v>0</v>
      </c>
      <c r="AY26" s="34">
        <v>1185</v>
      </c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>
        <v>1026</v>
      </c>
      <c r="BM26" s="34">
        <v>0</v>
      </c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3">
        <f t="shared" si="6"/>
        <v>0.99747899159663866</v>
      </c>
      <c r="CC26" s="33">
        <f t="shared" si="6"/>
        <v>0.99579831932773111</v>
      </c>
      <c r="CD26" s="33">
        <f t="shared" si="6"/>
        <v>0</v>
      </c>
      <c r="CE26" s="33">
        <f t="shared" si="6"/>
        <v>0.99579831932773111</v>
      </c>
      <c r="CF26" s="33"/>
      <c r="CG26" s="33"/>
      <c r="CH26" s="33"/>
      <c r="CI26" s="33"/>
      <c r="CJ26" s="33">
        <f t="shared" si="7"/>
        <v>0.86218487394957988</v>
      </c>
      <c r="CK26" s="33">
        <f t="shared" si="7"/>
        <v>0</v>
      </c>
      <c r="CL26" s="33"/>
      <c r="CM26" s="33"/>
      <c r="CN26" s="33"/>
      <c r="CO26" s="33"/>
      <c r="CP26" s="33"/>
      <c r="CQ26" s="33"/>
      <c r="CR26" s="33">
        <v>0</v>
      </c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>
        <v>2564405</v>
      </c>
      <c r="DD26" s="32"/>
      <c r="DE26" s="32">
        <f t="shared" si="10"/>
        <v>1164</v>
      </c>
      <c r="DF26" s="32"/>
      <c r="DG26" s="32">
        <f t="shared" si="11"/>
        <v>1164</v>
      </c>
      <c r="DH26" s="32"/>
      <c r="DI26" s="32"/>
      <c r="DJ26" s="32"/>
      <c r="DK26" s="32"/>
      <c r="DL26" s="32"/>
      <c r="DM26" s="32">
        <f t="shared" si="8"/>
        <v>1164</v>
      </c>
      <c r="DN26" s="32">
        <f t="shared" si="12"/>
        <v>252.87855746252444</v>
      </c>
      <c r="DO26" s="90"/>
      <c r="DP26" s="31"/>
      <c r="DT26" s="51" t="s">
        <v>15</v>
      </c>
      <c r="DU26" s="51">
        <v>1.01325</v>
      </c>
      <c r="DV26" s="24"/>
      <c r="DW26" s="23"/>
    </row>
    <row r="27" spans="1:127" x14ac:dyDescent="0.35">
      <c r="A27" s="232">
        <v>43404</v>
      </c>
      <c r="B27" s="45">
        <v>2.625</v>
      </c>
      <c r="C27" s="45">
        <v>0.66666666666666696</v>
      </c>
      <c r="D27" s="44">
        <v>4</v>
      </c>
      <c r="E27" s="44">
        <f t="shared" si="0"/>
        <v>2.8169014084507045</v>
      </c>
      <c r="F27" s="44">
        <v>2</v>
      </c>
      <c r="G27" s="89">
        <v>78</v>
      </c>
      <c r="H27" s="44">
        <f t="shared" si="1"/>
        <v>54.929577464788736</v>
      </c>
      <c r="I27" s="44">
        <v>76</v>
      </c>
      <c r="J27" s="43"/>
      <c r="K27" s="43"/>
      <c r="L27" s="43"/>
      <c r="M27" s="41"/>
      <c r="N27" s="42"/>
      <c r="O27" s="42"/>
      <c r="P27" s="41"/>
      <c r="Q27" s="41">
        <v>53.521126760563384</v>
      </c>
      <c r="R27" s="42">
        <v>54.929577464788736</v>
      </c>
      <c r="S27" s="42"/>
      <c r="T27" s="41">
        <v>59.154929577464792</v>
      </c>
      <c r="U27" s="41" t="s">
        <v>8</v>
      </c>
      <c r="V27" s="40"/>
      <c r="W27" s="39" t="s">
        <v>152</v>
      </c>
      <c r="X27" s="39"/>
      <c r="Y27" s="39" t="s">
        <v>152</v>
      </c>
      <c r="Z27" s="39"/>
      <c r="AA27" s="39"/>
      <c r="AB27" s="39"/>
      <c r="AC27" s="39"/>
      <c r="AD27" s="39"/>
      <c r="AE27" s="39">
        <v>10111091</v>
      </c>
      <c r="AF27" s="39"/>
      <c r="AG27" s="39"/>
      <c r="AH27" s="39"/>
      <c r="AI27" s="38">
        <f t="shared" si="9"/>
        <v>4560</v>
      </c>
      <c r="AJ27" s="38">
        <f t="shared" si="2"/>
        <v>4.5599999999999996</v>
      </c>
      <c r="AK27" s="38">
        <f t="shared" si="3"/>
        <v>109.44</v>
      </c>
      <c r="AL27" s="38"/>
      <c r="AM27" s="38"/>
      <c r="AN27" s="38"/>
      <c r="AO27" s="38">
        <f t="shared" si="4"/>
        <v>109.44</v>
      </c>
      <c r="AP27" s="37">
        <v>4.8</v>
      </c>
      <c r="AQ27" s="37">
        <f t="shared" si="5"/>
        <v>4.8</v>
      </c>
      <c r="AR27" s="36"/>
      <c r="AS27" s="36"/>
      <c r="AT27" s="36"/>
      <c r="AU27" s="35" t="s">
        <v>158</v>
      </c>
      <c r="AV27" s="34">
        <v>1187</v>
      </c>
      <c r="AW27" s="34">
        <v>1185</v>
      </c>
      <c r="AX27" s="34">
        <v>0</v>
      </c>
      <c r="AY27" s="34">
        <v>1185</v>
      </c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>
        <v>1026</v>
      </c>
      <c r="BM27" s="34">
        <v>0</v>
      </c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3">
        <f t="shared" si="6"/>
        <v>0.99747899159663866</v>
      </c>
      <c r="CC27" s="33">
        <f t="shared" si="6"/>
        <v>0.99579831932773111</v>
      </c>
      <c r="CD27" s="33">
        <f t="shared" si="6"/>
        <v>0</v>
      </c>
      <c r="CE27" s="33">
        <f t="shared" si="6"/>
        <v>0.99579831932773111</v>
      </c>
      <c r="CF27" s="33"/>
      <c r="CG27" s="33"/>
      <c r="CH27" s="33"/>
      <c r="CI27" s="33"/>
      <c r="CJ27" s="33">
        <f t="shared" si="7"/>
        <v>0.86218487394957988</v>
      </c>
      <c r="CK27" s="33">
        <f t="shared" si="7"/>
        <v>0</v>
      </c>
      <c r="CL27" s="33"/>
      <c r="CM27" s="33"/>
      <c r="CN27" s="33"/>
      <c r="CO27" s="33"/>
      <c r="CP27" s="33"/>
      <c r="CQ27" s="33"/>
      <c r="CR27" s="33">
        <v>0</v>
      </c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>
        <v>2565571</v>
      </c>
      <c r="DD27" s="32"/>
      <c r="DE27" s="32">
        <f t="shared" si="10"/>
        <v>1166</v>
      </c>
      <c r="DF27" s="32"/>
      <c r="DG27" s="32">
        <f t="shared" si="11"/>
        <v>1166</v>
      </c>
      <c r="DH27" s="32"/>
      <c r="DI27" s="32"/>
      <c r="DJ27" s="32"/>
      <c r="DK27" s="32"/>
      <c r="DL27" s="32"/>
      <c r="DM27" s="32">
        <f t="shared" si="8"/>
        <v>1166</v>
      </c>
      <c r="DN27" s="32">
        <f t="shared" si="12"/>
        <v>255.70175438596493</v>
      </c>
      <c r="DO27" s="90"/>
      <c r="DP27" s="31"/>
      <c r="DT27" s="51" t="s">
        <v>14</v>
      </c>
      <c r="DU27" s="51">
        <v>1</v>
      </c>
      <c r="DV27" s="24"/>
      <c r="DW27" s="23"/>
    </row>
    <row r="28" spans="1:127" x14ac:dyDescent="0.35">
      <c r="A28" s="232">
        <v>43404</v>
      </c>
      <c r="B28" s="45">
        <v>2.6666666666666701</v>
      </c>
      <c r="C28" s="45">
        <v>0.70833333333333404</v>
      </c>
      <c r="D28" s="44">
        <v>4</v>
      </c>
      <c r="E28" s="44">
        <f t="shared" si="0"/>
        <v>2.8169014084507045</v>
      </c>
      <c r="F28" s="44">
        <v>2</v>
      </c>
      <c r="G28" s="89">
        <v>78</v>
      </c>
      <c r="H28" s="44">
        <f t="shared" si="1"/>
        <v>54.929577464788736</v>
      </c>
      <c r="I28" s="44">
        <v>76</v>
      </c>
      <c r="J28" s="43"/>
      <c r="K28" s="43"/>
      <c r="L28" s="43"/>
      <c r="M28" s="41"/>
      <c r="N28" s="42"/>
      <c r="O28" s="42"/>
      <c r="P28" s="41"/>
      <c r="Q28" s="41">
        <v>53.521126760563384</v>
      </c>
      <c r="R28" s="42">
        <v>54.929577464788736</v>
      </c>
      <c r="S28" s="42"/>
      <c r="T28" s="41">
        <v>59.154929577464792</v>
      </c>
      <c r="U28" s="41" t="s">
        <v>8</v>
      </c>
      <c r="V28" s="40"/>
      <c r="W28" s="39" t="s">
        <v>152</v>
      </c>
      <c r="X28" s="39"/>
      <c r="Y28" s="39" t="s">
        <v>152</v>
      </c>
      <c r="Z28" s="39"/>
      <c r="AA28" s="39"/>
      <c r="AB28" s="39"/>
      <c r="AC28" s="39"/>
      <c r="AD28" s="39"/>
      <c r="AE28" s="39">
        <v>10115518</v>
      </c>
      <c r="AF28" s="39"/>
      <c r="AG28" s="39"/>
      <c r="AH28" s="39"/>
      <c r="AI28" s="38">
        <f t="shared" si="9"/>
        <v>4427</v>
      </c>
      <c r="AJ28" s="38">
        <f t="shared" si="2"/>
        <v>4.4269999999999996</v>
      </c>
      <c r="AK28" s="38">
        <f t="shared" si="3"/>
        <v>106.24799999999999</v>
      </c>
      <c r="AL28" s="38"/>
      <c r="AM28" s="38"/>
      <c r="AN28" s="38"/>
      <c r="AO28" s="38">
        <f t="shared" si="4"/>
        <v>106.24799999999999</v>
      </c>
      <c r="AP28" s="37">
        <v>4.5</v>
      </c>
      <c r="AQ28" s="37">
        <f t="shared" si="5"/>
        <v>4.5</v>
      </c>
      <c r="AR28" s="36"/>
      <c r="AS28" s="36"/>
      <c r="AT28" s="36"/>
      <c r="AU28" s="35" t="s">
        <v>158</v>
      </c>
      <c r="AV28" s="34">
        <v>1187</v>
      </c>
      <c r="AW28" s="34">
        <v>1185</v>
      </c>
      <c r="AX28" s="34">
        <v>0</v>
      </c>
      <c r="AY28" s="34">
        <v>1185</v>
      </c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>
        <v>1026</v>
      </c>
      <c r="BM28" s="34">
        <v>0</v>
      </c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3">
        <f t="shared" si="6"/>
        <v>0.99747899159663866</v>
      </c>
      <c r="CC28" s="33">
        <f t="shared" si="6"/>
        <v>0.99579831932773111</v>
      </c>
      <c r="CD28" s="33">
        <f t="shared" si="6"/>
        <v>0</v>
      </c>
      <c r="CE28" s="33">
        <f t="shared" si="6"/>
        <v>0.99579831932773111</v>
      </c>
      <c r="CF28" s="33"/>
      <c r="CG28" s="33"/>
      <c r="CH28" s="33"/>
      <c r="CI28" s="33"/>
      <c r="CJ28" s="33">
        <f t="shared" si="7"/>
        <v>0.86218487394957988</v>
      </c>
      <c r="CK28" s="33">
        <f t="shared" si="7"/>
        <v>0</v>
      </c>
      <c r="CL28" s="33"/>
      <c r="CM28" s="33"/>
      <c r="CN28" s="33"/>
      <c r="CO28" s="33"/>
      <c r="CP28" s="33"/>
      <c r="CQ28" s="33"/>
      <c r="CR28" s="33">
        <v>0</v>
      </c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>
        <v>2566711</v>
      </c>
      <c r="DD28" s="32"/>
      <c r="DE28" s="32">
        <f t="shared" si="10"/>
        <v>1140</v>
      </c>
      <c r="DF28" s="32"/>
      <c r="DG28" s="32">
        <f t="shared" si="11"/>
        <v>1140</v>
      </c>
      <c r="DH28" s="32"/>
      <c r="DI28" s="32"/>
      <c r="DJ28" s="32"/>
      <c r="DK28" s="32"/>
      <c r="DL28" s="32"/>
      <c r="DM28" s="32">
        <f t="shared" si="8"/>
        <v>1140</v>
      </c>
      <c r="DN28" s="32">
        <f t="shared" si="12"/>
        <v>257.51072961373393</v>
      </c>
      <c r="DO28" s="90"/>
      <c r="DP28" s="31"/>
      <c r="DT28" s="51" t="s">
        <v>13</v>
      </c>
      <c r="DU28" s="51">
        <v>101.325</v>
      </c>
      <c r="DV28" s="24"/>
      <c r="DW28" s="23"/>
    </row>
    <row r="29" spans="1:127" x14ac:dyDescent="0.35">
      <c r="A29" s="232">
        <v>43404</v>
      </c>
      <c r="B29" s="45">
        <v>2.7083333333333299</v>
      </c>
      <c r="C29" s="45">
        <v>0.750000000000002</v>
      </c>
      <c r="D29" s="44">
        <v>4</v>
      </c>
      <c r="E29" s="44">
        <f t="shared" si="0"/>
        <v>2.8169014084507045</v>
      </c>
      <c r="F29" s="44">
        <v>1</v>
      </c>
      <c r="G29" s="89">
        <v>77</v>
      </c>
      <c r="H29" s="44">
        <f t="shared" si="1"/>
        <v>54.225352112676056</v>
      </c>
      <c r="I29" s="44">
        <v>75</v>
      </c>
      <c r="J29" s="43"/>
      <c r="K29" s="43"/>
      <c r="L29" s="43"/>
      <c r="M29" s="41"/>
      <c r="N29" s="42"/>
      <c r="O29" s="42"/>
      <c r="P29" s="41"/>
      <c r="Q29" s="41">
        <v>51.408450704225352</v>
      </c>
      <c r="R29" s="42">
        <v>52.816901408450704</v>
      </c>
      <c r="S29" s="42"/>
      <c r="T29" s="41">
        <v>57.04225352112676</v>
      </c>
      <c r="U29" s="41" t="s">
        <v>8</v>
      </c>
      <c r="V29" s="40"/>
      <c r="W29" s="39" t="s">
        <v>152</v>
      </c>
      <c r="X29" s="39"/>
      <c r="Y29" s="39" t="s">
        <v>152</v>
      </c>
      <c r="Z29" s="39"/>
      <c r="AA29" s="39"/>
      <c r="AB29" s="39"/>
      <c r="AC29" s="39"/>
      <c r="AD29" s="39"/>
      <c r="AE29" s="39">
        <v>10120126</v>
      </c>
      <c r="AF29" s="39"/>
      <c r="AG29" s="39"/>
      <c r="AH29" s="39"/>
      <c r="AI29" s="38">
        <f t="shared" si="9"/>
        <v>4608</v>
      </c>
      <c r="AJ29" s="38">
        <f t="shared" si="2"/>
        <v>4.6079999999999997</v>
      </c>
      <c r="AK29" s="38">
        <f t="shared" si="3"/>
        <v>110.59199999999998</v>
      </c>
      <c r="AL29" s="38"/>
      <c r="AM29" s="38"/>
      <c r="AN29" s="38"/>
      <c r="AO29" s="38">
        <f t="shared" si="4"/>
        <v>110.59199999999998</v>
      </c>
      <c r="AP29" s="37">
        <v>4.0999999999999996</v>
      </c>
      <c r="AQ29" s="37">
        <f t="shared" si="5"/>
        <v>4.0999999999999996</v>
      </c>
      <c r="AR29" s="36"/>
      <c r="AS29" s="36"/>
      <c r="AT29" s="36"/>
      <c r="AU29" s="35" t="s">
        <v>158</v>
      </c>
      <c r="AV29" s="34">
        <v>1187</v>
      </c>
      <c r="AW29" s="34">
        <v>1185</v>
      </c>
      <c r="AX29" s="34">
        <v>0</v>
      </c>
      <c r="AY29" s="34">
        <v>1185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>
        <v>1020</v>
      </c>
      <c r="BM29" s="34">
        <v>0</v>
      </c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3">
        <f t="shared" si="6"/>
        <v>0.99747899159663866</v>
      </c>
      <c r="CC29" s="33">
        <f t="shared" si="6"/>
        <v>0.99579831932773111</v>
      </c>
      <c r="CD29" s="33">
        <f t="shared" si="6"/>
        <v>0</v>
      </c>
      <c r="CE29" s="33">
        <f t="shared" si="6"/>
        <v>0.99579831932773111</v>
      </c>
      <c r="CF29" s="33"/>
      <c r="CG29" s="33"/>
      <c r="CH29" s="33"/>
      <c r="CI29" s="33"/>
      <c r="CJ29" s="33">
        <f t="shared" si="7"/>
        <v>0.8571428571428571</v>
      </c>
      <c r="CK29" s="33">
        <f t="shared" si="7"/>
        <v>0</v>
      </c>
      <c r="CL29" s="33"/>
      <c r="CM29" s="33"/>
      <c r="CN29" s="33"/>
      <c r="CO29" s="33"/>
      <c r="CP29" s="33"/>
      <c r="CQ29" s="33"/>
      <c r="CR29" s="33">
        <v>0</v>
      </c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>
        <v>2567876</v>
      </c>
      <c r="DD29" s="32"/>
      <c r="DE29" s="32">
        <f t="shared" si="10"/>
        <v>1165</v>
      </c>
      <c r="DF29" s="32"/>
      <c r="DG29" s="32">
        <f t="shared" si="11"/>
        <v>1165</v>
      </c>
      <c r="DH29" s="32"/>
      <c r="DI29" s="32"/>
      <c r="DJ29" s="32"/>
      <c r="DK29" s="32"/>
      <c r="DL29" s="32"/>
      <c r="DM29" s="32">
        <f t="shared" si="8"/>
        <v>1165</v>
      </c>
      <c r="DN29" s="32">
        <f t="shared" si="12"/>
        <v>252.82118055555557</v>
      </c>
      <c r="DO29" s="91">
        <v>1.08</v>
      </c>
      <c r="DP29" s="31"/>
      <c r="DT29" s="24"/>
      <c r="DU29" s="24"/>
      <c r="DV29" s="24"/>
      <c r="DW29" s="23"/>
    </row>
    <row r="30" spans="1:127" x14ac:dyDescent="0.35">
      <c r="A30" s="232">
        <v>43404</v>
      </c>
      <c r="B30" s="45">
        <v>2.75</v>
      </c>
      <c r="C30" s="45">
        <v>0.79166666666666896</v>
      </c>
      <c r="D30" s="44">
        <v>4</v>
      </c>
      <c r="E30" s="44">
        <f t="shared" si="0"/>
        <v>2.8169014084507045</v>
      </c>
      <c r="F30" s="44">
        <v>1</v>
      </c>
      <c r="G30" s="89">
        <v>77</v>
      </c>
      <c r="H30" s="44">
        <f t="shared" si="1"/>
        <v>54.225352112676056</v>
      </c>
      <c r="I30" s="44">
        <v>75</v>
      </c>
      <c r="J30" s="43"/>
      <c r="K30" s="43"/>
      <c r="L30" s="43"/>
      <c r="M30" s="41"/>
      <c r="N30" s="42"/>
      <c r="O30" s="42"/>
      <c r="P30" s="41"/>
      <c r="Q30" s="41">
        <v>51.408450704225352</v>
      </c>
      <c r="R30" s="42">
        <v>52.816901408450704</v>
      </c>
      <c r="S30" s="42"/>
      <c r="T30" s="41">
        <v>57.04225352112676</v>
      </c>
      <c r="U30" s="41" t="s">
        <v>8</v>
      </c>
      <c r="V30" s="40"/>
      <c r="W30" s="39" t="s">
        <v>152</v>
      </c>
      <c r="X30" s="39"/>
      <c r="Y30" s="39" t="s">
        <v>152</v>
      </c>
      <c r="Z30" s="39"/>
      <c r="AA30" s="39"/>
      <c r="AB30" s="39"/>
      <c r="AC30" s="39"/>
      <c r="AD30" s="39"/>
      <c r="AE30" s="39">
        <v>10124872</v>
      </c>
      <c r="AF30" s="39"/>
      <c r="AG30" s="39"/>
      <c r="AH30" s="39"/>
      <c r="AI30" s="38">
        <f t="shared" si="9"/>
        <v>4746</v>
      </c>
      <c r="AJ30" s="38">
        <f t="shared" si="2"/>
        <v>4.7460000000000004</v>
      </c>
      <c r="AK30" s="38">
        <f t="shared" si="3"/>
        <v>113.90400000000001</v>
      </c>
      <c r="AL30" s="38"/>
      <c r="AM30" s="38"/>
      <c r="AN30" s="38"/>
      <c r="AO30" s="38">
        <f t="shared" si="4"/>
        <v>113.90400000000001</v>
      </c>
      <c r="AP30" s="37">
        <v>3.7</v>
      </c>
      <c r="AQ30" s="37">
        <f t="shared" si="5"/>
        <v>3.7</v>
      </c>
      <c r="AR30" s="36"/>
      <c r="AS30" s="36"/>
      <c r="AT30" s="36"/>
      <c r="AU30" s="35" t="s">
        <v>158</v>
      </c>
      <c r="AV30" s="34">
        <v>1187</v>
      </c>
      <c r="AW30" s="34">
        <v>1185</v>
      </c>
      <c r="AX30" s="34">
        <v>0</v>
      </c>
      <c r="AY30" s="34">
        <v>1185</v>
      </c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>
        <v>1020</v>
      </c>
      <c r="BM30" s="34">
        <v>0</v>
      </c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3">
        <f t="shared" si="6"/>
        <v>0.99747899159663866</v>
      </c>
      <c r="CC30" s="33">
        <f t="shared" si="6"/>
        <v>0.99579831932773111</v>
      </c>
      <c r="CD30" s="33">
        <f t="shared" si="6"/>
        <v>0</v>
      </c>
      <c r="CE30" s="33">
        <f t="shared" si="6"/>
        <v>0.99579831932773111</v>
      </c>
      <c r="CF30" s="33"/>
      <c r="CG30" s="33"/>
      <c r="CH30" s="33"/>
      <c r="CI30" s="33"/>
      <c r="CJ30" s="33">
        <f t="shared" si="7"/>
        <v>0.8571428571428571</v>
      </c>
      <c r="CK30" s="33">
        <f t="shared" si="7"/>
        <v>0</v>
      </c>
      <c r="CL30" s="33"/>
      <c r="CM30" s="33"/>
      <c r="CN30" s="33"/>
      <c r="CO30" s="33"/>
      <c r="CP30" s="33"/>
      <c r="CQ30" s="33"/>
      <c r="CR30" s="33">
        <v>0</v>
      </c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>
        <v>2569040</v>
      </c>
      <c r="DD30" s="32"/>
      <c r="DE30" s="32">
        <f t="shared" si="10"/>
        <v>1164</v>
      </c>
      <c r="DF30" s="32"/>
      <c r="DG30" s="32">
        <f t="shared" si="11"/>
        <v>1164</v>
      </c>
      <c r="DH30" s="32"/>
      <c r="DI30" s="32"/>
      <c r="DJ30" s="32"/>
      <c r="DK30" s="32"/>
      <c r="DL30" s="32"/>
      <c r="DM30" s="32">
        <f t="shared" si="8"/>
        <v>1164</v>
      </c>
      <c r="DN30" s="32">
        <f t="shared" si="12"/>
        <v>245.2591656131479</v>
      </c>
      <c r="DO30" s="90"/>
      <c r="DP30" s="31"/>
      <c r="DT30" s="50" t="s">
        <v>12</v>
      </c>
      <c r="DU30" s="50"/>
      <c r="DV30" s="24"/>
      <c r="DW30" s="23"/>
    </row>
    <row r="31" spans="1:127" x14ac:dyDescent="0.35">
      <c r="A31" s="232">
        <v>43404</v>
      </c>
      <c r="B31" s="45">
        <v>2.7916666666666701</v>
      </c>
      <c r="C31" s="45">
        <v>0.83333333333333703</v>
      </c>
      <c r="D31" s="44">
        <v>4</v>
      </c>
      <c r="E31" s="44">
        <f t="shared" si="0"/>
        <v>2.8169014084507045</v>
      </c>
      <c r="F31" s="44">
        <v>0</v>
      </c>
      <c r="G31" s="89">
        <v>77</v>
      </c>
      <c r="H31" s="44">
        <f t="shared" si="1"/>
        <v>54.225352112676056</v>
      </c>
      <c r="I31" s="44">
        <v>74</v>
      </c>
      <c r="J31" s="43"/>
      <c r="K31" s="43"/>
      <c r="L31" s="43"/>
      <c r="M31" s="41"/>
      <c r="N31" s="42"/>
      <c r="O31" s="42"/>
      <c r="P31" s="41"/>
      <c r="Q31" s="41">
        <v>50</v>
      </c>
      <c r="R31" s="42">
        <v>51.408450704225352</v>
      </c>
      <c r="S31" s="42"/>
      <c r="T31" s="41">
        <v>55.633802816901408</v>
      </c>
      <c r="U31" s="41" t="s">
        <v>8</v>
      </c>
      <c r="V31" s="40"/>
      <c r="W31" s="39" t="s">
        <v>152</v>
      </c>
      <c r="X31" s="39"/>
      <c r="Y31" s="39" t="s">
        <v>152</v>
      </c>
      <c r="Z31" s="39"/>
      <c r="AA31" s="39"/>
      <c r="AB31" s="39"/>
      <c r="AC31" s="39"/>
      <c r="AD31" s="39"/>
      <c r="AE31" s="39">
        <v>10129415</v>
      </c>
      <c r="AF31" s="39"/>
      <c r="AG31" s="39"/>
      <c r="AH31" s="39"/>
      <c r="AI31" s="38">
        <f t="shared" si="9"/>
        <v>4543</v>
      </c>
      <c r="AJ31" s="38">
        <f t="shared" si="2"/>
        <v>4.5430000000000001</v>
      </c>
      <c r="AK31" s="38">
        <f t="shared" si="3"/>
        <v>109.03200000000001</v>
      </c>
      <c r="AL31" s="38"/>
      <c r="AM31" s="38"/>
      <c r="AN31" s="38"/>
      <c r="AO31" s="38">
        <f t="shared" si="4"/>
        <v>109.03200000000001</v>
      </c>
      <c r="AP31" s="37">
        <v>3.4</v>
      </c>
      <c r="AQ31" s="37">
        <f t="shared" si="5"/>
        <v>3.4</v>
      </c>
      <c r="AR31" s="36"/>
      <c r="AS31" s="36"/>
      <c r="AT31" s="36"/>
      <c r="AU31" s="35" t="s">
        <v>158</v>
      </c>
      <c r="AV31" s="34">
        <v>1187</v>
      </c>
      <c r="AW31" s="34">
        <v>1185</v>
      </c>
      <c r="AX31" s="34">
        <v>0</v>
      </c>
      <c r="AY31" s="34">
        <v>1185</v>
      </c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>
        <v>1020</v>
      </c>
      <c r="BM31" s="34">
        <v>0</v>
      </c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3">
        <f t="shared" si="6"/>
        <v>0.99747899159663866</v>
      </c>
      <c r="CC31" s="33">
        <f t="shared" si="6"/>
        <v>0.99579831932773111</v>
      </c>
      <c r="CD31" s="33">
        <f t="shared" si="6"/>
        <v>0</v>
      </c>
      <c r="CE31" s="33">
        <f t="shared" si="6"/>
        <v>0.99579831932773111</v>
      </c>
      <c r="CF31" s="33"/>
      <c r="CG31" s="33"/>
      <c r="CH31" s="33"/>
      <c r="CI31" s="33"/>
      <c r="CJ31" s="33">
        <f t="shared" si="7"/>
        <v>0.8571428571428571</v>
      </c>
      <c r="CK31" s="33">
        <f t="shared" si="7"/>
        <v>0</v>
      </c>
      <c r="CL31" s="33"/>
      <c r="CM31" s="33"/>
      <c r="CN31" s="33"/>
      <c r="CO31" s="33"/>
      <c r="CP31" s="33"/>
      <c r="CQ31" s="33"/>
      <c r="CR31" s="33">
        <v>0</v>
      </c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>
        <v>2570151</v>
      </c>
      <c r="DD31" s="32"/>
      <c r="DE31" s="32">
        <f t="shared" si="10"/>
        <v>1111</v>
      </c>
      <c r="DF31" s="32"/>
      <c r="DG31" s="32">
        <f t="shared" si="11"/>
        <v>1111</v>
      </c>
      <c r="DH31" s="32"/>
      <c r="DI31" s="32"/>
      <c r="DJ31" s="32"/>
      <c r="DK31" s="32"/>
      <c r="DL31" s="32"/>
      <c r="DM31" s="32">
        <f t="shared" si="8"/>
        <v>1111</v>
      </c>
      <c r="DN31" s="32">
        <f t="shared" si="12"/>
        <v>244.55205811138015</v>
      </c>
      <c r="DO31" s="90"/>
      <c r="DP31" s="31"/>
      <c r="DT31" s="49" t="s">
        <v>11</v>
      </c>
      <c r="DU31" s="49" t="s">
        <v>10</v>
      </c>
      <c r="DV31" s="24"/>
      <c r="DW31" s="23"/>
    </row>
    <row r="32" spans="1:127" x14ac:dyDescent="0.35">
      <c r="A32" s="232">
        <v>43404</v>
      </c>
      <c r="B32" s="45">
        <v>2.8333333333333299</v>
      </c>
      <c r="C32" s="45">
        <v>0.875000000000004</v>
      </c>
      <c r="D32" s="44">
        <v>4</v>
      </c>
      <c r="E32" s="44">
        <f t="shared" si="0"/>
        <v>2.8169014084507045</v>
      </c>
      <c r="F32" s="44">
        <v>0</v>
      </c>
      <c r="G32" s="89">
        <v>75</v>
      </c>
      <c r="H32" s="44">
        <f t="shared" si="1"/>
        <v>52.816901408450704</v>
      </c>
      <c r="I32" s="44">
        <v>73</v>
      </c>
      <c r="J32" s="43"/>
      <c r="K32" s="43"/>
      <c r="L32" s="43"/>
      <c r="M32" s="41"/>
      <c r="N32" s="42"/>
      <c r="O32" s="42"/>
      <c r="P32" s="41"/>
      <c r="Q32" s="41">
        <v>54.929577464788736</v>
      </c>
      <c r="R32" s="42">
        <v>56.338028169014088</v>
      </c>
      <c r="S32" s="42"/>
      <c r="T32" s="41">
        <v>60.563380281690144</v>
      </c>
      <c r="U32" s="41" t="s">
        <v>8</v>
      </c>
      <c r="V32" s="40"/>
      <c r="W32" s="39" t="s">
        <v>152</v>
      </c>
      <c r="X32" s="39"/>
      <c r="Y32" s="39" t="s">
        <v>152</v>
      </c>
      <c r="Z32" s="39"/>
      <c r="AA32" s="39"/>
      <c r="AB32" s="39"/>
      <c r="AC32" s="39"/>
      <c r="AD32" s="39"/>
      <c r="AE32" s="39">
        <v>10133850</v>
      </c>
      <c r="AF32" s="39"/>
      <c r="AG32" s="39"/>
      <c r="AH32" s="39"/>
      <c r="AI32" s="38">
        <f t="shared" si="9"/>
        <v>4435</v>
      </c>
      <c r="AJ32" s="38">
        <f t="shared" si="2"/>
        <v>4.4349999999999996</v>
      </c>
      <c r="AK32" s="38">
        <f t="shared" si="3"/>
        <v>106.44</v>
      </c>
      <c r="AL32" s="38"/>
      <c r="AM32" s="38"/>
      <c r="AN32" s="38"/>
      <c r="AO32" s="38">
        <f t="shared" si="4"/>
        <v>106.44</v>
      </c>
      <c r="AP32" s="37">
        <v>3</v>
      </c>
      <c r="AQ32" s="37">
        <f t="shared" si="5"/>
        <v>3</v>
      </c>
      <c r="AR32" s="36"/>
      <c r="AS32" s="36"/>
      <c r="AT32" s="36"/>
      <c r="AU32" s="35" t="s">
        <v>158</v>
      </c>
      <c r="AV32" s="34">
        <v>1187</v>
      </c>
      <c r="AW32" s="34">
        <v>1185</v>
      </c>
      <c r="AX32" s="34">
        <v>0</v>
      </c>
      <c r="AY32" s="34">
        <v>1185</v>
      </c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>
        <v>1020</v>
      </c>
      <c r="BM32" s="34">
        <v>0</v>
      </c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3">
        <f t="shared" si="6"/>
        <v>0.99747899159663866</v>
      </c>
      <c r="CC32" s="33">
        <f t="shared" si="6"/>
        <v>0.99579831932773111</v>
      </c>
      <c r="CD32" s="33">
        <f t="shared" si="6"/>
        <v>0</v>
      </c>
      <c r="CE32" s="33">
        <f t="shared" si="6"/>
        <v>0.99579831932773111</v>
      </c>
      <c r="CF32" s="33"/>
      <c r="CG32" s="33"/>
      <c r="CH32" s="33"/>
      <c r="CI32" s="33"/>
      <c r="CJ32" s="33">
        <f t="shared" si="7"/>
        <v>0.8571428571428571</v>
      </c>
      <c r="CK32" s="33">
        <f t="shared" si="7"/>
        <v>0</v>
      </c>
      <c r="CL32" s="33"/>
      <c r="CM32" s="33"/>
      <c r="CN32" s="33"/>
      <c r="CO32" s="33"/>
      <c r="CP32" s="33"/>
      <c r="CQ32" s="33"/>
      <c r="CR32" s="33">
        <v>0</v>
      </c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>
        <v>2571326</v>
      </c>
      <c r="DD32" s="32"/>
      <c r="DE32" s="32">
        <f t="shared" si="10"/>
        <v>1175</v>
      </c>
      <c r="DF32" s="32"/>
      <c r="DG32" s="32">
        <f t="shared" si="11"/>
        <v>1175</v>
      </c>
      <c r="DH32" s="32"/>
      <c r="DI32" s="32"/>
      <c r="DJ32" s="32"/>
      <c r="DK32" s="32"/>
      <c r="DL32" s="32"/>
      <c r="DM32" s="32">
        <f t="shared" si="8"/>
        <v>1175</v>
      </c>
      <c r="DN32" s="32">
        <f t="shared" si="12"/>
        <v>264.93799323562575</v>
      </c>
      <c r="DO32" s="90"/>
      <c r="DP32" s="31"/>
      <c r="DT32" s="48">
        <v>1</v>
      </c>
      <c r="DU32" s="48">
        <f>IFERROR(DT32*VLOOKUP(DT31,DT24:DU28,2,FALSE)/VLOOKUP(DU31,DT24:DU28,2,FALSE),"Enter Unit and Value")</f>
        <v>1.4189189189189189</v>
      </c>
      <c r="DV32" s="24"/>
      <c r="DW32" s="23"/>
    </row>
    <row r="33" spans="1:127" x14ac:dyDescent="0.35">
      <c r="A33" s="232">
        <v>43404</v>
      </c>
      <c r="B33" s="45">
        <v>2.875</v>
      </c>
      <c r="C33" s="45">
        <v>0.91666666666667096</v>
      </c>
      <c r="D33" s="44">
        <v>4</v>
      </c>
      <c r="E33" s="44">
        <f t="shared" si="0"/>
        <v>2.8169014084507045</v>
      </c>
      <c r="F33" s="44">
        <v>-2</v>
      </c>
      <c r="G33" s="89">
        <v>77</v>
      </c>
      <c r="H33" s="44">
        <f t="shared" si="1"/>
        <v>54.225352112676056</v>
      </c>
      <c r="I33" s="44">
        <v>75</v>
      </c>
      <c r="J33" s="43"/>
      <c r="K33" s="43"/>
      <c r="L33" s="43"/>
      <c r="M33" s="41"/>
      <c r="N33" s="42"/>
      <c r="O33" s="42"/>
      <c r="P33" s="41"/>
      <c r="Q33" s="41">
        <v>54.929577464788736</v>
      </c>
      <c r="R33" s="42">
        <v>56.338028169014088</v>
      </c>
      <c r="S33" s="42"/>
      <c r="T33" s="41">
        <v>60.563380281690144</v>
      </c>
      <c r="U33" s="41" t="s">
        <v>8</v>
      </c>
      <c r="V33" s="40"/>
      <c r="W33" s="39" t="s">
        <v>152</v>
      </c>
      <c r="X33" s="39"/>
      <c r="Y33" s="39" t="s">
        <v>152</v>
      </c>
      <c r="Z33" s="39"/>
      <c r="AA33" s="39"/>
      <c r="AB33" s="39"/>
      <c r="AC33" s="39"/>
      <c r="AD33" s="39"/>
      <c r="AE33" s="39">
        <v>10138678</v>
      </c>
      <c r="AF33" s="39"/>
      <c r="AG33" s="39"/>
      <c r="AH33" s="39"/>
      <c r="AI33" s="38">
        <f t="shared" si="9"/>
        <v>4828</v>
      </c>
      <c r="AJ33" s="38">
        <f t="shared" si="2"/>
        <v>4.8280000000000003</v>
      </c>
      <c r="AK33" s="38">
        <f t="shared" si="3"/>
        <v>115.87200000000001</v>
      </c>
      <c r="AL33" s="38"/>
      <c r="AM33" s="38"/>
      <c r="AN33" s="38"/>
      <c r="AO33" s="38">
        <f t="shared" si="4"/>
        <v>115.87200000000001</v>
      </c>
      <c r="AP33" s="37">
        <v>2.8</v>
      </c>
      <c r="AQ33" s="37">
        <f t="shared" si="5"/>
        <v>2.8</v>
      </c>
      <c r="AR33" s="36"/>
      <c r="AS33" s="36"/>
      <c r="AT33" s="36"/>
      <c r="AU33" s="35" t="s">
        <v>158</v>
      </c>
      <c r="AV33" s="34">
        <v>1187</v>
      </c>
      <c r="AW33" s="34">
        <v>1185</v>
      </c>
      <c r="AX33" s="34">
        <v>0</v>
      </c>
      <c r="AY33" s="34">
        <v>1185</v>
      </c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>
        <v>1020</v>
      </c>
      <c r="BM33" s="34">
        <v>0</v>
      </c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3">
        <f t="shared" si="6"/>
        <v>0.99747899159663866</v>
      </c>
      <c r="CC33" s="33">
        <f t="shared" si="6"/>
        <v>0.99579831932773111</v>
      </c>
      <c r="CD33" s="33">
        <f t="shared" si="6"/>
        <v>0</v>
      </c>
      <c r="CE33" s="33">
        <f t="shared" si="6"/>
        <v>0.99579831932773111</v>
      </c>
      <c r="CF33" s="33"/>
      <c r="CG33" s="33"/>
      <c r="CH33" s="33"/>
      <c r="CI33" s="33"/>
      <c r="CJ33" s="33">
        <f t="shared" si="7"/>
        <v>0.8571428571428571</v>
      </c>
      <c r="CK33" s="33">
        <f t="shared" si="7"/>
        <v>0</v>
      </c>
      <c r="CL33" s="33"/>
      <c r="CM33" s="33"/>
      <c r="CN33" s="33"/>
      <c r="CO33" s="33"/>
      <c r="CP33" s="33"/>
      <c r="CQ33" s="33"/>
      <c r="CR33" s="33">
        <v>0</v>
      </c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>
        <v>2572494</v>
      </c>
      <c r="DD33" s="32"/>
      <c r="DE33" s="32">
        <f t="shared" si="10"/>
        <v>1168</v>
      </c>
      <c r="DF33" s="32"/>
      <c r="DG33" s="32">
        <f t="shared" si="11"/>
        <v>1168</v>
      </c>
      <c r="DH33" s="32"/>
      <c r="DI33" s="32"/>
      <c r="DJ33" s="32"/>
      <c r="DK33" s="32"/>
      <c r="DL33" s="32"/>
      <c r="DM33" s="32">
        <f t="shared" si="8"/>
        <v>1168</v>
      </c>
      <c r="DN33" s="32">
        <f t="shared" si="12"/>
        <v>241.92212096106047</v>
      </c>
      <c r="DO33" s="91">
        <v>0.84</v>
      </c>
      <c r="DP33" s="31"/>
      <c r="DT33" s="24"/>
      <c r="DU33" s="24"/>
      <c r="DV33" s="24"/>
      <c r="DW33" s="23"/>
    </row>
    <row r="34" spans="1:127" x14ac:dyDescent="0.35">
      <c r="A34" s="232">
        <v>43404</v>
      </c>
      <c r="B34" s="45">
        <v>2.9166666666666701</v>
      </c>
      <c r="C34" s="45">
        <v>0.95833333333333803</v>
      </c>
      <c r="D34" s="44">
        <v>4</v>
      </c>
      <c r="E34" s="44">
        <f t="shared" si="0"/>
        <v>2.8169014084507045</v>
      </c>
      <c r="F34" s="44">
        <v>-5</v>
      </c>
      <c r="G34" s="89">
        <v>71</v>
      </c>
      <c r="H34" s="44">
        <f t="shared" si="1"/>
        <v>50</v>
      </c>
      <c r="I34" s="44">
        <v>69</v>
      </c>
      <c r="J34" s="43"/>
      <c r="K34" s="43"/>
      <c r="L34" s="43"/>
      <c r="M34" s="41"/>
      <c r="N34" s="42"/>
      <c r="O34" s="42"/>
      <c r="P34" s="41"/>
      <c r="Q34" s="41">
        <v>53.521126760563384</v>
      </c>
      <c r="R34" s="42">
        <v>54.929577464788736</v>
      </c>
      <c r="S34" s="42"/>
      <c r="T34" s="41">
        <v>59.154929577464792</v>
      </c>
      <c r="U34" s="41" t="s">
        <v>8</v>
      </c>
      <c r="V34" s="40"/>
      <c r="W34" s="39" t="s">
        <v>152</v>
      </c>
      <c r="X34" s="39"/>
      <c r="Y34" s="39" t="s">
        <v>152</v>
      </c>
      <c r="Z34" s="39"/>
      <c r="AA34" s="39"/>
      <c r="AB34" s="39"/>
      <c r="AC34" s="39"/>
      <c r="AD34" s="39"/>
      <c r="AE34" s="39">
        <v>10142350</v>
      </c>
      <c r="AF34" s="39"/>
      <c r="AG34" s="39"/>
      <c r="AH34" s="39"/>
      <c r="AI34" s="38">
        <f t="shared" si="9"/>
        <v>3672</v>
      </c>
      <c r="AJ34" s="38">
        <f t="shared" si="2"/>
        <v>3.6720000000000002</v>
      </c>
      <c r="AK34" s="38">
        <f t="shared" si="3"/>
        <v>88.128</v>
      </c>
      <c r="AL34" s="38"/>
      <c r="AM34" s="38"/>
      <c r="AN34" s="38"/>
      <c r="AO34" s="38">
        <f t="shared" si="4"/>
        <v>88.128</v>
      </c>
      <c r="AP34" s="37">
        <v>3.8</v>
      </c>
      <c r="AQ34" s="37">
        <f t="shared" si="5"/>
        <v>3.8</v>
      </c>
      <c r="AR34" s="36"/>
      <c r="AS34" s="36"/>
      <c r="AT34" s="36"/>
      <c r="AU34" s="35" t="s">
        <v>153</v>
      </c>
      <c r="AV34" s="34">
        <v>1187</v>
      </c>
      <c r="AW34" s="34">
        <v>1185</v>
      </c>
      <c r="AX34" s="34">
        <v>0</v>
      </c>
      <c r="AY34" s="34">
        <v>1185</v>
      </c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>
        <v>0</v>
      </c>
      <c r="BM34" s="34">
        <v>0</v>
      </c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3">
        <f t="shared" si="6"/>
        <v>0.99747899159663866</v>
      </c>
      <c r="CC34" s="33">
        <f t="shared" si="6"/>
        <v>0.99579831932773111</v>
      </c>
      <c r="CD34" s="33">
        <f t="shared" si="6"/>
        <v>0</v>
      </c>
      <c r="CE34" s="33">
        <f t="shared" si="6"/>
        <v>0.99579831932773111</v>
      </c>
      <c r="CF34" s="33"/>
      <c r="CG34" s="33"/>
      <c r="CH34" s="33"/>
      <c r="CI34" s="33"/>
      <c r="CJ34" s="33">
        <f t="shared" si="7"/>
        <v>0</v>
      </c>
      <c r="CK34" s="33">
        <f t="shared" si="7"/>
        <v>0</v>
      </c>
      <c r="CL34" s="33"/>
      <c r="CM34" s="33"/>
      <c r="CN34" s="33"/>
      <c r="CO34" s="33"/>
      <c r="CP34" s="33"/>
      <c r="CQ34" s="33"/>
      <c r="CR34" s="33">
        <v>0</v>
      </c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>
        <v>2573582</v>
      </c>
      <c r="DD34" s="32"/>
      <c r="DE34" s="32">
        <f t="shared" si="10"/>
        <v>1088</v>
      </c>
      <c r="DF34" s="32"/>
      <c r="DG34" s="32">
        <f t="shared" si="11"/>
        <v>1088</v>
      </c>
      <c r="DH34" s="32"/>
      <c r="DI34" s="32"/>
      <c r="DJ34" s="32"/>
      <c r="DK34" s="32"/>
      <c r="DL34" s="32"/>
      <c r="DM34" s="32">
        <f t="shared" si="8"/>
        <v>1088</v>
      </c>
      <c r="DN34" s="32">
        <f t="shared" si="12"/>
        <v>296.2962962962963</v>
      </c>
      <c r="DO34" s="90"/>
      <c r="DP34" s="31"/>
      <c r="DT34" s="47" t="s">
        <v>9</v>
      </c>
      <c r="DU34" s="46" t="s">
        <v>7</v>
      </c>
      <c r="DV34" s="24"/>
      <c r="DW34" s="23"/>
    </row>
    <row r="35" spans="1:127" x14ac:dyDescent="0.35">
      <c r="A35" s="232">
        <v>43404</v>
      </c>
      <c r="B35" s="45">
        <v>2.9583333333333299</v>
      </c>
      <c r="C35" s="45">
        <v>1</v>
      </c>
      <c r="D35" s="44">
        <v>4</v>
      </c>
      <c r="E35" s="44">
        <f t="shared" si="0"/>
        <v>2.8169014084507045</v>
      </c>
      <c r="F35" s="44">
        <v>0</v>
      </c>
      <c r="G35" s="89">
        <v>69</v>
      </c>
      <c r="H35" s="44">
        <f t="shared" si="1"/>
        <v>48.591549295774648</v>
      </c>
      <c r="I35" s="44">
        <v>67</v>
      </c>
      <c r="J35" s="43"/>
      <c r="K35" s="43"/>
      <c r="L35" s="43"/>
      <c r="M35" s="41"/>
      <c r="N35" s="42"/>
      <c r="O35" s="42"/>
      <c r="P35" s="41"/>
      <c r="Q35" s="41">
        <v>53.521126760563384</v>
      </c>
      <c r="R35" s="42">
        <v>54.929577464788736</v>
      </c>
      <c r="S35" s="42"/>
      <c r="T35" s="41">
        <v>59.154929577464792</v>
      </c>
      <c r="U35" s="41" t="s">
        <v>8</v>
      </c>
      <c r="V35" s="40"/>
      <c r="W35" s="39" t="s">
        <v>152</v>
      </c>
      <c r="X35" s="39"/>
      <c r="Y35" s="39" t="s">
        <v>152</v>
      </c>
      <c r="Z35" s="39"/>
      <c r="AA35" s="39"/>
      <c r="AB35" s="39"/>
      <c r="AC35" s="39"/>
      <c r="AD35" s="39"/>
      <c r="AE35" s="39">
        <v>10146400</v>
      </c>
      <c r="AF35" s="39"/>
      <c r="AG35" s="39"/>
      <c r="AH35" s="39"/>
      <c r="AI35" s="38">
        <f t="shared" si="9"/>
        <v>4050</v>
      </c>
      <c r="AJ35" s="38">
        <f t="shared" si="2"/>
        <v>4.05</v>
      </c>
      <c r="AK35" s="38">
        <f t="shared" si="3"/>
        <v>97.199999999999989</v>
      </c>
      <c r="AL35" s="38"/>
      <c r="AM35" s="38"/>
      <c r="AN35" s="38"/>
      <c r="AO35" s="38">
        <f t="shared" si="4"/>
        <v>97.199999999999989</v>
      </c>
      <c r="AP35" s="37">
        <v>5.2</v>
      </c>
      <c r="AQ35" s="37">
        <f t="shared" si="5"/>
        <v>5.2</v>
      </c>
      <c r="AR35" s="36"/>
      <c r="AS35" s="36"/>
      <c r="AT35" s="36"/>
      <c r="AU35" s="35" t="s">
        <v>153</v>
      </c>
      <c r="AV35" s="34">
        <v>1187</v>
      </c>
      <c r="AW35" s="34">
        <v>1185</v>
      </c>
      <c r="AX35" s="34">
        <v>0</v>
      </c>
      <c r="AY35" s="34">
        <v>1185</v>
      </c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>
        <v>0</v>
      </c>
      <c r="BM35" s="34">
        <v>0</v>
      </c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3">
        <f t="shared" si="6"/>
        <v>0.99747899159663866</v>
      </c>
      <c r="CC35" s="33">
        <f t="shared" si="6"/>
        <v>0.99579831932773111</v>
      </c>
      <c r="CD35" s="33">
        <f t="shared" si="6"/>
        <v>0</v>
      </c>
      <c r="CE35" s="33">
        <f t="shared" si="6"/>
        <v>0.99579831932773111</v>
      </c>
      <c r="CF35" s="33"/>
      <c r="CG35" s="33"/>
      <c r="CH35" s="33"/>
      <c r="CI35" s="33"/>
      <c r="CJ35" s="33">
        <f t="shared" si="7"/>
        <v>0</v>
      </c>
      <c r="CK35" s="33">
        <f t="shared" si="7"/>
        <v>0</v>
      </c>
      <c r="CL35" s="33"/>
      <c r="CM35" s="33"/>
      <c r="CN35" s="33"/>
      <c r="CO35" s="33"/>
      <c r="CP35" s="33"/>
      <c r="CQ35" s="33"/>
      <c r="CR35" s="33">
        <v>0</v>
      </c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>
        <v>2574700</v>
      </c>
      <c r="DD35" s="32"/>
      <c r="DE35" s="32">
        <f t="shared" si="10"/>
        <v>1118</v>
      </c>
      <c r="DF35" s="32"/>
      <c r="DG35" s="32">
        <f t="shared" si="11"/>
        <v>1118</v>
      </c>
      <c r="DH35" s="32"/>
      <c r="DI35" s="32"/>
      <c r="DJ35" s="32"/>
      <c r="DK35" s="32"/>
      <c r="DL35" s="32"/>
      <c r="DM35" s="32">
        <f t="shared" si="8"/>
        <v>1118</v>
      </c>
      <c r="DN35" s="32">
        <f t="shared" si="12"/>
        <v>276.04938271604942</v>
      </c>
      <c r="DO35" s="90"/>
      <c r="DP35" s="31"/>
      <c r="DT35" s="26" t="s">
        <v>7</v>
      </c>
      <c r="DU35" s="26">
        <v>1</v>
      </c>
      <c r="DV35" s="24"/>
      <c r="DW35" s="23"/>
    </row>
    <row r="36" spans="1:127" x14ac:dyDescent="0.35">
      <c r="B36" s="30"/>
      <c r="C36" s="29"/>
      <c r="D36" s="28">
        <f t="shared" ref="D36:I36" si="13">AVERAGE(D12:D35)</f>
        <v>4</v>
      </c>
      <c r="E36" s="28">
        <f t="shared" si="13"/>
        <v>2.8169014084507045</v>
      </c>
      <c r="F36" s="28">
        <f t="shared" si="13"/>
        <v>3.5833333333333335</v>
      </c>
      <c r="G36" s="28">
        <f t="shared" si="13"/>
        <v>76.791666666666671</v>
      </c>
      <c r="H36" s="28">
        <f t="shared" si="13"/>
        <v>54.078638497652584</v>
      </c>
      <c r="I36" s="28">
        <f t="shared" si="13"/>
        <v>74.75</v>
      </c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 t="e">
        <f>AVERAGE(Y12:Y35)</f>
        <v>#DIV/0!</v>
      </c>
      <c r="Z36" s="28"/>
      <c r="AA36" s="28"/>
      <c r="AB36" s="28"/>
      <c r="AC36" s="28"/>
      <c r="AD36" s="28">
        <f>AD35-AD10</f>
        <v>-409882</v>
      </c>
      <c r="AE36" s="28"/>
      <c r="AF36" s="28"/>
      <c r="AG36" s="28"/>
      <c r="AH36" s="28"/>
      <c r="AI36" s="28">
        <f>SUM(AI12:AI35)</f>
        <v>104710</v>
      </c>
      <c r="AJ36" s="28">
        <f>SUM(AJ12:AJ35)</f>
        <v>104.71000000000001</v>
      </c>
      <c r="AK36" s="28">
        <f>AVERAGE(AK12:AK35)</f>
        <v>104.71</v>
      </c>
      <c r="AL36" s="28"/>
      <c r="AM36" s="28"/>
      <c r="AN36" s="28"/>
      <c r="AO36" s="28"/>
      <c r="AP36" s="28">
        <f>AVERAGE(AP12:AP35)</f>
        <v>6.4749999999999988</v>
      </c>
      <c r="AQ36" s="28">
        <f>AVERAGE(AQ12:AQ35)</f>
        <v>6.4749999999999988</v>
      </c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>
        <f>DB35-DB10</f>
        <v>0</v>
      </c>
      <c r="DC36" s="28"/>
      <c r="DD36" s="28"/>
      <c r="DE36" s="28">
        <f>SUM(DE12:DE35)</f>
        <v>27115</v>
      </c>
      <c r="DF36" s="28"/>
      <c r="DG36" s="28">
        <f>SUM(DG12:DG35)</f>
        <v>27115</v>
      </c>
      <c r="DH36" s="28"/>
      <c r="DI36" s="28"/>
      <c r="DJ36" s="28"/>
      <c r="DK36" s="28"/>
      <c r="DL36" s="28"/>
      <c r="DM36" s="28">
        <f t="shared" si="8"/>
        <v>27115</v>
      </c>
      <c r="DN36" s="28">
        <f t="shared" si="12"/>
        <v>258.95329958934195</v>
      </c>
      <c r="DO36" s="27"/>
      <c r="DP36" s="27"/>
      <c r="DT36" s="26" t="s">
        <v>6</v>
      </c>
      <c r="DU36" s="26">
        <v>41.67</v>
      </c>
      <c r="DV36" s="24"/>
      <c r="DW36" s="23"/>
    </row>
    <row r="37" spans="1:127" x14ac:dyDescent="0.35">
      <c r="DT37" s="26" t="s">
        <v>5</v>
      </c>
      <c r="DU37" s="26">
        <v>11.574999999999999</v>
      </c>
      <c r="DV37" s="24"/>
      <c r="DW37" s="23"/>
    </row>
    <row r="38" spans="1:127" x14ac:dyDescent="0.35">
      <c r="B38" s="257" t="s">
        <v>4</v>
      </c>
      <c r="C38" s="257"/>
      <c r="D38" s="257"/>
      <c r="E38" s="257"/>
      <c r="F38" s="257"/>
      <c r="DT38" s="25"/>
      <c r="DU38" s="25"/>
      <c r="DV38" s="24"/>
      <c r="DW38" s="23"/>
    </row>
    <row r="39" spans="1:127" x14ac:dyDescent="0.35">
      <c r="B39" s="22" t="s">
        <v>3</v>
      </c>
      <c r="C39" s="249" t="s">
        <v>613</v>
      </c>
      <c r="D39" s="250"/>
      <c r="E39" s="250"/>
      <c r="F39" s="251"/>
    </row>
    <row r="40" spans="1:127" x14ac:dyDescent="0.35">
      <c r="B40" s="22" t="s">
        <v>2</v>
      </c>
      <c r="C40" s="249" t="s">
        <v>602</v>
      </c>
      <c r="D40" s="250"/>
      <c r="E40" s="250"/>
      <c r="F40" s="251"/>
    </row>
    <row r="41" spans="1:127" x14ac:dyDescent="0.35">
      <c r="B41" s="22" t="s">
        <v>1</v>
      </c>
      <c r="C41" s="249" t="s">
        <v>636</v>
      </c>
      <c r="D41" s="250"/>
      <c r="E41" s="250"/>
      <c r="F41" s="251"/>
    </row>
    <row r="43" spans="1:127" x14ac:dyDescent="0.35">
      <c r="B43" s="21" t="s">
        <v>0</v>
      </c>
      <c r="C43" s="21"/>
      <c r="D43" s="20"/>
      <c r="E43" s="18"/>
      <c r="F43" s="18"/>
      <c r="G43" s="1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8"/>
      <c r="X43" s="18"/>
      <c r="Y43" s="18"/>
      <c r="Z43" s="18"/>
    </row>
    <row r="44" spans="1:127" x14ac:dyDescent="0.35">
      <c r="B44" s="175" t="s">
        <v>182</v>
      </c>
      <c r="C44" s="9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127" x14ac:dyDescent="0.35">
      <c r="B45" s="217" t="s">
        <v>185</v>
      </c>
      <c r="C45" s="11"/>
      <c r="D45" s="96"/>
      <c r="E45" s="96"/>
      <c r="F45" s="96"/>
      <c r="G45" s="96"/>
      <c r="H45" s="96"/>
      <c r="I45" s="96"/>
      <c r="J45" s="96"/>
      <c r="K45" s="1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2"/>
      <c r="X45" s="4"/>
      <c r="Y45" s="4"/>
      <c r="Z45" s="4"/>
    </row>
    <row r="46" spans="1:127" x14ac:dyDescent="0.35">
      <c r="B46" s="102" t="s">
        <v>391</v>
      </c>
      <c r="C46" s="11"/>
      <c r="D46" s="96"/>
      <c r="E46" s="96"/>
      <c r="F46" s="96"/>
      <c r="G46" s="96"/>
      <c r="H46" s="96"/>
      <c r="I46" s="96"/>
      <c r="J46" s="96"/>
      <c r="K46" s="1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2"/>
      <c r="X46" s="4"/>
      <c r="Y46" s="4"/>
      <c r="Z46" s="4"/>
    </row>
    <row r="47" spans="1:127" x14ac:dyDescent="0.35">
      <c r="B47" s="102" t="s">
        <v>537</v>
      </c>
      <c r="C47" s="16"/>
      <c r="D47" s="95"/>
      <c r="E47" s="95"/>
      <c r="F47" s="95"/>
      <c r="G47" s="95"/>
      <c r="H47" s="95"/>
      <c r="I47" s="95"/>
      <c r="J47" s="95"/>
      <c r="K47" s="7"/>
      <c r="L47" s="6"/>
      <c r="M47" s="6"/>
      <c r="N47" s="6"/>
      <c r="O47" s="6"/>
      <c r="P47" s="6"/>
      <c r="Q47" s="6"/>
      <c r="R47" s="6"/>
      <c r="S47" s="6"/>
      <c r="T47" s="6"/>
      <c r="U47" s="13"/>
      <c r="V47" s="13"/>
      <c r="W47" s="12"/>
      <c r="X47" s="4"/>
      <c r="Y47" s="4"/>
      <c r="Z47" s="4"/>
    </row>
    <row r="48" spans="1:127" x14ac:dyDescent="0.35">
      <c r="B48" s="167" t="s">
        <v>626</v>
      </c>
      <c r="C48" s="11"/>
      <c r="D48" s="15"/>
      <c r="E48" s="15"/>
      <c r="F48" s="15"/>
      <c r="G48" s="15"/>
      <c r="H48" s="15"/>
      <c r="I48" s="15"/>
      <c r="J48" s="14"/>
      <c r="K48" s="1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2"/>
      <c r="X48" s="4"/>
      <c r="Y48" s="4"/>
      <c r="Z48" s="4"/>
    </row>
    <row r="49" spans="2:26" x14ac:dyDescent="0.35">
      <c r="B49" s="102" t="s">
        <v>550</v>
      </c>
      <c r="C49" s="16"/>
      <c r="D49" s="15"/>
      <c r="E49" s="15"/>
      <c r="F49" s="15"/>
      <c r="G49" s="15"/>
      <c r="H49" s="15"/>
      <c r="I49" s="15"/>
      <c r="J49" s="14"/>
      <c r="K49" s="1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2"/>
      <c r="X49" s="4"/>
      <c r="Y49" s="4"/>
      <c r="Z49" s="4"/>
    </row>
    <row r="50" spans="2:26" x14ac:dyDescent="0.35">
      <c r="B50" s="167" t="s">
        <v>184</v>
      </c>
      <c r="C50" s="11"/>
      <c r="D50" s="15"/>
      <c r="E50" s="15"/>
      <c r="F50" s="15"/>
      <c r="G50" s="15"/>
      <c r="H50" s="15"/>
      <c r="I50" s="15"/>
      <c r="J50" s="14"/>
      <c r="K50" s="1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2"/>
      <c r="X50" s="4"/>
      <c r="Y50" s="4"/>
      <c r="Z50" s="4"/>
    </row>
    <row r="51" spans="2:26" x14ac:dyDescent="0.35">
      <c r="B51" s="102" t="s">
        <v>416</v>
      </c>
      <c r="C51" s="11"/>
      <c r="D51" s="8"/>
      <c r="E51" s="8"/>
      <c r="F51" s="8"/>
      <c r="G51" s="8"/>
      <c r="H51" s="8"/>
      <c r="I51" s="8"/>
      <c r="J51" s="7"/>
      <c r="K51" s="7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4"/>
      <c r="Y51" s="4"/>
      <c r="Z51" s="4"/>
    </row>
    <row r="52" spans="2:26" x14ac:dyDescent="0.35">
      <c r="B52" s="102" t="s">
        <v>551</v>
      </c>
      <c r="C52" s="9"/>
      <c r="D52" s="8"/>
      <c r="E52" s="8"/>
      <c r="F52" s="8"/>
      <c r="G52" s="8"/>
      <c r="H52" s="8"/>
      <c r="I52" s="8"/>
      <c r="J52" s="7"/>
      <c r="K52" s="7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4"/>
      <c r="Y52" s="4"/>
      <c r="Z52" s="4"/>
    </row>
    <row r="53" spans="2:26" x14ac:dyDescent="0.35">
      <c r="B53" s="170" t="s">
        <v>157</v>
      </c>
      <c r="C53" s="9"/>
      <c r="D53" s="8"/>
      <c r="E53" s="8"/>
      <c r="F53" s="8"/>
      <c r="G53" s="8"/>
      <c r="H53" s="8"/>
      <c r="I53" s="8"/>
      <c r="J53" s="7"/>
      <c r="K53" s="7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4"/>
      <c r="Y53" s="4"/>
      <c r="Z53" s="4"/>
    </row>
    <row r="54" spans="2:26" x14ac:dyDescent="0.35">
      <c r="B54" s="102" t="s">
        <v>627</v>
      </c>
      <c r="C54" s="9"/>
      <c r="D54" s="8"/>
      <c r="E54" s="8"/>
      <c r="F54" s="8"/>
      <c r="G54" s="8"/>
      <c r="H54" s="8"/>
      <c r="I54" s="8"/>
      <c r="J54" s="7"/>
      <c r="K54" s="7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4"/>
      <c r="Y54" s="4"/>
    </row>
    <row r="55" spans="2:26" x14ac:dyDescent="0.35">
      <c r="B55" s="102" t="s">
        <v>233</v>
      </c>
      <c r="C55" s="9"/>
      <c r="D55" s="8"/>
      <c r="E55" s="8"/>
      <c r="F55" s="8"/>
      <c r="G55" s="8"/>
      <c r="H55" s="8"/>
      <c r="I55" s="8"/>
      <c r="J55" s="7"/>
      <c r="K55" s="7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4"/>
      <c r="Y55" s="4"/>
    </row>
    <row r="56" spans="2:26" x14ac:dyDescent="0.35">
      <c r="B56" s="167" t="s">
        <v>478</v>
      </c>
      <c r="C56" s="9"/>
      <c r="D56" s="8"/>
      <c r="E56" s="8"/>
      <c r="F56" s="8"/>
      <c r="G56" s="8"/>
      <c r="H56" s="8"/>
      <c r="I56" s="8"/>
      <c r="J56" s="7"/>
      <c r="K56" s="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4"/>
      <c r="Y56" s="4"/>
    </row>
    <row r="57" spans="2:26" x14ac:dyDescent="0.35">
      <c r="B57" s="102" t="s">
        <v>628</v>
      </c>
      <c r="C57" s="9"/>
      <c r="D57" s="8"/>
      <c r="E57" s="8"/>
      <c r="F57" s="8"/>
      <c r="G57" s="8"/>
      <c r="H57" s="8"/>
      <c r="I57" s="8"/>
      <c r="J57" s="7"/>
      <c r="K57" s="7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4"/>
      <c r="Y57" s="4"/>
    </row>
    <row r="58" spans="2:26" x14ac:dyDescent="0.35">
      <c r="B58" s="170" t="s">
        <v>629</v>
      </c>
      <c r="C58" s="9"/>
      <c r="D58" s="8"/>
      <c r="E58" s="8"/>
      <c r="F58" s="8"/>
      <c r="G58" s="8"/>
      <c r="H58" s="8"/>
      <c r="I58" s="8"/>
      <c r="J58" s="7"/>
      <c r="K58" s="7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4"/>
      <c r="Y58" s="4"/>
    </row>
    <row r="59" spans="2:26" x14ac:dyDescent="0.35">
      <c r="B59" s="102" t="s">
        <v>398</v>
      </c>
      <c r="C59" s="9"/>
      <c r="D59" s="8"/>
      <c r="E59" s="8"/>
      <c r="F59" s="8"/>
      <c r="G59" s="8"/>
      <c r="H59" s="8"/>
      <c r="I59" s="8"/>
      <c r="J59" s="7"/>
      <c r="K59" s="7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4"/>
      <c r="Y59" s="4"/>
    </row>
    <row r="60" spans="2:26" x14ac:dyDescent="0.35">
      <c r="B60" s="102" t="s">
        <v>553</v>
      </c>
      <c r="C60" s="9"/>
      <c r="D60" s="8"/>
      <c r="E60" s="8"/>
      <c r="F60" s="8"/>
      <c r="G60" s="8"/>
      <c r="H60" s="8"/>
      <c r="I60" s="8"/>
      <c r="J60" s="7"/>
      <c r="K60" s="7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4"/>
      <c r="Y60" s="4"/>
    </row>
    <row r="61" spans="2:26" x14ac:dyDescent="0.35">
      <c r="B61" s="102" t="s">
        <v>480</v>
      </c>
      <c r="C61" s="9"/>
      <c r="D61" s="8"/>
      <c r="E61" s="8"/>
      <c r="F61" s="8"/>
      <c r="G61" s="8"/>
      <c r="H61" s="8"/>
      <c r="I61" s="8"/>
      <c r="J61" s="7"/>
      <c r="K61" s="7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4"/>
      <c r="Y61" s="4"/>
    </row>
    <row r="62" spans="2:26" x14ac:dyDescent="0.35">
      <c r="B62" s="102" t="s">
        <v>531</v>
      </c>
      <c r="C62" s="9"/>
      <c r="D62" s="8"/>
      <c r="E62" s="8"/>
      <c r="F62" s="8"/>
      <c r="G62" s="8"/>
      <c r="H62" s="8"/>
      <c r="I62" s="8"/>
      <c r="J62" s="7"/>
      <c r="K62" s="7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4"/>
      <c r="Y62" s="4"/>
    </row>
    <row r="63" spans="2:26" x14ac:dyDescent="0.35">
      <c r="B63" s="226" t="s">
        <v>630</v>
      </c>
      <c r="C63" s="9"/>
      <c r="D63" s="8"/>
      <c r="E63" s="8"/>
      <c r="F63" s="8"/>
      <c r="G63" s="8"/>
      <c r="H63" s="8"/>
      <c r="I63" s="8"/>
      <c r="J63" s="7"/>
      <c r="K63" s="7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4"/>
      <c r="Y63" s="4"/>
    </row>
    <row r="64" spans="2:26" x14ac:dyDescent="0.35">
      <c r="B64" s="170" t="s">
        <v>161</v>
      </c>
      <c r="C64" s="9"/>
      <c r="D64" s="8"/>
      <c r="E64" s="8"/>
      <c r="F64" s="8"/>
      <c r="G64" s="8"/>
      <c r="H64" s="8"/>
      <c r="I64" s="8"/>
      <c r="J64" s="7"/>
      <c r="K64" s="7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4"/>
      <c r="Y64" s="4"/>
    </row>
    <row r="65" spans="2:25" x14ac:dyDescent="0.35">
      <c r="B65" s="102" t="s">
        <v>451</v>
      </c>
      <c r="C65" s="9"/>
      <c r="D65" s="8"/>
      <c r="E65" s="8"/>
      <c r="F65" s="8"/>
      <c r="G65" s="8"/>
      <c r="H65" s="8"/>
      <c r="I65" s="8"/>
      <c r="J65" s="7"/>
      <c r="K65" s="7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4"/>
      <c r="Y65" s="4"/>
    </row>
    <row r="66" spans="2:25" x14ac:dyDescent="0.35">
      <c r="B66" s="102" t="s">
        <v>469</v>
      </c>
      <c r="C66" s="9"/>
      <c r="D66" s="8"/>
      <c r="E66" s="8"/>
      <c r="F66" s="8"/>
      <c r="G66" s="8"/>
      <c r="H66" s="8"/>
      <c r="I66" s="8"/>
      <c r="J66" s="7"/>
      <c r="K66" s="7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4"/>
      <c r="Y66" s="4"/>
    </row>
    <row r="67" spans="2:25" x14ac:dyDescent="0.35">
      <c r="B67" s="102" t="s">
        <v>614</v>
      </c>
      <c r="C67" s="9"/>
      <c r="D67" s="8"/>
      <c r="E67" s="8"/>
      <c r="F67" s="8"/>
      <c r="G67" s="8"/>
      <c r="H67" s="8"/>
      <c r="I67" s="8"/>
      <c r="J67" s="7"/>
      <c r="K67" s="7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4"/>
      <c r="Y67" s="4"/>
    </row>
    <row r="68" spans="2:25" x14ac:dyDescent="0.35">
      <c r="B68" s="102" t="s">
        <v>467</v>
      </c>
      <c r="C68" s="9"/>
      <c r="D68" s="8"/>
      <c r="E68" s="8"/>
      <c r="F68" s="8"/>
      <c r="G68" s="8"/>
      <c r="H68" s="8"/>
      <c r="I68" s="8"/>
      <c r="J68" s="7"/>
      <c r="K68" s="7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4"/>
      <c r="Y68" s="4"/>
    </row>
    <row r="69" spans="2:25" x14ac:dyDescent="0.35">
      <c r="B69" s="165" t="s">
        <v>164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2:25" x14ac:dyDescent="0.35">
      <c r="B70" s="102" t="s">
        <v>631</v>
      </c>
      <c r="C70" s="9"/>
      <c r="D70" s="8"/>
      <c r="E70" s="8"/>
      <c r="F70" s="8"/>
      <c r="G70" s="8"/>
      <c r="H70" s="8"/>
      <c r="I70" s="8"/>
      <c r="J70" s="7"/>
      <c r="K70" s="7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5"/>
      <c r="X70" s="4"/>
      <c r="Y70" s="4"/>
    </row>
    <row r="71" spans="2:25" x14ac:dyDescent="0.35">
      <c r="B71" s="102" t="s">
        <v>617</v>
      </c>
      <c r="C71" s="9"/>
      <c r="D71" s="8"/>
      <c r="E71" s="8"/>
      <c r="F71" s="8"/>
      <c r="G71" s="8"/>
      <c r="H71" s="8"/>
      <c r="I71" s="8"/>
      <c r="J71" s="7"/>
      <c r="K71" s="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5"/>
      <c r="X71" s="4"/>
      <c r="Y71" s="4"/>
    </row>
    <row r="72" spans="2:25" x14ac:dyDescent="0.35">
      <c r="B72" s="102" t="s">
        <v>618</v>
      </c>
      <c r="C72" s="9"/>
      <c r="D72" s="8"/>
      <c r="E72" s="8"/>
      <c r="F72" s="8"/>
      <c r="G72" s="8"/>
      <c r="H72" s="8"/>
      <c r="I72" s="8"/>
      <c r="J72" s="7"/>
      <c r="K72" s="7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5"/>
      <c r="X72" s="4"/>
      <c r="Y72" s="4"/>
    </row>
    <row r="73" spans="2:25" x14ac:dyDescent="0.35">
      <c r="B73" s="170" t="s">
        <v>226</v>
      </c>
      <c r="C73" s="9"/>
      <c r="D73" s="8"/>
      <c r="E73" s="8"/>
      <c r="F73" s="8"/>
      <c r="G73" s="8"/>
      <c r="H73" s="8"/>
      <c r="I73" s="8"/>
      <c r="J73" s="7"/>
      <c r="K73" s="7"/>
      <c r="L73" s="6"/>
      <c r="M73" s="6"/>
      <c r="N73" s="6"/>
      <c r="O73" s="6"/>
      <c r="P73" s="6"/>
      <c r="Q73" s="6"/>
      <c r="R73" s="6"/>
      <c r="S73" s="6"/>
      <c r="T73" s="4"/>
      <c r="U73" s="4"/>
      <c r="V73" s="4"/>
      <c r="W73" s="4"/>
      <c r="X73" s="4"/>
      <c r="Y73" s="4"/>
    </row>
    <row r="74" spans="2:25" x14ac:dyDescent="0.35">
      <c r="B74" s="204" t="s">
        <v>632</v>
      </c>
      <c r="T74" s="4"/>
      <c r="U74" s="4"/>
      <c r="V74" s="4"/>
      <c r="W74" s="4"/>
      <c r="X74" s="4"/>
      <c r="Y74" s="4"/>
    </row>
    <row r="75" spans="2:25" x14ac:dyDescent="0.35">
      <c r="B75" s="102" t="s">
        <v>633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2:25" x14ac:dyDescent="0.35">
      <c r="B76" s="102" t="s">
        <v>634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2:25" x14ac:dyDescent="0.35">
      <c r="B77" s="170" t="s">
        <v>622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2:25" x14ac:dyDescent="0.35">
      <c r="B78" s="102" t="s">
        <v>635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2:25" x14ac:dyDescent="0.35">
      <c r="B79" s="170" t="s">
        <v>168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2:25" x14ac:dyDescent="0.35">
      <c r="B80" s="173" t="s">
        <v>169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2:25" x14ac:dyDescent="0.35">
      <c r="B81" s="102" t="s">
        <v>521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2:25" x14ac:dyDescent="0.35">
      <c r="B82" s="102" t="s">
        <v>566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2:25" x14ac:dyDescent="0.3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x14ac:dyDescent="0.35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2:25" x14ac:dyDescent="0.3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x14ac:dyDescent="0.3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x14ac:dyDescent="0.3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</sheetData>
  <protectedRanges>
    <protectedRange sqref="AD10:AD11" name="Range1_11_1_1_1_2_2_1_2"/>
    <protectedRange sqref="AE10:AE11" name="Range1_11_1_1_1_2_2_1_2_1"/>
  </protectedRanges>
  <mergeCells count="47">
    <mergeCell ref="C6:L6"/>
    <mergeCell ref="C7:E7"/>
    <mergeCell ref="F7:L7"/>
    <mergeCell ref="B8:C8"/>
    <mergeCell ref="D8:F8"/>
    <mergeCell ref="G8:I8"/>
    <mergeCell ref="J8:L8"/>
    <mergeCell ref="CB8:CZ8"/>
    <mergeCell ref="DO8:DO9"/>
    <mergeCell ref="DN9:DN10"/>
    <mergeCell ref="AB8:AB10"/>
    <mergeCell ref="AC8:AC10"/>
    <mergeCell ref="AD8:AE8"/>
    <mergeCell ref="AI8:AJ8"/>
    <mergeCell ref="AP8:AT8"/>
    <mergeCell ref="AU8:AU9"/>
    <mergeCell ref="DG9:DG10"/>
    <mergeCell ref="AP10:AQ10"/>
    <mergeCell ref="AI9:AI10"/>
    <mergeCell ref="AJ9:AJ10"/>
    <mergeCell ref="AK9:AK10"/>
    <mergeCell ref="DP8:DP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AV8:BC8"/>
    <mergeCell ref="BD8:BK8"/>
    <mergeCell ref="BL8:BS8"/>
    <mergeCell ref="BT8:CA8"/>
    <mergeCell ref="K9:K10"/>
    <mergeCell ref="L9:L10"/>
    <mergeCell ref="Z8:AA9"/>
    <mergeCell ref="B38:F38"/>
    <mergeCell ref="C39:F39"/>
    <mergeCell ref="C40:F40"/>
    <mergeCell ref="C41:F41"/>
    <mergeCell ref="M8:P8"/>
    <mergeCell ref="Q8:T8"/>
    <mergeCell ref="U8:U10"/>
    <mergeCell ref="V8:W9"/>
    <mergeCell ref="X8:Y9"/>
  </mergeCells>
  <dataValidations count="2">
    <dataValidation type="list" allowBlank="1" showInputMessage="1" showErrorMessage="1" sqref="DT31:DU31" xr:uid="{00000000-0002-0000-1E00-000000000000}">
      <formula1>$BA$25:$BA$29</formula1>
    </dataValidation>
    <dataValidation type="list" allowBlank="1" showInputMessage="1" showErrorMessage="1" sqref="U12:U35" xr:uid="{00000000-0002-0000-1E00-000001000000}">
      <formula1>$DT$9:$DT$20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AF6BA8AB-A4EA-4AD6-AA45-9F3847EFE1D9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97A44D86-5A0E-49F1-AF3B-5D957A93DD8C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Paul I. Caganda</dc:creator>
  <cp:lastModifiedBy>Nam Le</cp:lastModifiedBy>
  <dcterms:created xsi:type="dcterms:W3CDTF">2018-07-19T06:36:55Z</dcterms:created>
  <dcterms:modified xsi:type="dcterms:W3CDTF">2019-02-21T01:20:39Z</dcterms:modified>
</cp:coreProperties>
</file>