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nvironmental Monitoring Restoration\PC\STATE FUNDED PROGRAMS\STATE PREAPPROVAL PROGRAM\SOW TEMPLATES\SOW date calculator\"/>
    </mc:Choice>
  </mc:AlternateContent>
  <xr:revisionPtr revIDLastSave="0" documentId="13_ncr:1_{39787783-3377-486E-BD99-C31984E1836A}" xr6:coauthVersionLast="44" xr6:coauthVersionMax="44" xr10:uidLastSave="{00000000-0000-0000-0000-000000000000}"/>
  <bookViews>
    <workbookView xWindow="28680" yWindow="-270" windowWidth="29040" windowHeight="15840" tabRatio="473" xr2:uid="{DBB329D1-8938-46EF-9A44-C06D629B13FE}"/>
  </bookViews>
  <sheets>
    <sheet name="60 day, 90 day, 180 day" sheetId="9" r:id="rId1"/>
    <sheet name="60 day" sheetId="1" r:id="rId2"/>
    <sheet name="90 day " sheetId="7" r:id="rId3"/>
    <sheet name="180 da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J34" i="9" l="1"/>
  <c r="H34" i="9"/>
  <c r="J23" i="9"/>
  <c r="H23" i="9"/>
  <c r="F34" i="9"/>
  <c r="F23" i="9"/>
  <c r="J3" i="9"/>
  <c r="J4" i="9" s="1"/>
  <c r="H3" i="9"/>
  <c r="H4" i="9" s="1"/>
  <c r="F3" i="9"/>
  <c r="F4" i="9" s="1"/>
  <c r="J35" i="9" l="1"/>
  <c r="K35" i="9" s="1"/>
  <c r="K34" i="9"/>
  <c r="H35" i="9"/>
  <c r="I35" i="9" s="1"/>
  <c r="I34" i="9"/>
  <c r="F24" i="9"/>
  <c r="G24" i="9" s="1"/>
  <c r="G23" i="9"/>
  <c r="H24" i="9"/>
  <c r="I24" i="9" s="1"/>
  <c r="I23" i="9"/>
  <c r="J24" i="9"/>
  <c r="J25" i="9" s="1"/>
  <c r="K25" i="9" s="1"/>
  <c r="K23" i="9"/>
  <c r="F35" i="9"/>
  <c r="G35" i="9" s="1"/>
  <c r="G34" i="9"/>
  <c r="F5" i="9"/>
  <c r="G4" i="9"/>
  <c r="H5" i="9"/>
  <c r="I4" i="9"/>
  <c r="J5" i="9"/>
  <c r="K4" i="9"/>
  <c r="J36" i="9" l="1"/>
  <c r="K36" i="9" s="1"/>
  <c r="H36" i="9"/>
  <c r="I36" i="9" s="1"/>
  <c r="K24" i="9"/>
  <c r="F25" i="9"/>
  <c r="G25" i="9" s="1"/>
  <c r="H25" i="9"/>
  <c r="I25" i="9" s="1"/>
  <c r="F36" i="9"/>
  <c r="G36" i="9" s="1"/>
  <c r="J26" i="9"/>
  <c r="K26" i="9" s="1"/>
  <c r="H6" i="9"/>
  <c r="I5" i="9"/>
  <c r="J6" i="9"/>
  <c r="K5" i="9"/>
  <c r="F6" i="9"/>
  <c r="G5" i="9"/>
  <c r="H37" i="9" l="1"/>
  <c r="I37" i="9" s="1"/>
  <c r="J37" i="9"/>
  <c r="K37" i="9" s="1"/>
  <c r="H26" i="9"/>
  <c r="I26" i="9" s="1"/>
  <c r="F26" i="9"/>
  <c r="G26" i="9" s="1"/>
  <c r="F37" i="9"/>
  <c r="G37" i="9" s="1"/>
  <c r="J27" i="9"/>
  <c r="K27" i="9" s="1"/>
  <c r="F7" i="9"/>
  <c r="G6" i="9"/>
  <c r="J7" i="9"/>
  <c r="K6" i="9"/>
  <c r="H7" i="9"/>
  <c r="I6" i="9"/>
  <c r="F27" i="9" l="1"/>
  <c r="G27" i="9" s="1"/>
  <c r="H38" i="9"/>
  <c r="I38" i="9" s="1"/>
  <c r="J38" i="9"/>
  <c r="K38" i="9" s="1"/>
  <c r="H27" i="9"/>
  <c r="I27" i="9" s="1"/>
  <c r="F38" i="9"/>
  <c r="G38" i="9" s="1"/>
  <c r="J28" i="9"/>
  <c r="K28" i="9" s="1"/>
  <c r="H8" i="9"/>
  <c r="I7" i="9"/>
  <c r="J8" i="9"/>
  <c r="K7" i="9"/>
  <c r="F8" i="9"/>
  <c r="G7" i="9"/>
  <c r="F28" i="9" l="1"/>
  <c r="G28" i="9" s="1"/>
  <c r="H28" i="9"/>
  <c r="I28" i="9" s="1"/>
  <c r="F39" i="9"/>
  <c r="G39" i="9" s="1"/>
  <c r="J39" i="9"/>
  <c r="K39" i="9" s="1"/>
  <c r="H39" i="9"/>
  <c r="I39" i="9" s="1"/>
  <c r="J29" i="9"/>
  <c r="K29" i="9" s="1"/>
  <c r="F9" i="9"/>
  <c r="G8" i="9"/>
  <c r="J9" i="9"/>
  <c r="K8" i="9"/>
  <c r="H9" i="9"/>
  <c r="I8" i="9"/>
  <c r="H29" i="9" l="1"/>
  <c r="I29" i="9" s="1"/>
  <c r="F29" i="9"/>
  <c r="G29" i="9" s="1"/>
  <c r="H40" i="9"/>
  <c r="I40" i="9" s="1"/>
  <c r="J40" i="9"/>
  <c r="K40" i="9" s="1"/>
  <c r="F40" i="9"/>
  <c r="G40" i="9" s="1"/>
  <c r="J30" i="9"/>
  <c r="K30" i="9" s="1"/>
  <c r="H10" i="9"/>
  <c r="I9" i="9"/>
  <c r="J10" i="9"/>
  <c r="K9" i="9"/>
  <c r="F10" i="9"/>
  <c r="G9" i="9"/>
  <c r="F30" i="9" l="1"/>
  <c r="G30" i="9" s="1"/>
  <c r="H30" i="9"/>
  <c r="I30" i="9" s="1"/>
  <c r="F41" i="9"/>
  <c r="G41" i="9" s="1"/>
  <c r="J41" i="9"/>
  <c r="K41" i="9" s="1"/>
  <c r="H41" i="9"/>
  <c r="I41" i="9" s="1"/>
  <c r="J31" i="9"/>
  <c r="K31" i="9" s="1"/>
  <c r="F11" i="9"/>
  <c r="G10" i="9"/>
  <c r="J11" i="9"/>
  <c r="K10" i="9"/>
  <c r="H11" i="9"/>
  <c r="I10" i="9"/>
  <c r="H31" i="9" l="1"/>
  <c r="I31" i="9" s="1"/>
  <c r="F31" i="9"/>
  <c r="G31" i="9" s="1"/>
  <c r="H42" i="9"/>
  <c r="I42" i="9" s="1"/>
  <c r="J42" i="9"/>
  <c r="K42" i="9" s="1"/>
  <c r="F42" i="9"/>
  <c r="G42" i="9" s="1"/>
  <c r="J32" i="9"/>
  <c r="K32" i="9" s="1"/>
  <c r="H12" i="9"/>
  <c r="I12" i="9" s="1"/>
  <c r="I11" i="9"/>
  <c r="J12" i="9"/>
  <c r="K12" i="9" s="1"/>
  <c r="K11" i="9"/>
  <c r="F12" i="9"/>
  <c r="G12" i="9" s="1"/>
  <c r="G11" i="9"/>
  <c r="H32" i="9" l="1"/>
  <c r="I32" i="9" s="1"/>
  <c r="F32" i="9"/>
  <c r="G32" i="9" s="1"/>
  <c r="J43" i="9"/>
  <c r="K43" i="9" s="1"/>
  <c r="F43" i="9"/>
  <c r="G43" i="9" s="1"/>
  <c r="H43" i="9"/>
  <c r="I43" i="9" s="1"/>
  <c r="B3" i="8"/>
  <c r="B3" i="7"/>
  <c r="E3" i="7" s="1"/>
  <c r="F3" i="7" s="1"/>
  <c r="G3" i="7" l="1"/>
  <c r="F12" i="7"/>
  <c r="E3" i="8"/>
  <c r="D3" i="9"/>
  <c r="D3" i="8"/>
  <c r="D3" i="7"/>
  <c r="H3" i="7" l="1"/>
  <c r="G12" i="7"/>
  <c r="F3" i="8"/>
  <c r="I3" i="7" l="1"/>
  <c r="H12" i="7"/>
  <c r="G3" i="8"/>
  <c r="F12" i="8"/>
  <c r="J3" i="7" l="1"/>
  <c r="I12" i="7"/>
  <c r="H3" i="8"/>
  <c r="G12" i="8"/>
  <c r="B3" i="1"/>
  <c r="E3" i="1" s="1"/>
  <c r="F3" i="1" s="1"/>
  <c r="G3" i="1" l="1"/>
  <c r="F12" i="1"/>
  <c r="K3" i="7"/>
  <c r="J12" i="7"/>
  <c r="I3" i="8"/>
  <c r="H12" i="8"/>
  <c r="D3" i="1"/>
  <c r="H3" i="1" l="1"/>
  <c r="G12" i="1"/>
  <c r="L3" i="7"/>
  <c r="K12" i="7"/>
  <c r="J3" i="8"/>
  <c r="I12" i="8"/>
  <c r="I3" i="1" l="1"/>
  <c r="H12" i="1"/>
  <c r="M3" i="7"/>
  <c r="L12" i="7"/>
  <c r="K3" i="8"/>
  <c r="J12" i="8"/>
  <c r="J3" i="1" l="1"/>
  <c r="I12" i="1"/>
  <c r="N3" i="7"/>
  <c r="N12" i="7" s="1"/>
  <c r="M12" i="7"/>
  <c r="L3" i="8"/>
  <c r="K12" i="8"/>
  <c r="K3" i="1" l="1"/>
  <c r="J12" i="1"/>
  <c r="M3" i="8"/>
  <c r="L12" i="8"/>
  <c r="L3" i="1" l="1"/>
  <c r="K12" i="1"/>
  <c r="N3" i="8"/>
  <c r="N12" i="8" s="1"/>
  <c r="M12" i="8"/>
  <c r="M3" i="1" l="1"/>
  <c r="L12" i="1"/>
  <c r="N3" i="1" l="1"/>
  <c r="N12" i="1" s="1"/>
  <c r="M12" i="1"/>
</calcChain>
</file>

<file path=xl/sharedStrings.xml><?xml version="1.0" encoding="utf-8"?>
<sst xmlns="http://schemas.openxmlformats.org/spreadsheetml/2006/main" count="219" uniqueCount="37">
  <si>
    <t>FDEP Holidays</t>
  </si>
  <si>
    <t># of days into the future</t>
  </si>
  <si>
    <t xml:space="preserve">Task 2 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</si>
  <si>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</si>
  <si>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</si>
  <si>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</si>
  <si>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</si>
  <si>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</si>
  <si>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</si>
  <si>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</si>
  <si>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</si>
  <si>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 (+75 Days)</t>
  </si>
  <si>
    <t>"+60 Days" between tasks taking Holiday's and No Weekends into account</t>
  </si>
  <si>
    <t xml:space="preserve">Uncalculated Calendar Date </t>
  </si>
  <si>
    <t xml:space="preserve">"+60" day forward POS Enddate if after this task </t>
  </si>
  <si>
    <t>Todays Date or Start Date</t>
  </si>
  <si>
    <r>
      <t>*"</t>
    </r>
    <r>
      <rPr>
        <b/>
        <i/>
        <sz val="11"/>
        <color theme="4" tint="-0.499984740745262"/>
        <rFont val="Calibri"/>
        <family val="2"/>
        <scheme val="minor"/>
      </rPr>
      <t>WORKDAY.INTL</t>
    </r>
    <r>
      <rPr>
        <i/>
        <sz val="11"/>
        <color theme="2" tint="-0.499984740745262"/>
        <rFont val="Calibri"/>
        <family val="2"/>
        <scheme val="minor"/>
      </rPr>
      <t>(</t>
    </r>
    <r>
      <rPr>
        <b/>
        <i/>
        <sz val="11"/>
        <color theme="2" tint="-0.499984740745262"/>
        <rFont val="Calibri"/>
        <family val="2"/>
        <scheme val="minor"/>
      </rPr>
      <t>WORKDAY.INTL</t>
    </r>
    <r>
      <rPr>
        <i/>
        <sz val="11"/>
        <color theme="2" tint="-0.499984740745262"/>
        <rFont val="Calibri"/>
        <family val="2"/>
        <scheme val="minor"/>
      </rPr>
      <t xml:space="preserve">)" The </t>
    </r>
    <r>
      <rPr>
        <b/>
        <i/>
        <sz val="11"/>
        <color theme="2" tint="-0.499984740745262"/>
        <rFont val="Calibri"/>
        <family val="2"/>
        <scheme val="minor"/>
      </rPr>
      <t>inner function</t>
    </r>
    <r>
      <rPr>
        <i/>
        <sz val="11"/>
        <color theme="2" tint="-0.499984740745262"/>
        <rFont val="Calibri"/>
        <family val="2"/>
        <scheme val="minor"/>
      </rPr>
      <t xml:space="preserve"> performs a check from by going forward 59 days from the start date and verifying it is not a holiday as the output final date. The </t>
    </r>
    <r>
      <rPr>
        <b/>
        <i/>
        <sz val="11"/>
        <color theme="4" tint="-0.499984740745262"/>
        <rFont val="Calibri"/>
        <family val="2"/>
        <scheme val="minor"/>
      </rPr>
      <t>outer</t>
    </r>
    <r>
      <rPr>
        <i/>
        <sz val="11"/>
        <color theme="4" tint="-0.499984740745262"/>
        <rFont val="Calibri"/>
        <family val="2"/>
        <scheme val="minor"/>
      </rPr>
      <t xml:space="preserve"> </t>
    </r>
    <r>
      <rPr>
        <b/>
        <i/>
        <sz val="11"/>
        <color theme="4" tint="-0.499984740745262"/>
        <rFont val="Calibri"/>
        <family val="2"/>
        <scheme val="minor"/>
      </rPr>
      <t>function</t>
    </r>
    <r>
      <rPr>
        <i/>
        <sz val="11"/>
        <color theme="4" tint="-0.499984740745262"/>
        <rFont val="Calibri"/>
        <family val="2"/>
        <scheme val="minor"/>
      </rPr>
      <t xml:space="preserve"> </t>
    </r>
    <r>
      <rPr>
        <i/>
        <sz val="11"/>
        <color theme="2" tint="-0.499984740745262"/>
        <rFont val="Calibri"/>
        <family val="2"/>
        <scheme val="minor"/>
      </rPr>
      <t>picks up where the inner left off and goes forward 1 day to make sure it's both not a weekend and it's not a holiday. Together they yield the correct 60 day intervals.</t>
    </r>
  </si>
  <si>
    <t>"+90 Days" between tasks taking Holiday's and No Weekends into account</t>
  </si>
  <si>
    <t>"+60" days between tasks</t>
  </si>
  <si>
    <t>"+90" days between tasks</t>
  </si>
  <si>
    <t>"+180" days between tasks</t>
  </si>
  <si>
    <t>Days between tasks taking Holiday's and No Weekends into account</t>
  </si>
  <si>
    <t>Defaulted for first task +75  days into the future</t>
  </si>
  <si>
    <t>Input SOW start date or todays date below</t>
  </si>
  <si>
    <r>
      <t>*"</t>
    </r>
    <r>
      <rPr>
        <b/>
        <i/>
        <sz val="11"/>
        <color theme="4" tint="-0.499984740745262"/>
        <rFont val="Calibri"/>
        <family val="2"/>
        <scheme val="minor"/>
      </rPr>
      <t>WORKDAY.INTL</t>
    </r>
    <r>
      <rPr>
        <i/>
        <sz val="11"/>
        <color theme="2" tint="-0.499984740745262"/>
        <rFont val="Calibri"/>
        <family val="2"/>
        <scheme val="minor"/>
      </rPr>
      <t>(</t>
    </r>
    <r>
      <rPr>
        <b/>
        <i/>
        <sz val="11"/>
        <color theme="2" tint="-0.499984740745262"/>
        <rFont val="Calibri"/>
        <family val="2"/>
        <scheme val="minor"/>
      </rPr>
      <t>WORKDAY.INTL</t>
    </r>
    <r>
      <rPr>
        <i/>
        <sz val="11"/>
        <color theme="2" tint="-0.499984740745262"/>
        <rFont val="Calibri"/>
        <family val="2"/>
        <scheme val="minor"/>
      </rPr>
      <t xml:space="preserve">)" The </t>
    </r>
    <r>
      <rPr>
        <b/>
        <i/>
        <sz val="11"/>
        <color theme="2" tint="-0.499984740745262"/>
        <rFont val="Calibri"/>
        <family val="2"/>
        <scheme val="minor"/>
      </rPr>
      <t>inner function</t>
    </r>
    <r>
      <rPr>
        <i/>
        <sz val="11"/>
        <color theme="2" tint="-0.499984740745262"/>
        <rFont val="Calibri"/>
        <family val="2"/>
        <scheme val="minor"/>
      </rPr>
      <t xml:space="preserve"> performs a check from by going forward 59/89/179 days from the start date and verifying it is not a holiday as the output final date. The </t>
    </r>
    <r>
      <rPr>
        <b/>
        <i/>
        <sz val="11"/>
        <color theme="4" tint="-0.499984740745262"/>
        <rFont val="Calibri"/>
        <family val="2"/>
        <scheme val="minor"/>
      </rPr>
      <t>outer</t>
    </r>
    <r>
      <rPr>
        <i/>
        <sz val="11"/>
        <color theme="4" tint="-0.499984740745262"/>
        <rFont val="Calibri"/>
        <family val="2"/>
        <scheme val="minor"/>
      </rPr>
      <t xml:space="preserve"> </t>
    </r>
    <r>
      <rPr>
        <b/>
        <i/>
        <sz val="11"/>
        <color theme="4" tint="-0.499984740745262"/>
        <rFont val="Calibri"/>
        <family val="2"/>
        <scheme val="minor"/>
      </rPr>
      <t>function</t>
    </r>
    <r>
      <rPr>
        <i/>
        <sz val="11"/>
        <color theme="4" tint="-0.499984740745262"/>
        <rFont val="Calibri"/>
        <family val="2"/>
        <scheme val="minor"/>
      </rPr>
      <t xml:space="preserve"> </t>
    </r>
    <r>
      <rPr>
        <i/>
        <sz val="11"/>
        <color theme="2" tint="-0.499984740745262"/>
        <rFont val="Calibri"/>
        <family val="2"/>
        <scheme val="minor"/>
      </rPr>
      <t>picks up where the inner left off and goes forward 1 day to make sure it's both not a weekend and it's not a holiday. Together they yield the correct deliverable due date intervals.</t>
    </r>
  </si>
  <si>
    <t>Date Change Order #1</t>
  </si>
  <si>
    <t>Date Change Order #2</t>
  </si>
  <si>
    <t xml:space="preserve">Task </t>
  </si>
  <si>
    <t>Task</t>
  </si>
  <si>
    <r>
      <t xml:space="preserve">*Input the date the SOW has been written or todays date in the </t>
    </r>
    <r>
      <rPr>
        <i/>
        <sz val="11"/>
        <color rgb="FFFF0000"/>
        <rFont val="Calibri"/>
        <family val="2"/>
        <scheme val="minor"/>
      </rPr>
      <t>Red box</t>
    </r>
    <r>
      <rPr>
        <i/>
        <u/>
        <sz val="11"/>
        <color theme="1" tint="0.499984740745262"/>
        <rFont val="Calibri"/>
        <family val="2"/>
        <scheme val="minor"/>
      </rPr>
      <t xml:space="preserve"> above </t>
    </r>
    <r>
      <rPr>
        <i/>
        <sz val="11"/>
        <color theme="1" tint="0.499984740745262"/>
        <rFont val="Calibri"/>
        <family val="2"/>
        <scheme val="minor"/>
      </rPr>
      <t xml:space="preserve"> to populate the task deliverable dates and POS. </t>
    </r>
  </si>
  <si>
    <t>Next task due date</t>
  </si>
  <si>
    <t>"+60" Day intervals</t>
  </si>
  <si>
    <t>"+90" Day intervals</t>
  </si>
  <si>
    <t>"+180" Day intervals</t>
  </si>
  <si>
    <t>Days between two dates</t>
  </si>
  <si>
    <t>Date 1</t>
  </si>
  <si>
    <t>Date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</si>
</sst>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theme="1" tint="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3" xfId="0" applyFont="1" applyBorder="1"/>
    <xf numFmtId="14" fontId="4" fillId="0" borderId="0" xfId="0" applyNumberFormat="1" applyFont="1"/>
    <xf numFmtId="164" fontId="3" fillId="0" borderId="3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wrapText="1"/>
    </xf>
    <xf numFmtId="165" fontId="0" fillId="0" borderId="0" xfId="0" applyNumberForma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4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6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14" fontId="2" fillId="2" borderId="1" xfId="1" applyNumberFormat="1" applyAlignment="1">
      <alignment wrapText="1"/>
    </xf>
    <xf numFmtId="49" fontId="3" fillId="0" borderId="3" xfId="0" applyNumberFormat="1" applyFont="1" applyBorder="1" applyAlignment="1">
      <alignment wrapText="1"/>
    </xf>
    <xf numFmtId="0" fontId="0" fillId="5" borderId="0" xfId="0" applyFill="1"/>
    <xf numFmtId="0" fontId="3" fillId="5" borderId="13" xfId="0" applyFont="1" applyFill="1" applyBorder="1" applyAlignment="1">
      <alignment horizontal="center" vertical="center"/>
    </xf>
    <xf numFmtId="0" fontId="3" fillId="0" borderId="2" xfId="2" applyFont="1" applyFill="1" applyAlignment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/>
    </xf>
    <xf numFmtId="165" fontId="15" fillId="5" borderId="8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5" fillId="6" borderId="8" xfId="0" applyNumberFormat="1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 wrapText="1"/>
    </xf>
    <xf numFmtId="165" fontId="15" fillId="5" borderId="10" xfId="0" applyNumberFormat="1" applyFont="1" applyFill="1" applyBorder="1" applyAlignment="1">
      <alignment horizontal="center" vertical="center" wrapText="1"/>
    </xf>
    <xf numFmtId="165" fontId="9" fillId="7" borderId="9" xfId="0" applyNumberFormat="1" applyFont="1" applyFill="1" applyBorder="1" applyAlignment="1">
      <alignment horizontal="center" vertical="center"/>
    </xf>
    <xf numFmtId="14" fontId="16" fillId="0" borderId="4" xfId="1" applyNumberFormat="1" applyFont="1" applyFill="1" applyBorder="1" applyAlignment="1" applyProtection="1">
      <alignment horizontal="center" vertical="center" wrapText="1"/>
      <protection locked="0"/>
    </xf>
    <xf numFmtId="14" fontId="1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165" fontId="0" fillId="5" borderId="12" xfId="0" applyNumberForma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165" fontId="15" fillId="0" borderId="8" xfId="0" applyNumberFormat="1" applyFont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165" fontId="9" fillId="7" borderId="7" xfId="0" applyNumberFormat="1" applyFont="1" applyFill="1" applyBorder="1" applyAlignment="1">
      <alignment horizontal="center" vertical="center" wrapText="1"/>
    </xf>
    <xf numFmtId="165" fontId="9" fillId="7" borderId="1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wrapText="1"/>
    </xf>
    <xf numFmtId="49" fontId="6" fillId="0" borderId="19" xfId="0" applyNumberFormat="1" applyFont="1" applyBorder="1" applyAlignment="1">
      <alignment horizontal="center" wrapText="1"/>
    </xf>
    <xf numFmtId="14" fontId="8" fillId="0" borderId="4" xfId="0" applyNumberFormat="1" applyFont="1" applyBorder="1" applyAlignment="1">
      <alignment horizontal="center" wrapText="1"/>
    </xf>
    <xf numFmtId="0" fontId="3" fillId="3" borderId="2" xfId="2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right" indent="1"/>
    </xf>
    <xf numFmtId="14" fontId="13" fillId="0" borderId="0" xfId="0" applyNumberFormat="1" applyFont="1" applyAlignment="1">
      <alignment horizontal="right" indent="1"/>
    </xf>
    <xf numFmtId="0" fontId="19" fillId="0" borderId="19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4">
    <cellStyle name="20% - Accent5" xfId="3" builtinId="46"/>
    <cellStyle name="Input" xfId="1" builtinId="20"/>
    <cellStyle name="Normal" xfId="0" builtinId="0"/>
    <cellStyle name="Note" xfId="2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1099-84DB-4C28-8777-F6811502731F}">
  <dimension ref="A1:R43"/>
  <sheetViews>
    <sheetView tabSelected="1" workbookViewId="0">
      <selection activeCell="B3" sqref="B3"/>
    </sheetView>
  </sheetViews>
  <sheetFormatPr defaultColWidth="16.5703125" defaultRowHeight="15" x14ac:dyDescent="0.25"/>
  <cols>
    <col min="1" max="1" width="17.85546875" customWidth="1"/>
    <col min="2" max="2" width="11.7109375" customWidth="1"/>
    <col min="3" max="3" width="16.28515625" customWidth="1"/>
    <col min="4" max="4" width="13" customWidth="1"/>
    <col min="5" max="5" width="22.5703125" customWidth="1"/>
    <col min="6" max="6" width="28.7109375" customWidth="1"/>
    <col min="7" max="7" width="30.140625" bestFit="1" customWidth="1"/>
    <col min="8" max="8" width="29.7109375" bestFit="1" customWidth="1"/>
    <col min="9" max="9" width="28.5703125" bestFit="1" customWidth="1"/>
    <col min="10" max="10" width="30.42578125" bestFit="1" customWidth="1"/>
    <col min="11" max="11" width="28.5703125" bestFit="1" customWidth="1"/>
    <col min="12" max="12" width="26.42578125" bestFit="1" customWidth="1"/>
    <col min="13" max="13" width="28" bestFit="1" customWidth="1"/>
    <col min="14" max="14" width="26.7109375" bestFit="1" customWidth="1"/>
  </cols>
  <sheetData>
    <row r="1" spans="1:18" ht="15.75" thickBot="1" x14ac:dyDescent="0.3">
      <c r="A1" s="33"/>
      <c r="B1" s="33"/>
      <c r="C1" s="33"/>
      <c r="D1" s="33"/>
      <c r="E1" s="61" t="s">
        <v>21</v>
      </c>
      <c r="F1" s="61"/>
      <c r="G1" s="61"/>
      <c r="H1" s="61"/>
      <c r="I1" s="61"/>
      <c r="J1" s="61"/>
      <c r="K1" s="61"/>
      <c r="L1" s="22"/>
      <c r="M1" s="22"/>
      <c r="N1" s="22"/>
      <c r="O1" s="23"/>
      <c r="P1" s="23"/>
      <c r="Q1" s="23"/>
      <c r="R1" s="24"/>
    </row>
    <row r="2" spans="1:18" s="20" customFormat="1" ht="63.75" customHeight="1" thickBot="1" x14ac:dyDescent="0.3">
      <c r="A2" s="40" t="s">
        <v>0</v>
      </c>
      <c r="B2" s="41" t="s">
        <v>23</v>
      </c>
      <c r="C2" s="42" t="s">
        <v>22</v>
      </c>
      <c r="D2" s="43" t="s">
        <v>13</v>
      </c>
      <c r="E2" s="44"/>
      <c r="F2" s="21" t="s">
        <v>18</v>
      </c>
      <c r="G2" s="49" t="s">
        <v>14</v>
      </c>
      <c r="H2" s="51" t="s">
        <v>19</v>
      </c>
      <c r="I2" s="49" t="s">
        <v>14</v>
      </c>
      <c r="J2" s="51" t="s">
        <v>20</v>
      </c>
      <c r="K2" s="49" t="s">
        <v>14</v>
      </c>
    </row>
    <row r="3" spans="1:18" s="5" customFormat="1" ht="19.5" customHeight="1" thickBot="1" x14ac:dyDescent="0.3">
      <c r="A3" s="26">
        <v>43831</v>
      </c>
      <c r="B3" s="39"/>
      <c r="C3" s="15">
        <v>75</v>
      </c>
      <c r="D3" s="27">
        <f>B3+C3</f>
        <v>75</v>
      </c>
      <c r="E3" s="53" t="s">
        <v>11</v>
      </c>
      <c r="F3" s="52" t="str">
        <f>IF(B3&gt;0,WORKDAY.INTL(WORKDAY.INTL(B3,74,"0000000",$A$12),1,1,$A$3:$A$11)," ")</f>
        <v xml:space="preserve"> </v>
      </c>
      <c r="G3" s="48"/>
      <c r="H3" s="50" t="str">
        <f>IF(B3&gt;0,WORKDAY.INTL(WORKDAY.INTL(B3,74,"0000000",$A$12),1,1,$A$3:$A$11)," ")</f>
        <v xml:space="preserve"> </v>
      </c>
      <c r="I3" s="48"/>
      <c r="J3" s="50" t="str">
        <f>IF(B3,WORKDAY.INTL(WORKDAY.INTL(B3,74,"0000000",$A$12),1,1,$A$3:$A$11)," ")</f>
        <v xml:space="preserve"> </v>
      </c>
      <c r="K3" s="48"/>
    </row>
    <row r="4" spans="1:18" s="20" customFormat="1" x14ac:dyDescent="0.25">
      <c r="A4" s="30">
        <v>43850</v>
      </c>
      <c r="B4" s="25"/>
      <c r="C4" s="25"/>
      <c r="D4" s="25"/>
      <c r="E4" s="54" t="s">
        <v>2</v>
      </c>
      <c r="F4" s="45" t="e">
        <f>WORKDAY.INTL(WORKDAY.INTL(F3,59,"0000000",$A$12),1,1,$A$3:$A$11)</f>
        <v>#VALUE!</v>
      </c>
      <c r="G4" s="37" t="e">
        <f>WORKDAY.INTL(WORKDAY.INTL(F4,59,"0000000",$A$12),1,1,$A$3:$A$11)</f>
        <v>#VALUE!</v>
      </c>
      <c r="H4" s="31" t="e">
        <f>WORKDAY.INTL(WORKDAY.INTL(H3,89,"0000000",$A$12),1,1,$A$3:$A$11)</f>
        <v>#VALUE!</v>
      </c>
      <c r="I4" s="37" t="e">
        <f>WORKDAY.INTL(WORKDAY.INTL(H4,59,"0000000",$A$12),1,1,$A$3:$A$11)</f>
        <v>#VALUE!</v>
      </c>
      <c r="J4" s="31" t="e">
        <f>WORKDAY.INTL(WORKDAY.INTL(J3,179,"0000000",$A$12),1,1,$A$3:$A$11)</f>
        <v>#VALUE!</v>
      </c>
      <c r="K4" s="37" t="e">
        <f>WORKDAY.INTL(WORKDAY.INTL(J4,59,"0000000",$A$12),1,1,$A$3:$A$11)</f>
        <v>#VALUE!</v>
      </c>
    </row>
    <row r="5" spans="1:18" x14ac:dyDescent="0.25">
      <c r="A5" s="32">
        <v>43976</v>
      </c>
      <c r="B5" s="33"/>
      <c r="C5" s="33"/>
      <c r="D5" s="33"/>
      <c r="E5" s="53" t="s">
        <v>3</v>
      </c>
      <c r="F5" s="46" t="e">
        <f t="shared" ref="F5:F12" si="0">WORKDAY.INTL(WORKDAY.INTL(F4,59,"0000000",$A$12),1,1,$A$3:$A$11)</f>
        <v>#VALUE!</v>
      </c>
      <c r="G5" s="37" t="e">
        <f t="shared" ref="G5:G12" si="1">WORKDAY.INTL(WORKDAY.INTL(F5,59,"0000000",$A$12),1,1,$A$3:$A$11)</f>
        <v>#VALUE!</v>
      </c>
      <c r="H5" s="34" t="e">
        <f t="shared" ref="H5:H12" si="2">WORKDAY.INTL(WORKDAY.INTL(H4,89,"0000000",$A$12),1,1,$A$3:$A$11)</f>
        <v>#VALUE!</v>
      </c>
      <c r="I5" s="37" t="e">
        <f t="shared" ref="I5:I12" si="3">WORKDAY.INTL(WORKDAY.INTL(H5,59,"0000000",$A$12),1,1,$A$3:$A$11)</f>
        <v>#VALUE!</v>
      </c>
      <c r="J5" s="34" t="e">
        <f t="shared" ref="J5:J12" si="4">WORKDAY.INTL(WORKDAY.INTL(J4,179,"0000000",$A$12),1,1,$A$3:$A$11)</f>
        <v>#VALUE!</v>
      </c>
      <c r="K5" s="37" t="e">
        <f t="shared" ref="K5:K12" si="5">WORKDAY.INTL(WORKDAY.INTL(J5,59,"0000000",$A$12),1,1,$A$3:$A$11)</f>
        <v>#VALUE!</v>
      </c>
    </row>
    <row r="6" spans="1:18" s="20" customFormat="1" x14ac:dyDescent="0.25">
      <c r="A6" s="30">
        <v>44015</v>
      </c>
      <c r="B6" s="25"/>
      <c r="C6" s="25"/>
      <c r="D6" s="25"/>
      <c r="E6" s="54" t="s">
        <v>4</v>
      </c>
      <c r="F6" s="45" t="e">
        <f t="shared" si="0"/>
        <v>#VALUE!</v>
      </c>
      <c r="G6" s="37" t="e">
        <f t="shared" si="1"/>
        <v>#VALUE!</v>
      </c>
      <c r="H6" s="31" t="e">
        <f t="shared" si="2"/>
        <v>#VALUE!</v>
      </c>
      <c r="I6" s="37" t="e">
        <f t="shared" si="3"/>
        <v>#VALUE!</v>
      </c>
      <c r="J6" s="31" t="e">
        <f t="shared" si="4"/>
        <v>#VALUE!</v>
      </c>
      <c r="K6" s="37" t="e">
        <f t="shared" si="5"/>
        <v>#VALUE!</v>
      </c>
    </row>
    <row r="7" spans="1:18" x14ac:dyDescent="0.25">
      <c r="A7" s="32">
        <v>44081</v>
      </c>
      <c r="B7" s="33"/>
      <c r="C7" s="33"/>
      <c r="D7" s="33"/>
      <c r="E7" s="53" t="s">
        <v>5</v>
      </c>
      <c r="F7" s="46" t="e">
        <f t="shared" si="0"/>
        <v>#VALUE!</v>
      </c>
      <c r="G7" s="37" t="e">
        <f t="shared" si="1"/>
        <v>#VALUE!</v>
      </c>
      <c r="H7" s="34" t="e">
        <f t="shared" si="2"/>
        <v>#VALUE!</v>
      </c>
      <c r="I7" s="37" t="e">
        <f t="shared" si="3"/>
        <v>#VALUE!</v>
      </c>
      <c r="J7" s="34" t="e">
        <f t="shared" si="4"/>
        <v>#VALUE!</v>
      </c>
      <c r="K7" s="37" t="e">
        <f t="shared" si="5"/>
        <v>#VALUE!</v>
      </c>
    </row>
    <row r="8" spans="1:18" s="20" customFormat="1" x14ac:dyDescent="0.25">
      <c r="A8" s="30">
        <v>44146</v>
      </c>
      <c r="B8" s="25"/>
      <c r="C8" s="25"/>
      <c r="D8" s="25"/>
      <c r="E8" s="54" t="s">
        <v>6</v>
      </c>
      <c r="F8" s="45" t="e">
        <f t="shared" si="0"/>
        <v>#VALUE!</v>
      </c>
      <c r="G8" s="37" t="e">
        <f t="shared" si="1"/>
        <v>#VALUE!</v>
      </c>
      <c r="H8" s="31" t="e">
        <f t="shared" si="2"/>
        <v>#VALUE!</v>
      </c>
      <c r="I8" s="37" t="e">
        <f t="shared" si="3"/>
        <v>#VALUE!</v>
      </c>
      <c r="J8" s="31" t="e">
        <f t="shared" si="4"/>
        <v>#VALUE!</v>
      </c>
      <c r="K8" s="37" t="e">
        <f t="shared" si="5"/>
        <v>#VALUE!</v>
      </c>
    </row>
    <row r="9" spans="1:18" x14ac:dyDescent="0.25">
      <c r="A9" s="32">
        <v>44161</v>
      </c>
      <c r="B9" s="33"/>
      <c r="C9" s="33"/>
      <c r="D9" s="33"/>
      <c r="E9" s="53" t="s">
        <v>7</v>
      </c>
      <c r="F9" s="46" t="e">
        <f t="shared" si="0"/>
        <v>#VALUE!</v>
      </c>
      <c r="G9" s="37" t="e">
        <f t="shared" si="1"/>
        <v>#VALUE!</v>
      </c>
      <c r="H9" s="34" t="e">
        <f t="shared" si="2"/>
        <v>#VALUE!</v>
      </c>
      <c r="I9" s="37" t="e">
        <f t="shared" si="3"/>
        <v>#VALUE!</v>
      </c>
      <c r="J9" s="34" t="e">
        <f t="shared" si="4"/>
        <v>#VALUE!</v>
      </c>
      <c r="K9" s="37" t="e">
        <f t="shared" si="5"/>
        <v>#VALUE!</v>
      </c>
    </row>
    <row r="10" spans="1:18" s="20" customFormat="1" x14ac:dyDescent="0.25">
      <c r="A10" s="30">
        <v>44162</v>
      </c>
      <c r="B10" s="25"/>
      <c r="C10" s="25"/>
      <c r="D10" s="25"/>
      <c r="E10" s="54" t="s">
        <v>8</v>
      </c>
      <c r="F10" s="45" t="e">
        <f t="shared" si="0"/>
        <v>#VALUE!</v>
      </c>
      <c r="G10" s="37" t="e">
        <f t="shared" si="1"/>
        <v>#VALUE!</v>
      </c>
      <c r="H10" s="31" t="e">
        <f t="shared" si="2"/>
        <v>#VALUE!</v>
      </c>
      <c r="I10" s="37" t="e">
        <f t="shared" si="3"/>
        <v>#VALUE!</v>
      </c>
      <c r="J10" s="31" t="e">
        <f t="shared" si="4"/>
        <v>#VALUE!</v>
      </c>
      <c r="K10" s="37" t="e">
        <f t="shared" si="5"/>
        <v>#VALUE!</v>
      </c>
    </row>
    <row r="11" spans="1:18" x14ac:dyDescent="0.25">
      <c r="A11" s="32">
        <v>44190</v>
      </c>
      <c r="B11" s="33"/>
      <c r="C11" s="33"/>
      <c r="D11" s="33"/>
      <c r="E11" s="53" t="s">
        <v>9</v>
      </c>
      <c r="F11" s="46" t="e">
        <f t="shared" si="0"/>
        <v>#VALUE!</v>
      </c>
      <c r="G11" s="37" t="e">
        <f t="shared" si="1"/>
        <v>#VALUE!</v>
      </c>
      <c r="H11" s="34" t="e">
        <f t="shared" si="2"/>
        <v>#VALUE!</v>
      </c>
      <c r="I11" s="37" t="e">
        <f t="shared" si="3"/>
        <v>#VALUE!</v>
      </c>
      <c r="J11" s="34" t="e">
        <f t="shared" si="4"/>
        <v>#VALUE!</v>
      </c>
      <c r="K11" s="37" t="e">
        <f t="shared" si="5"/>
        <v>#VALUE!</v>
      </c>
    </row>
    <row r="12" spans="1:18" s="20" customFormat="1" ht="15.75" thickBot="1" x14ac:dyDescent="0.3">
      <c r="A12" s="25"/>
      <c r="B12" s="25"/>
      <c r="C12" s="25"/>
      <c r="D12" s="25"/>
      <c r="E12" s="54" t="s">
        <v>10</v>
      </c>
      <c r="F12" s="47" t="e">
        <f t="shared" si="0"/>
        <v>#VALUE!</v>
      </c>
      <c r="G12" s="58" t="e">
        <f t="shared" si="1"/>
        <v>#VALUE!</v>
      </c>
      <c r="H12" s="36" t="e">
        <f t="shared" si="2"/>
        <v>#VALUE!</v>
      </c>
      <c r="I12" s="58" t="e">
        <f t="shared" si="3"/>
        <v>#VALUE!</v>
      </c>
      <c r="J12" s="36" t="e">
        <f t="shared" si="4"/>
        <v>#VALUE!</v>
      </c>
      <c r="K12" s="58" t="e">
        <f t="shared" si="5"/>
        <v>#VALUE!</v>
      </c>
    </row>
    <row r="13" spans="1:18" s="14" customFormat="1" ht="15.75" thickBot="1" x14ac:dyDescent="0.3">
      <c r="A13" s="64" t="s">
        <v>29</v>
      </c>
      <c r="B13" s="64"/>
      <c r="C13" s="64"/>
      <c r="D13" s="64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8" s="14" customFormat="1" ht="15" customHeight="1" thickBot="1" x14ac:dyDescent="0.3">
      <c r="A14" s="64"/>
      <c r="B14" s="64"/>
      <c r="C14" s="64"/>
      <c r="D14" s="64"/>
      <c r="F14" s="69" t="s">
        <v>35</v>
      </c>
      <c r="G14" s="72">
        <v>43987</v>
      </c>
    </row>
    <row r="15" spans="1:18" s="14" customFormat="1" ht="15.75" thickBot="1" x14ac:dyDescent="0.3">
      <c r="A15" s="64"/>
      <c r="B15" s="64"/>
      <c r="C15" s="64"/>
      <c r="D15" s="64"/>
      <c r="F15" s="71" t="s">
        <v>36</v>
      </c>
      <c r="G15" s="73">
        <v>44047</v>
      </c>
    </row>
    <row r="16" spans="1:18" s="14" customFormat="1" ht="15" customHeight="1" thickBot="1" x14ac:dyDescent="0.3">
      <c r="A16" s="62" t="s">
        <v>24</v>
      </c>
      <c r="B16" s="62"/>
      <c r="C16" s="62"/>
      <c r="D16" s="62"/>
      <c r="F16" s="70" t="s">
        <v>34</v>
      </c>
      <c r="G16" s="74">
        <f>G14-G15</f>
        <v>-60</v>
      </c>
    </row>
    <row r="17" spans="1:11" s="14" customFormat="1" ht="15.75" thickBot="1" x14ac:dyDescent="0.3">
      <c r="A17" s="62"/>
      <c r="B17" s="62"/>
      <c r="C17" s="62"/>
      <c r="D17" s="62"/>
    </row>
    <row r="18" spans="1:11" ht="15.75" thickBot="1" x14ac:dyDescent="0.3">
      <c r="A18" s="62"/>
      <c r="B18" s="62"/>
      <c r="C18" s="62"/>
      <c r="D18" s="62"/>
    </row>
    <row r="19" spans="1:11" ht="15.75" thickBot="1" x14ac:dyDescent="0.3">
      <c r="A19" s="62"/>
      <c r="B19" s="62"/>
      <c r="C19" s="62"/>
      <c r="D19" s="62"/>
    </row>
    <row r="20" spans="1:11" ht="15.75" thickBot="1" x14ac:dyDescent="0.3">
      <c r="A20" s="62"/>
      <c r="B20" s="62"/>
      <c r="C20" s="62"/>
      <c r="D20" s="62"/>
    </row>
    <row r="21" spans="1:11" ht="15.75" thickBot="1" x14ac:dyDescent="0.3">
      <c r="A21" s="62"/>
      <c r="B21" s="62"/>
      <c r="C21" s="62"/>
      <c r="D21" s="62"/>
    </row>
    <row r="22" spans="1:11" ht="15.75" thickBot="1" x14ac:dyDescent="0.3">
      <c r="A22" s="63"/>
      <c r="B22" s="62"/>
      <c r="C22" s="63"/>
      <c r="D22" s="63"/>
      <c r="F22" s="1" t="s">
        <v>31</v>
      </c>
      <c r="H22" s="1" t="s">
        <v>32</v>
      </c>
      <c r="J22" s="1" t="s">
        <v>33</v>
      </c>
    </row>
    <row r="23" spans="1:11" ht="30.75" thickBot="1" x14ac:dyDescent="0.3">
      <c r="A23" s="56" t="s">
        <v>30</v>
      </c>
      <c r="B23" s="38"/>
      <c r="C23" s="59" t="s">
        <v>25</v>
      </c>
      <c r="D23" s="59"/>
      <c r="E23" s="55" t="s">
        <v>28</v>
      </c>
      <c r="F23" s="28" t="str">
        <f>IF(B23&gt;0,WORKDAY.INTL(WORKDAY.INTL(B23,59,"0000000",$A$12),1,1,$A$3:$A$11)," ")</f>
        <v xml:space="preserve"> </v>
      </c>
      <c r="G23" s="57" t="e">
        <f>WORKDAY.INTL(WORKDAY.INTL(F23,59,"0000000",$A$12),1,1,$A$3:$A$11)</f>
        <v>#VALUE!</v>
      </c>
      <c r="H23" s="29" t="str">
        <f>IF(B23&gt;0,WORKDAY.INTL(WORKDAY.INTL(B23,89,"0000000",$A$12),1,1,$A$3:$A$11)," ")</f>
        <v xml:space="preserve"> </v>
      </c>
      <c r="I23" s="57" t="e">
        <f>WORKDAY.INTL(WORKDAY.INTL(H23,89,"0000000",$A$12),1,1,$A$3:$A$11)</f>
        <v>#VALUE!</v>
      </c>
      <c r="J23" s="29" t="str">
        <f>IF(B23,WORKDAY.INTL(WORKDAY.INTL(B23,179,"0000000",$A$12),1,1,$A$3:$A$11)," ")</f>
        <v xml:space="preserve"> </v>
      </c>
      <c r="K23" s="57" t="e">
        <f>WORKDAY.INTL(WORKDAY.INTL(J23,179,"0000000",$A$12),1,1,$A$3:$A$11)</f>
        <v>#VALUE!</v>
      </c>
    </row>
    <row r="24" spans="1:11" x14ac:dyDescent="0.25">
      <c r="A24" s="30"/>
      <c r="B24" s="25"/>
      <c r="C24" s="25"/>
      <c r="D24" s="25"/>
      <c r="E24" s="53" t="s">
        <v>28</v>
      </c>
      <c r="F24" s="45" t="e">
        <f>WORKDAY.INTL(WORKDAY.INTL(F23,59,"0000000",$A$12),1,1,$A$3:$A$11)</f>
        <v>#VALUE!</v>
      </c>
      <c r="G24" s="37" t="e">
        <f>WORKDAY.INTL(WORKDAY.INTL(F24,59,"0000000",$A$12),1,1,$A$3:$A$11)</f>
        <v>#VALUE!</v>
      </c>
      <c r="H24" s="31" t="e">
        <f>WORKDAY.INTL(WORKDAY.INTL(H23,89,"0000000",$A$12),1,1,$A$3:$A$11)</f>
        <v>#VALUE!</v>
      </c>
      <c r="I24" s="37" t="e">
        <f>WORKDAY.INTL(WORKDAY.INTL(H24,59,"0000000",$A$12),1,1,$A$3:$A$11)</f>
        <v>#VALUE!</v>
      </c>
      <c r="J24" s="31" t="e">
        <f>WORKDAY.INTL(WORKDAY.INTL(J23,179,"0000000",$A$12),1,1,$A$3:$A$11)</f>
        <v>#VALUE!</v>
      </c>
      <c r="K24" s="37" t="e">
        <f>WORKDAY.INTL(WORKDAY.INTL(J24,59,"0000000",$A$12),1,1,$A$3:$A$11)</f>
        <v>#VALUE!</v>
      </c>
    </row>
    <row r="25" spans="1:11" x14ac:dyDescent="0.25">
      <c r="A25" s="32"/>
      <c r="B25" s="33"/>
      <c r="C25" s="33"/>
      <c r="D25" s="33"/>
      <c r="E25" s="53" t="s">
        <v>28</v>
      </c>
      <c r="F25" s="46" t="e">
        <f t="shared" ref="F25:F32" si="6">WORKDAY.INTL(WORKDAY.INTL(F24,59,"0000000",$A$12),1,1,$A$3:$A$11)</f>
        <v>#VALUE!</v>
      </c>
      <c r="G25" s="37" t="e">
        <f t="shared" ref="G25:G32" si="7">WORKDAY.INTL(WORKDAY.INTL(F25,59,"0000000",$A$12),1,1,$A$3:$A$11)</f>
        <v>#VALUE!</v>
      </c>
      <c r="H25" s="34" t="e">
        <f t="shared" ref="H25:H32" si="8">WORKDAY.INTL(WORKDAY.INTL(H24,89,"0000000",$A$12),1,1,$A$3:$A$11)</f>
        <v>#VALUE!</v>
      </c>
      <c r="I25" s="37" t="e">
        <f t="shared" ref="I25:I32" si="9">WORKDAY.INTL(WORKDAY.INTL(H25,59,"0000000",$A$12),1,1,$A$3:$A$11)</f>
        <v>#VALUE!</v>
      </c>
      <c r="J25" s="34" t="e">
        <f t="shared" ref="J25:J32" si="10">WORKDAY.INTL(WORKDAY.INTL(J24,179,"0000000",$A$12),1,1,$A$3:$A$11)</f>
        <v>#VALUE!</v>
      </c>
      <c r="K25" s="37" t="e">
        <f t="shared" ref="K25:K32" si="11">WORKDAY.INTL(WORKDAY.INTL(J25,59,"0000000",$A$12),1,1,$A$3:$A$11)</f>
        <v>#VALUE!</v>
      </c>
    </row>
    <row r="26" spans="1:11" x14ac:dyDescent="0.25">
      <c r="A26" s="30"/>
      <c r="B26" s="25"/>
      <c r="C26" s="25"/>
      <c r="D26" s="25"/>
      <c r="E26" s="53" t="s">
        <v>28</v>
      </c>
      <c r="F26" s="45" t="e">
        <f t="shared" si="6"/>
        <v>#VALUE!</v>
      </c>
      <c r="G26" s="37" t="e">
        <f t="shared" si="7"/>
        <v>#VALUE!</v>
      </c>
      <c r="H26" s="31" t="e">
        <f t="shared" si="8"/>
        <v>#VALUE!</v>
      </c>
      <c r="I26" s="37" t="e">
        <f t="shared" si="9"/>
        <v>#VALUE!</v>
      </c>
      <c r="J26" s="31" t="e">
        <f t="shared" si="10"/>
        <v>#VALUE!</v>
      </c>
      <c r="K26" s="37" t="e">
        <f t="shared" si="11"/>
        <v>#VALUE!</v>
      </c>
    </row>
    <row r="27" spans="1:11" x14ac:dyDescent="0.25">
      <c r="A27" s="32"/>
      <c r="B27" s="33"/>
      <c r="C27" s="33"/>
      <c r="D27" s="33"/>
      <c r="E27" s="53" t="s">
        <v>28</v>
      </c>
      <c r="F27" s="46" t="e">
        <f t="shared" si="6"/>
        <v>#VALUE!</v>
      </c>
      <c r="G27" s="37" t="e">
        <f t="shared" si="7"/>
        <v>#VALUE!</v>
      </c>
      <c r="H27" s="34" t="e">
        <f t="shared" si="8"/>
        <v>#VALUE!</v>
      </c>
      <c r="I27" s="37" t="e">
        <f t="shared" si="9"/>
        <v>#VALUE!</v>
      </c>
      <c r="J27" s="34" t="e">
        <f t="shared" si="10"/>
        <v>#VALUE!</v>
      </c>
      <c r="K27" s="37" t="e">
        <f t="shared" si="11"/>
        <v>#VALUE!</v>
      </c>
    </row>
    <row r="28" spans="1:11" x14ac:dyDescent="0.25">
      <c r="A28" s="30"/>
      <c r="B28" s="25"/>
      <c r="C28" s="25"/>
      <c r="D28" s="25"/>
      <c r="E28" s="53" t="s">
        <v>28</v>
      </c>
      <c r="F28" s="45" t="e">
        <f t="shared" si="6"/>
        <v>#VALUE!</v>
      </c>
      <c r="G28" s="37" t="e">
        <f t="shared" si="7"/>
        <v>#VALUE!</v>
      </c>
      <c r="H28" s="31" t="e">
        <f t="shared" si="8"/>
        <v>#VALUE!</v>
      </c>
      <c r="I28" s="37" t="e">
        <f t="shared" si="9"/>
        <v>#VALUE!</v>
      </c>
      <c r="J28" s="31" t="e">
        <f t="shared" si="10"/>
        <v>#VALUE!</v>
      </c>
      <c r="K28" s="37" t="e">
        <f t="shared" si="11"/>
        <v>#VALUE!</v>
      </c>
    </row>
    <row r="29" spans="1:11" x14ac:dyDescent="0.25">
      <c r="A29" s="32"/>
      <c r="B29" s="33"/>
      <c r="C29" s="33"/>
      <c r="D29" s="33"/>
      <c r="E29" s="53" t="s">
        <v>28</v>
      </c>
      <c r="F29" s="46" t="e">
        <f t="shared" si="6"/>
        <v>#VALUE!</v>
      </c>
      <c r="G29" s="37" t="e">
        <f t="shared" si="7"/>
        <v>#VALUE!</v>
      </c>
      <c r="H29" s="34" t="e">
        <f t="shared" si="8"/>
        <v>#VALUE!</v>
      </c>
      <c r="I29" s="37" t="e">
        <f t="shared" si="9"/>
        <v>#VALUE!</v>
      </c>
      <c r="J29" s="34" t="e">
        <f t="shared" si="10"/>
        <v>#VALUE!</v>
      </c>
      <c r="K29" s="37" t="e">
        <f t="shared" si="11"/>
        <v>#VALUE!</v>
      </c>
    </row>
    <row r="30" spans="1:11" x14ac:dyDescent="0.25">
      <c r="A30" s="30"/>
      <c r="B30" s="25"/>
      <c r="C30" s="25"/>
      <c r="D30" s="25"/>
      <c r="E30" s="53" t="s">
        <v>28</v>
      </c>
      <c r="F30" s="45" t="e">
        <f t="shared" si="6"/>
        <v>#VALUE!</v>
      </c>
      <c r="G30" s="37" t="e">
        <f t="shared" si="7"/>
        <v>#VALUE!</v>
      </c>
      <c r="H30" s="31" t="e">
        <f t="shared" si="8"/>
        <v>#VALUE!</v>
      </c>
      <c r="I30" s="37" t="e">
        <f t="shared" si="9"/>
        <v>#VALUE!</v>
      </c>
      <c r="J30" s="31" t="e">
        <f t="shared" si="10"/>
        <v>#VALUE!</v>
      </c>
      <c r="K30" s="37" t="e">
        <f t="shared" si="11"/>
        <v>#VALUE!</v>
      </c>
    </row>
    <row r="31" spans="1:11" x14ac:dyDescent="0.25">
      <c r="A31" s="32"/>
      <c r="B31" s="33"/>
      <c r="C31" s="33"/>
      <c r="D31" s="33"/>
      <c r="E31" s="53" t="s">
        <v>28</v>
      </c>
      <c r="F31" s="46" t="e">
        <f t="shared" si="6"/>
        <v>#VALUE!</v>
      </c>
      <c r="G31" s="37" t="e">
        <f t="shared" si="7"/>
        <v>#VALUE!</v>
      </c>
      <c r="H31" s="34" t="e">
        <f t="shared" si="8"/>
        <v>#VALUE!</v>
      </c>
      <c r="I31" s="37" t="e">
        <f t="shared" si="9"/>
        <v>#VALUE!</v>
      </c>
      <c r="J31" s="34" t="e">
        <f t="shared" si="10"/>
        <v>#VALUE!</v>
      </c>
      <c r="K31" s="37" t="e">
        <f t="shared" si="11"/>
        <v>#VALUE!</v>
      </c>
    </row>
    <row r="32" spans="1:11" ht="15.75" thickBot="1" x14ac:dyDescent="0.3">
      <c r="A32" s="25"/>
      <c r="B32" s="25"/>
      <c r="C32" s="25"/>
      <c r="D32" s="25"/>
      <c r="E32" s="53" t="s">
        <v>28</v>
      </c>
      <c r="F32" s="35" t="e">
        <f t="shared" si="6"/>
        <v>#VALUE!</v>
      </c>
      <c r="G32" s="58" t="e">
        <f t="shared" si="7"/>
        <v>#VALUE!</v>
      </c>
      <c r="H32" s="36" t="e">
        <f t="shared" si="8"/>
        <v>#VALUE!</v>
      </c>
      <c r="I32" s="58" t="e">
        <f t="shared" si="9"/>
        <v>#VALUE!</v>
      </c>
      <c r="J32" s="36" t="e">
        <f t="shared" si="10"/>
        <v>#VALUE!</v>
      </c>
      <c r="K32" s="58" t="e">
        <f t="shared" si="11"/>
        <v>#VALUE!</v>
      </c>
    </row>
    <row r="33" spans="1:11" ht="15.75" thickBot="1" x14ac:dyDescent="0.3">
      <c r="F33" s="1" t="s">
        <v>31</v>
      </c>
      <c r="H33" s="1" t="s">
        <v>32</v>
      </c>
      <c r="J33" s="1" t="s">
        <v>33</v>
      </c>
    </row>
    <row r="34" spans="1:11" ht="30.75" thickBot="1" x14ac:dyDescent="0.3">
      <c r="A34" s="56" t="s">
        <v>30</v>
      </c>
      <c r="B34" s="38"/>
      <c r="C34" s="60" t="s">
        <v>26</v>
      </c>
      <c r="D34" s="60"/>
      <c r="E34" s="55" t="s">
        <v>27</v>
      </c>
      <c r="F34" s="28" t="str">
        <f>IF(B34&gt;0,WORKDAY.INTL(WORKDAY.INTL(B34,59,"0000000",$A$12),1,1,$A$3:$A$11)," ")</f>
        <v xml:space="preserve"> </v>
      </c>
      <c r="G34" s="57" t="e">
        <f>WORKDAY.INTL(WORKDAY.INTL(F34,59,"0000000",$A$12),1,1,$A$3:$A$11)</f>
        <v>#VALUE!</v>
      </c>
      <c r="H34" s="29" t="str">
        <f>IF(B34&gt;0,WORKDAY.INTL(WORKDAY.INTL(B34,89,"0000000",$A$12),1,1,$A$3:$A$11)," ")</f>
        <v xml:space="preserve"> </v>
      </c>
      <c r="I34" s="57" t="e">
        <f>WORKDAY.INTL(WORKDAY.INTL(H34,89,"0000000",$A$12),1,1,$A$3:$A$11)</f>
        <v>#VALUE!</v>
      </c>
      <c r="J34" s="29" t="str">
        <f>IF(B34,WORKDAY.INTL(WORKDAY.INTL(B34,179,"0000000",$A$12),1,1,$A$3:$A$11)," ")</f>
        <v xml:space="preserve"> </v>
      </c>
      <c r="K34" s="57" t="e">
        <f>WORKDAY.INTL(WORKDAY.INTL(J34,179,"0000000",$A$12),1,1,$A$3:$A$11)</f>
        <v>#VALUE!</v>
      </c>
    </row>
    <row r="35" spans="1:11" x14ac:dyDescent="0.25">
      <c r="A35" s="30"/>
      <c r="B35" s="25"/>
      <c r="C35" s="25"/>
      <c r="D35" s="25"/>
      <c r="E35" s="54" t="s">
        <v>27</v>
      </c>
      <c r="F35" s="45" t="e">
        <f>WORKDAY.INTL(WORKDAY.INTL(F34,59,"0000000",$A$12),1,1,$A$3:$A$11)</f>
        <v>#VALUE!</v>
      </c>
      <c r="G35" s="37" t="e">
        <f>WORKDAY.INTL(WORKDAY.INTL(F35,59,"0000000",$A$12),1,1,$A$3:$A$11)</f>
        <v>#VALUE!</v>
      </c>
      <c r="H35" s="31" t="e">
        <f>WORKDAY.INTL(WORKDAY.INTL(H34,89,"0000000",$A$12),1,1,$A$3:$A$11)</f>
        <v>#VALUE!</v>
      </c>
      <c r="I35" s="37" t="e">
        <f>WORKDAY.INTL(WORKDAY.INTL(H35,59,"0000000",$A$12),1,1,$A$3:$A$11)</f>
        <v>#VALUE!</v>
      </c>
      <c r="J35" s="31" t="e">
        <f>WORKDAY.INTL(WORKDAY.INTL(J34,179,"0000000",$A$12),1,1,$A$3:$A$11)</f>
        <v>#VALUE!</v>
      </c>
      <c r="K35" s="37" t="e">
        <f>WORKDAY.INTL(WORKDAY.INTL(J35,59,"0000000",$A$12),1,1,$A$3:$A$11)</f>
        <v>#VALUE!</v>
      </c>
    </row>
    <row r="36" spans="1:11" x14ac:dyDescent="0.25">
      <c r="A36" s="32"/>
      <c r="B36" s="33"/>
      <c r="C36" s="33"/>
      <c r="D36" s="33"/>
      <c r="E36" s="53" t="s">
        <v>27</v>
      </c>
      <c r="F36" s="46" t="e">
        <f t="shared" ref="F36:F43" si="12">WORKDAY.INTL(WORKDAY.INTL(F35,59,"0000000",$A$12),1,1,$A$3:$A$11)</f>
        <v>#VALUE!</v>
      </c>
      <c r="G36" s="37" t="e">
        <f t="shared" ref="G36:G43" si="13">WORKDAY.INTL(WORKDAY.INTL(F36,59,"0000000",$A$12),1,1,$A$3:$A$11)</f>
        <v>#VALUE!</v>
      </c>
      <c r="H36" s="34" t="e">
        <f t="shared" ref="H36:H43" si="14">WORKDAY.INTL(WORKDAY.INTL(H35,89,"0000000",$A$12),1,1,$A$3:$A$11)</f>
        <v>#VALUE!</v>
      </c>
      <c r="I36" s="37" t="e">
        <f t="shared" ref="I36:I43" si="15">WORKDAY.INTL(WORKDAY.INTL(H36,59,"0000000",$A$12),1,1,$A$3:$A$11)</f>
        <v>#VALUE!</v>
      </c>
      <c r="J36" s="34" t="e">
        <f t="shared" ref="J36:J43" si="16">WORKDAY.INTL(WORKDAY.INTL(J35,179,"0000000",$A$12),1,1,$A$3:$A$11)</f>
        <v>#VALUE!</v>
      </c>
      <c r="K36" s="37" t="e">
        <f t="shared" ref="K36:K43" si="17">WORKDAY.INTL(WORKDAY.INTL(J36,59,"0000000",$A$12),1,1,$A$3:$A$11)</f>
        <v>#VALUE!</v>
      </c>
    </row>
    <row r="37" spans="1:11" x14ac:dyDescent="0.25">
      <c r="A37" s="30"/>
      <c r="B37" s="25"/>
      <c r="C37" s="25"/>
      <c r="D37" s="25"/>
      <c r="E37" s="54" t="s">
        <v>27</v>
      </c>
      <c r="F37" s="45" t="e">
        <f t="shared" si="12"/>
        <v>#VALUE!</v>
      </c>
      <c r="G37" s="37" t="e">
        <f t="shared" si="13"/>
        <v>#VALUE!</v>
      </c>
      <c r="H37" s="31" t="e">
        <f t="shared" si="14"/>
        <v>#VALUE!</v>
      </c>
      <c r="I37" s="37" t="e">
        <f t="shared" si="15"/>
        <v>#VALUE!</v>
      </c>
      <c r="J37" s="31" t="e">
        <f t="shared" si="16"/>
        <v>#VALUE!</v>
      </c>
      <c r="K37" s="37" t="e">
        <f t="shared" si="17"/>
        <v>#VALUE!</v>
      </c>
    </row>
    <row r="38" spans="1:11" x14ac:dyDescent="0.25">
      <c r="A38" s="32"/>
      <c r="B38" s="33"/>
      <c r="C38" s="33"/>
      <c r="D38" s="33"/>
      <c r="E38" s="53" t="s">
        <v>27</v>
      </c>
      <c r="F38" s="46" t="e">
        <f t="shared" si="12"/>
        <v>#VALUE!</v>
      </c>
      <c r="G38" s="37" t="e">
        <f t="shared" si="13"/>
        <v>#VALUE!</v>
      </c>
      <c r="H38" s="34" t="e">
        <f t="shared" si="14"/>
        <v>#VALUE!</v>
      </c>
      <c r="I38" s="37" t="e">
        <f t="shared" si="15"/>
        <v>#VALUE!</v>
      </c>
      <c r="J38" s="34" t="e">
        <f t="shared" si="16"/>
        <v>#VALUE!</v>
      </c>
      <c r="K38" s="37" t="e">
        <f t="shared" si="17"/>
        <v>#VALUE!</v>
      </c>
    </row>
    <row r="39" spans="1:11" x14ac:dyDescent="0.25">
      <c r="A39" s="30"/>
      <c r="B39" s="25"/>
      <c r="C39" s="25"/>
      <c r="D39" s="25"/>
      <c r="E39" s="54" t="s">
        <v>27</v>
      </c>
      <c r="F39" s="45" t="e">
        <f t="shared" si="12"/>
        <v>#VALUE!</v>
      </c>
      <c r="G39" s="37" t="e">
        <f t="shared" si="13"/>
        <v>#VALUE!</v>
      </c>
      <c r="H39" s="31" t="e">
        <f t="shared" si="14"/>
        <v>#VALUE!</v>
      </c>
      <c r="I39" s="37" t="e">
        <f t="shared" si="15"/>
        <v>#VALUE!</v>
      </c>
      <c r="J39" s="31" t="e">
        <f t="shared" si="16"/>
        <v>#VALUE!</v>
      </c>
      <c r="K39" s="37" t="e">
        <f t="shared" si="17"/>
        <v>#VALUE!</v>
      </c>
    </row>
    <row r="40" spans="1:11" x14ac:dyDescent="0.25">
      <c r="A40" s="32"/>
      <c r="B40" s="33"/>
      <c r="C40" s="33"/>
      <c r="D40" s="33"/>
      <c r="E40" s="53" t="s">
        <v>27</v>
      </c>
      <c r="F40" s="46" t="e">
        <f t="shared" si="12"/>
        <v>#VALUE!</v>
      </c>
      <c r="G40" s="37" t="e">
        <f t="shared" si="13"/>
        <v>#VALUE!</v>
      </c>
      <c r="H40" s="34" t="e">
        <f t="shared" si="14"/>
        <v>#VALUE!</v>
      </c>
      <c r="I40" s="37" t="e">
        <f t="shared" si="15"/>
        <v>#VALUE!</v>
      </c>
      <c r="J40" s="34" t="e">
        <f t="shared" si="16"/>
        <v>#VALUE!</v>
      </c>
      <c r="K40" s="37" t="e">
        <f t="shared" si="17"/>
        <v>#VALUE!</v>
      </c>
    </row>
    <row r="41" spans="1:11" x14ac:dyDescent="0.25">
      <c r="A41" s="30"/>
      <c r="B41" s="25"/>
      <c r="C41" s="25"/>
      <c r="D41" s="25"/>
      <c r="E41" s="54" t="s">
        <v>27</v>
      </c>
      <c r="F41" s="45" t="e">
        <f t="shared" si="12"/>
        <v>#VALUE!</v>
      </c>
      <c r="G41" s="37" t="e">
        <f t="shared" si="13"/>
        <v>#VALUE!</v>
      </c>
      <c r="H41" s="31" t="e">
        <f t="shared" si="14"/>
        <v>#VALUE!</v>
      </c>
      <c r="I41" s="37" t="e">
        <f t="shared" si="15"/>
        <v>#VALUE!</v>
      </c>
      <c r="J41" s="31" t="e">
        <f t="shared" si="16"/>
        <v>#VALUE!</v>
      </c>
      <c r="K41" s="37" t="e">
        <f t="shared" si="17"/>
        <v>#VALUE!</v>
      </c>
    </row>
    <row r="42" spans="1:11" x14ac:dyDescent="0.25">
      <c r="A42" s="32"/>
      <c r="B42" s="33"/>
      <c r="C42" s="33"/>
      <c r="D42" s="33"/>
      <c r="E42" s="53" t="s">
        <v>28</v>
      </c>
      <c r="F42" s="46" t="e">
        <f t="shared" si="12"/>
        <v>#VALUE!</v>
      </c>
      <c r="G42" s="37" t="e">
        <f t="shared" si="13"/>
        <v>#VALUE!</v>
      </c>
      <c r="H42" s="34" t="e">
        <f t="shared" si="14"/>
        <v>#VALUE!</v>
      </c>
      <c r="I42" s="37" t="e">
        <f t="shared" si="15"/>
        <v>#VALUE!</v>
      </c>
      <c r="J42" s="34" t="e">
        <f t="shared" si="16"/>
        <v>#VALUE!</v>
      </c>
      <c r="K42" s="37" t="e">
        <f t="shared" si="17"/>
        <v>#VALUE!</v>
      </c>
    </row>
    <row r="43" spans="1:11" ht="15.75" thickBot="1" x14ac:dyDescent="0.3">
      <c r="A43" s="25"/>
      <c r="B43" s="25"/>
      <c r="C43" s="25"/>
      <c r="D43" s="25"/>
      <c r="E43" s="54" t="s">
        <v>28</v>
      </c>
      <c r="F43" s="35" t="e">
        <f t="shared" si="12"/>
        <v>#VALUE!</v>
      </c>
      <c r="G43" s="58" t="e">
        <f t="shared" si="13"/>
        <v>#VALUE!</v>
      </c>
      <c r="H43" s="36" t="e">
        <f t="shared" si="14"/>
        <v>#VALUE!</v>
      </c>
      <c r="I43" s="58" t="e">
        <f t="shared" si="15"/>
        <v>#VALUE!</v>
      </c>
      <c r="J43" s="36" t="e">
        <f t="shared" si="16"/>
        <v>#VALUE!</v>
      </c>
      <c r="K43" s="58" t="e">
        <f t="shared" si="17"/>
        <v>#VALUE!</v>
      </c>
    </row>
  </sheetData>
  <mergeCells count="5">
    <mergeCell ref="C23:D23"/>
    <mergeCell ref="C34:D34"/>
    <mergeCell ref="E1:K1"/>
    <mergeCell ref="A16:D22"/>
    <mergeCell ref="A13:D15"/>
  </mergeCells>
  <conditionalFormatting sqref="B3">
    <cfRule type="cellIs" dxfId="2" priority="3" operator="equal">
      <formula>ISBLANK(1)</formula>
    </cfRule>
  </conditionalFormatting>
  <conditionalFormatting sqref="B23">
    <cfRule type="cellIs" dxfId="1" priority="2" operator="equal">
      <formula>ISBLANK(1)</formula>
    </cfRule>
  </conditionalFormatting>
  <conditionalFormatting sqref="B34">
    <cfRule type="cellIs" dxfId="0" priority="1" operator="equal">
      <formula>ISBLANK(1)</formula>
    </cfRule>
  </conditionalFormatting>
  <pageMargins left="0.7" right="0.7" top="0.75" bottom="0.75" header="0.3" footer="0.3"/>
  <pageSetup orientation="portrait" r:id="rId1"/>
  <ignoredErrors>
    <ignoredError sqref="H5:H12 I33 H4 J4 J5:J12 H24 J24 H25:H32 J25:J32 H36:H43 H35 J35 J36:J43 H34 J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31F3-BCA7-48B9-95DA-C6AEDFAF9814}">
  <dimension ref="A1:Q17"/>
  <sheetViews>
    <sheetView workbookViewId="0">
      <selection activeCell="A12" sqref="A12:D12"/>
    </sheetView>
  </sheetViews>
  <sheetFormatPr defaultColWidth="16.5703125" defaultRowHeight="15" x14ac:dyDescent="0.25"/>
  <cols>
    <col min="1" max="1" width="13.5703125" bestFit="1" customWidth="1"/>
    <col min="2" max="2" width="11.7109375" bestFit="1" customWidth="1"/>
    <col min="3" max="3" width="16.28515625" bestFit="1" customWidth="1"/>
    <col min="4" max="4" width="13.5703125" bestFit="1" customWidth="1"/>
    <col min="5" max="5" width="22.5703125" customWidth="1"/>
    <col min="6" max="6" width="24.42578125" bestFit="1" customWidth="1"/>
    <col min="7" max="7" width="28" bestFit="1" customWidth="1"/>
    <col min="8" max="8" width="27.140625" bestFit="1" customWidth="1"/>
    <col min="9" max="9" width="26.7109375" bestFit="1" customWidth="1"/>
    <col min="10" max="10" width="27" bestFit="1" customWidth="1"/>
    <col min="11" max="11" width="24.5703125" bestFit="1" customWidth="1"/>
    <col min="12" max="12" width="26.42578125" bestFit="1" customWidth="1"/>
    <col min="13" max="13" width="28" bestFit="1" customWidth="1"/>
    <col min="14" max="14" width="26.7109375" bestFit="1" customWidth="1"/>
  </cols>
  <sheetData>
    <row r="1" spans="1:17" x14ac:dyDescent="0.25">
      <c r="E1" s="65" t="s">
        <v>12</v>
      </c>
      <c r="F1" s="65"/>
      <c r="G1" s="65"/>
      <c r="H1" s="65"/>
      <c r="I1" s="65"/>
      <c r="J1" s="65"/>
      <c r="K1" s="65"/>
      <c r="L1" s="65"/>
      <c r="M1" s="65"/>
      <c r="N1" s="65"/>
      <c r="O1" s="8"/>
      <c r="P1" s="8"/>
      <c r="Q1" s="8"/>
    </row>
    <row r="2" spans="1:17" ht="39" customHeight="1" x14ac:dyDescent="0.25">
      <c r="A2" s="2" t="s">
        <v>0</v>
      </c>
      <c r="B2" s="19" t="s">
        <v>15</v>
      </c>
      <c r="C2" s="4" t="s">
        <v>1</v>
      </c>
      <c r="D2" s="6" t="s">
        <v>13</v>
      </c>
      <c r="E2" s="9" t="s">
        <v>11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</row>
    <row r="3" spans="1:17" s="5" customFormat="1" ht="19.5" customHeight="1" x14ac:dyDescent="0.25">
      <c r="A3" s="10">
        <v>43831</v>
      </c>
      <c r="B3" s="18">
        <f ca="1">TODAY()</f>
        <v>43846</v>
      </c>
      <c r="C3" s="16">
        <v>75</v>
      </c>
      <c r="D3" s="11">
        <f ca="1">B3+C3</f>
        <v>43921</v>
      </c>
      <c r="E3" s="12">
        <f ca="1">WORKDAY.INTL(WORKDAY.INTL(B3,74,"0000000",$A$3:$A$11),1,1,$A$3:$A$11)</f>
        <v>43922</v>
      </c>
      <c r="F3" s="12">
        <f ca="1">WORKDAY.INTL(WORKDAY.INTL(E3,59,"0000000",$A$13),1,1,$A$3:$A$11)</f>
        <v>43983</v>
      </c>
      <c r="G3" s="12">
        <f t="shared" ref="G3:N3" ca="1" si="0">WORKDAY.INTL(WORKDAY.INTL(F3,59,"0000000",$A$13),1,1,$A$3:$A$11)</f>
        <v>44043</v>
      </c>
      <c r="H3" s="12">
        <f t="shared" ca="1" si="0"/>
        <v>44103</v>
      </c>
      <c r="I3" s="12">
        <f t="shared" ca="1" si="0"/>
        <v>44165</v>
      </c>
      <c r="J3" s="12">
        <f t="shared" ca="1" si="0"/>
        <v>44225</v>
      </c>
      <c r="K3" s="12">
        <f t="shared" ca="1" si="0"/>
        <v>44285</v>
      </c>
      <c r="L3" s="12">
        <f t="shared" ca="1" si="0"/>
        <v>44347</v>
      </c>
      <c r="M3" s="12">
        <f t="shared" ca="1" si="0"/>
        <v>44407</v>
      </c>
      <c r="N3" s="12">
        <f t="shared" ca="1" si="0"/>
        <v>44467</v>
      </c>
    </row>
    <row r="4" spans="1:17" x14ac:dyDescent="0.25">
      <c r="A4" s="3">
        <v>43850</v>
      </c>
    </row>
    <row r="5" spans="1:17" x14ac:dyDescent="0.25">
      <c r="A5" s="3">
        <v>43976</v>
      </c>
    </row>
    <row r="6" spans="1:17" x14ac:dyDescent="0.25">
      <c r="A6" s="3">
        <v>44015</v>
      </c>
    </row>
    <row r="7" spans="1:17" x14ac:dyDescent="0.25">
      <c r="A7" s="3">
        <v>44081</v>
      </c>
      <c r="E7" s="7"/>
    </row>
    <row r="8" spans="1:17" x14ac:dyDescent="0.25">
      <c r="A8" s="3">
        <v>44146</v>
      </c>
    </row>
    <row r="9" spans="1:17" x14ac:dyDescent="0.25">
      <c r="A9" s="3">
        <v>44161</v>
      </c>
    </row>
    <row r="10" spans="1:17" x14ac:dyDescent="0.25">
      <c r="A10" s="3">
        <v>44162</v>
      </c>
    </row>
    <row r="11" spans="1:17" x14ac:dyDescent="0.25">
      <c r="A11" s="3">
        <v>44190</v>
      </c>
    </row>
    <row r="12" spans="1:17" x14ac:dyDescent="0.25">
      <c r="A12" s="67" t="s">
        <v>14</v>
      </c>
      <c r="B12" s="67"/>
      <c r="C12" s="67"/>
      <c r="D12" s="67"/>
      <c r="F12" s="7">
        <f ca="1">WORKDAY.INTL(WORKDAY.INTL(F3,59,"0000000",$A$13),1,1,$A$3:$A$11)</f>
        <v>44043</v>
      </c>
      <c r="G12" s="7">
        <f t="shared" ref="G12:N12" ca="1" si="1">WORKDAY.INTL(WORKDAY.INTL(G3,59,"0000000",$A$13),1,1,$A$3:$A$11)</f>
        <v>44103</v>
      </c>
      <c r="H12" s="7">
        <f t="shared" ca="1" si="1"/>
        <v>44165</v>
      </c>
      <c r="I12" s="7">
        <f t="shared" ca="1" si="1"/>
        <v>44225</v>
      </c>
      <c r="J12" s="7">
        <f t="shared" ca="1" si="1"/>
        <v>44285</v>
      </c>
      <c r="K12" s="7">
        <f t="shared" ca="1" si="1"/>
        <v>44347</v>
      </c>
      <c r="L12" s="7">
        <f t="shared" ca="1" si="1"/>
        <v>44407</v>
      </c>
      <c r="M12" s="7">
        <f t="shared" ca="1" si="1"/>
        <v>44467</v>
      </c>
      <c r="N12" s="7">
        <f t="shared" ca="1" si="1"/>
        <v>44529</v>
      </c>
    </row>
    <row r="13" spans="1:17" s="14" customFormat="1" x14ac:dyDescent="0.25">
      <c r="A13" s="17"/>
      <c r="B13" s="17"/>
      <c r="C13" s="17"/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s="14" customFormat="1" ht="15" customHeight="1" x14ac:dyDescent="0.25">
      <c r="A14" s="66" t="s">
        <v>16</v>
      </c>
      <c r="B14" s="66"/>
      <c r="C14" s="66"/>
      <c r="D14" s="66"/>
    </row>
    <row r="15" spans="1:17" s="14" customFormat="1" x14ac:dyDescent="0.25">
      <c r="A15" s="66"/>
      <c r="B15" s="66"/>
      <c r="C15" s="66"/>
      <c r="D15" s="66"/>
    </row>
    <row r="16" spans="1:17" s="14" customFormat="1" x14ac:dyDescent="0.25">
      <c r="A16" s="66"/>
      <c r="B16" s="66"/>
      <c r="C16" s="66"/>
      <c r="D16" s="66"/>
    </row>
    <row r="17" spans="1:4" s="14" customFormat="1" ht="66" customHeight="1" x14ac:dyDescent="0.25">
      <c r="A17" s="66"/>
      <c r="B17" s="66"/>
      <c r="C17" s="66"/>
      <c r="D17" s="66"/>
    </row>
  </sheetData>
  <mergeCells count="3">
    <mergeCell ref="E1:N1"/>
    <mergeCell ref="A14:D17"/>
    <mergeCell ref="A12:D1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DD2A-3F4D-49BC-9022-7F8461A728FE}">
  <dimension ref="A1:Q17"/>
  <sheetViews>
    <sheetView workbookViewId="0">
      <selection activeCell="F8" sqref="F8"/>
    </sheetView>
  </sheetViews>
  <sheetFormatPr defaultColWidth="16.5703125" defaultRowHeight="15" x14ac:dyDescent="0.25"/>
  <cols>
    <col min="1" max="1" width="13.5703125" bestFit="1" customWidth="1"/>
    <col min="2" max="2" width="11.7109375" bestFit="1" customWidth="1"/>
    <col min="3" max="3" width="16.28515625" bestFit="1" customWidth="1"/>
    <col min="4" max="4" width="13.5703125" bestFit="1" customWidth="1"/>
    <col min="5" max="5" width="22.5703125" customWidth="1"/>
    <col min="6" max="6" width="24.42578125" bestFit="1" customWidth="1"/>
    <col min="7" max="7" width="28" bestFit="1" customWidth="1"/>
    <col min="8" max="8" width="27.140625" bestFit="1" customWidth="1"/>
    <col min="9" max="9" width="26.7109375" bestFit="1" customWidth="1"/>
    <col min="10" max="10" width="27" bestFit="1" customWidth="1"/>
    <col min="11" max="11" width="27.140625" bestFit="1" customWidth="1"/>
    <col min="12" max="12" width="26.42578125" bestFit="1" customWidth="1"/>
    <col min="13" max="13" width="28" bestFit="1" customWidth="1"/>
    <col min="14" max="14" width="26.7109375" bestFit="1" customWidth="1"/>
  </cols>
  <sheetData>
    <row r="1" spans="1:17" x14ac:dyDescent="0.25">
      <c r="E1" s="65" t="s">
        <v>17</v>
      </c>
      <c r="F1" s="65"/>
      <c r="G1" s="65"/>
      <c r="H1" s="65"/>
      <c r="I1" s="65"/>
      <c r="J1" s="65"/>
      <c r="K1" s="65"/>
      <c r="L1" s="65"/>
      <c r="M1" s="65"/>
      <c r="N1" s="65"/>
      <c r="O1" s="8"/>
      <c r="P1" s="8"/>
      <c r="Q1" s="8"/>
    </row>
    <row r="2" spans="1:17" ht="39" customHeight="1" x14ac:dyDescent="0.25">
      <c r="A2" s="2" t="s">
        <v>0</v>
      </c>
      <c r="B2" s="19" t="s">
        <v>15</v>
      </c>
      <c r="C2" s="4" t="s">
        <v>1</v>
      </c>
      <c r="D2" s="6" t="s">
        <v>13</v>
      </c>
      <c r="E2" s="9" t="s">
        <v>11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</row>
    <row r="3" spans="1:17" s="5" customFormat="1" ht="19.5" customHeight="1" x14ac:dyDescent="0.25">
      <c r="A3" s="10">
        <v>43831</v>
      </c>
      <c r="B3" s="18">
        <f ca="1">TODAY()</f>
        <v>43846</v>
      </c>
      <c r="C3" s="16">
        <v>75</v>
      </c>
      <c r="D3" s="11">
        <f ca="1">B3+C3</f>
        <v>43921</v>
      </c>
      <c r="E3" s="12">
        <f ca="1">WORKDAY.INTL(WORKDAY.INTL(B3,74,"0000000",$A$3:$A$11),1,1,$A$3:$A$11)</f>
        <v>43922</v>
      </c>
      <c r="F3" s="12">
        <f ca="1">WORKDAY.INTL(WORKDAY.INTL(E3,89,"0000000",$A$13),1,1,$A$3:$A$11)</f>
        <v>44012</v>
      </c>
      <c r="G3" s="12">
        <f t="shared" ref="G3:N3" ca="1" si="0">WORKDAY.INTL(WORKDAY.INTL(F3,89,"0000000",$A$13),1,1,$A$3:$A$11)</f>
        <v>44102</v>
      </c>
      <c r="H3" s="12">
        <f t="shared" ca="1" si="0"/>
        <v>44193</v>
      </c>
      <c r="I3" s="12">
        <f t="shared" ca="1" si="0"/>
        <v>44284</v>
      </c>
      <c r="J3" s="12">
        <f t="shared" ca="1" si="0"/>
        <v>44375</v>
      </c>
      <c r="K3" s="12">
        <f t="shared" ca="1" si="0"/>
        <v>44466</v>
      </c>
      <c r="L3" s="12">
        <f t="shared" ca="1" si="0"/>
        <v>44557</v>
      </c>
      <c r="M3" s="12">
        <f t="shared" ca="1" si="0"/>
        <v>44648</v>
      </c>
      <c r="N3" s="12">
        <f t="shared" ca="1" si="0"/>
        <v>44739</v>
      </c>
    </row>
    <row r="4" spans="1:17" x14ac:dyDescent="0.25">
      <c r="A4" s="3">
        <v>43850</v>
      </c>
    </row>
    <row r="5" spans="1:17" x14ac:dyDescent="0.25">
      <c r="A5" s="3">
        <v>43976</v>
      </c>
    </row>
    <row r="6" spans="1:17" x14ac:dyDescent="0.25">
      <c r="A6" s="3">
        <v>44015</v>
      </c>
    </row>
    <row r="7" spans="1:17" x14ac:dyDescent="0.25">
      <c r="A7" s="3">
        <v>44081</v>
      </c>
      <c r="E7" s="7"/>
    </row>
    <row r="8" spans="1:17" x14ac:dyDescent="0.25">
      <c r="A8" s="3">
        <v>44146</v>
      </c>
    </row>
    <row r="9" spans="1:17" x14ac:dyDescent="0.25">
      <c r="A9" s="3">
        <v>44161</v>
      </c>
    </row>
    <row r="10" spans="1:17" x14ac:dyDescent="0.25">
      <c r="A10" s="3">
        <v>44162</v>
      </c>
    </row>
    <row r="11" spans="1:17" x14ac:dyDescent="0.25">
      <c r="A11" s="3">
        <v>44190</v>
      </c>
    </row>
    <row r="12" spans="1:17" x14ac:dyDescent="0.25">
      <c r="A12" s="68" t="s">
        <v>14</v>
      </c>
      <c r="B12" s="67"/>
      <c r="C12" s="67"/>
      <c r="D12" s="67"/>
      <c r="F12" s="7">
        <f ca="1">WORKDAY.INTL(WORKDAY.INTL(F3,59,"0000000",$A$13),1,1,$A$3:$A$11)</f>
        <v>44074</v>
      </c>
      <c r="G12" s="7">
        <f t="shared" ref="G12:N12" ca="1" si="1">WORKDAY.INTL(WORKDAY.INTL(G3,59,"0000000",$A$13),1,1,$A$3:$A$11)</f>
        <v>44165</v>
      </c>
      <c r="H12" s="7">
        <f t="shared" ca="1" si="1"/>
        <v>44253</v>
      </c>
      <c r="I12" s="7">
        <f t="shared" ca="1" si="1"/>
        <v>44344</v>
      </c>
      <c r="J12" s="7">
        <f t="shared" ca="1" si="1"/>
        <v>44435</v>
      </c>
      <c r="K12" s="7">
        <f t="shared" ca="1" si="1"/>
        <v>44526</v>
      </c>
      <c r="L12" s="7">
        <f t="shared" ca="1" si="1"/>
        <v>44617</v>
      </c>
      <c r="M12" s="7">
        <f t="shared" ca="1" si="1"/>
        <v>44708</v>
      </c>
      <c r="N12" s="7">
        <f t="shared" ca="1" si="1"/>
        <v>44799</v>
      </c>
    </row>
    <row r="13" spans="1:17" s="14" customFormat="1" x14ac:dyDescent="0.25">
      <c r="A13" s="17"/>
      <c r="B13" s="17"/>
      <c r="C13" s="17"/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s="14" customFormat="1" ht="15" customHeight="1" x14ac:dyDescent="0.25">
      <c r="A14" s="66" t="s">
        <v>16</v>
      </c>
      <c r="B14" s="66"/>
      <c r="C14" s="66"/>
      <c r="D14" s="66"/>
    </row>
    <row r="15" spans="1:17" s="14" customFormat="1" x14ac:dyDescent="0.25">
      <c r="A15" s="66"/>
      <c r="B15" s="66"/>
      <c r="C15" s="66"/>
      <c r="D15" s="66"/>
    </row>
    <row r="16" spans="1:17" s="14" customFormat="1" x14ac:dyDescent="0.25">
      <c r="A16" s="66"/>
      <c r="B16" s="66"/>
      <c r="C16" s="66"/>
      <c r="D16" s="66"/>
    </row>
    <row r="17" spans="1:4" s="14" customFormat="1" ht="66" customHeight="1" x14ac:dyDescent="0.25">
      <c r="A17" s="66"/>
      <c r="B17" s="66"/>
      <c r="C17" s="66"/>
      <c r="D17" s="66"/>
    </row>
  </sheetData>
  <mergeCells count="3">
    <mergeCell ref="E1:N1"/>
    <mergeCell ref="A12:D12"/>
    <mergeCell ref="A14:D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03FD-E0F1-45A0-892C-F779D00BE191}">
  <dimension ref="A1:Q17"/>
  <sheetViews>
    <sheetView workbookViewId="0">
      <selection activeCell="A12" sqref="A12:D12"/>
    </sheetView>
  </sheetViews>
  <sheetFormatPr defaultColWidth="16.5703125" defaultRowHeight="15" x14ac:dyDescent="0.25"/>
  <cols>
    <col min="1" max="1" width="13.5703125" bestFit="1" customWidth="1"/>
    <col min="2" max="2" width="11.7109375" bestFit="1" customWidth="1"/>
    <col min="3" max="3" width="16.28515625" bestFit="1" customWidth="1"/>
    <col min="4" max="4" width="13.5703125" bestFit="1" customWidth="1"/>
    <col min="5" max="5" width="22.5703125" customWidth="1"/>
    <col min="6" max="6" width="27.140625" bestFit="1" customWidth="1"/>
    <col min="7" max="7" width="28" bestFit="1" customWidth="1"/>
    <col min="8" max="8" width="27.140625" bestFit="1" customWidth="1"/>
    <col min="9" max="9" width="26.7109375" bestFit="1" customWidth="1"/>
    <col min="10" max="10" width="27" bestFit="1" customWidth="1"/>
    <col min="11" max="11" width="27.140625" bestFit="1" customWidth="1"/>
    <col min="12" max="12" width="26.42578125" bestFit="1" customWidth="1"/>
    <col min="13" max="13" width="28" bestFit="1" customWidth="1"/>
    <col min="14" max="14" width="26.7109375" bestFit="1" customWidth="1"/>
  </cols>
  <sheetData>
    <row r="1" spans="1:17" x14ac:dyDescent="0.25">
      <c r="E1" s="65" t="s">
        <v>17</v>
      </c>
      <c r="F1" s="65"/>
      <c r="G1" s="65"/>
      <c r="H1" s="65"/>
      <c r="I1" s="65"/>
      <c r="J1" s="65"/>
      <c r="K1" s="65"/>
      <c r="L1" s="65"/>
      <c r="M1" s="65"/>
      <c r="N1" s="65"/>
      <c r="O1" s="8"/>
      <c r="P1" s="8"/>
      <c r="Q1" s="8"/>
    </row>
    <row r="2" spans="1:17" ht="39" customHeight="1" x14ac:dyDescent="0.25">
      <c r="A2" s="2" t="s">
        <v>0</v>
      </c>
      <c r="B2" s="19" t="s">
        <v>15</v>
      </c>
      <c r="C2" s="4" t="s">
        <v>1</v>
      </c>
      <c r="D2" s="6" t="s">
        <v>13</v>
      </c>
      <c r="E2" s="9" t="s">
        <v>11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</row>
    <row r="3" spans="1:17" s="5" customFormat="1" ht="19.5" customHeight="1" x14ac:dyDescent="0.25">
      <c r="A3" s="10">
        <v>43831</v>
      </c>
      <c r="B3" s="18">
        <f ca="1">TODAY()</f>
        <v>43846</v>
      </c>
      <c r="C3" s="16">
        <v>75</v>
      </c>
      <c r="D3" s="11">
        <f ca="1">B3+C3</f>
        <v>43921</v>
      </c>
      <c r="E3" s="12">
        <f ca="1">WORKDAY.INTL(WORKDAY.INTL(B3,74,"0000000",$A$13),1,1,$A$3:$A$11)</f>
        <v>43921</v>
      </c>
      <c r="F3" s="12">
        <f ca="1">WORKDAY.INTL(WORKDAY.INTL(E3,179,"0000000",$A$13),1,1,$A$3:$A$11)</f>
        <v>44102</v>
      </c>
      <c r="G3" s="12">
        <f t="shared" ref="G3:N3" ca="1" si="0">WORKDAY.INTL(WORKDAY.INTL(F3,179,"0000000",$A$13),1,1,$A$3:$A$11)</f>
        <v>44284</v>
      </c>
      <c r="H3" s="12">
        <f t="shared" ca="1" si="0"/>
        <v>44466</v>
      </c>
      <c r="I3" s="12">
        <f t="shared" ca="1" si="0"/>
        <v>44648</v>
      </c>
      <c r="J3" s="12">
        <f t="shared" ca="1" si="0"/>
        <v>44830</v>
      </c>
      <c r="K3" s="12">
        <f t="shared" ca="1" si="0"/>
        <v>45012</v>
      </c>
      <c r="L3" s="12">
        <f t="shared" ca="1" si="0"/>
        <v>45194</v>
      </c>
      <c r="M3" s="12">
        <f t="shared" ca="1" si="0"/>
        <v>45376</v>
      </c>
      <c r="N3" s="12">
        <f t="shared" ca="1" si="0"/>
        <v>45558</v>
      </c>
    </row>
    <row r="4" spans="1:17" x14ac:dyDescent="0.25">
      <c r="A4" s="3">
        <v>43850</v>
      </c>
    </row>
    <row r="5" spans="1:17" x14ac:dyDescent="0.25">
      <c r="A5" s="3">
        <v>43976</v>
      </c>
    </row>
    <row r="6" spans="1:17" x14ac:dyDescent="0.25">
      <c r="A6" s="3">
        <v>44015</v>
      </c>
    </row>
    <row r="7" spans="1:17" x14ac:dyDescent="0.25">
      <c r="A7" s="3">
        <v>44081</v>
      </c>
      <c r="E7" s="7"/>
    </row>
    <row r="8" spans="1:17" x14ac:dyDescent="0.25">
      <c r="A8" s="3">
        <v>44146</v>
      </c>
    </row>
    <row r="9" spans="1:17" x14ac:dyDescent="0.25">
      <c r="A9" s="3">
        <v>44161</v>
      </c>
    </row>
    <row r="10" spans="1:17" x14ac:dyDescent="0.25">
      <c r="A10" s="3">
        <v>44162</v>
      </c>
    </row>
    <row r="11" spans="1:17" x14ac:dyDescent="0.25">
      <c r="A11" s="3">
        <v>44190</v>
      </c>
    </row>
    <row r="12" spans="1:17" x14ac:dyDescent="0.25">
      <c r="A12" s="68" t="s">
        <v>14</v>
      </c>
      <c r="B12" s="67"/>
      <c r="C12" s="67"/>
      <c r="D12" s="67"/>
      <c r="F12" s="7">
        <f ca="1">WORKDAY.INTL(WORKDAY.INTL(F3,59,"0000000",$A$13),1,1,$A$3:$A$11)</f>
        <v>44165</v>
      </c>
      <c r="G12" s="7">
        <f t="shared" ref="G12:N12" ca="1" si="1">WORKDAY.INTL(WORKDAY.INTL(G3,59,"0000000",$A$13),1,1,$A$3:$A$11)</f>
        <v>44344</v>
      </c>
      <c r="H12" s="7">
        <f t="shared" ca="1" si="1"/>
        <v>44526</v>
      </c>
      <c r="I12" s="7">
        <f t="shared" ca="1" si="1"/>
        <v>44708</v>
      </c>
      <c r="J12" s="7">
        <f t="shared" ca="1" si="1"/>
        <v>44890</v>
      </c>
      <c r="K12" s="7">
        <f t="shared" ca="1" si="1"/>
        <v>45072</v>
      </c>
      <c r="L12" s="7">
        <f t="shared" ca="1" si="1"/>
        <v>45254</v>
      </c>
      <c r="M12" s="7">
        <f t="shared" ca="1" si="1"/>
        <v>45436</v>
      </c>
      <c r="N12" s="7">
        <f t="shared" ca="1" si="1"/>
        <v>45618</v>
      </c>
    </row>
    <row r="13" spans="1:17" s="14" customFormat="1" x14ac:dyDescent="0.25">
      <c r="A13" s="17"/>
      <c r="B13" s="17"/>
      <c r="C13" s="17"/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s="14" customFormat="1" ht="15" customHeight="1" x14ac:dyDescent="0.25">
      <c r="A14" s="66" t="s">
        <v>16</v>
      </c>
      <c r="B14" s="66"/>
      <c r="C14" s="66"/>
      <c r="D14" s="66"/>
    </row>
    <row r="15" spans="1:17" s="14" customFormat="1" x14ac:dyDescent="0.25">
      <c r="A15" s="66"/>
      <c r="B15" s="66"/>
      <c r="C15" s="66"/>
      <c r="D15" s="66"/>
    </row>
    <row r="16" spans="1:17" s="14" customFormat="1" x14ac:dyDescent="0.25">
      <c r="A16" s="66"/>
      <c r="B16" s="66"/>
      <c r="C16" s="66"/>
      <c r="D16" s="66"/>
    </row>
    <row r="17" spans="1:4" s="14" customFormat="1" ht="66" customHeight="1" x14ac:dyDescent="0.25">
      <c r="A17" s="66"/>
      <c r="B17" s="66"/>
      <c r="C17" s="66"/>
      <c r="D17" s="66"/>
    </row>
  </sheetData>
  <mergeCells count="3">
    <mergeCell ref="E1:N1"/>
    <mergeCell ref="A12:D12"/>
    <mergeCell ref="A14:D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C3DEDF4D5C545ABC33377D94AA812" ma:contentTypeVersion="10" ma:contentTypeDescription="Create a new document." ma:contentTypeScope="" ma:versionID="92e7e838c1e77b7a268a65864ae8362a">
  <xsd:schema xmlns:xsd="http://www.w3.org/2001/XMLSchema" xmlns:xs="http://www.w3.org/2001/XMLSchema" xmlns:p="http://schemas.microsoft.com/office/2006/metadata/properties" xmlns:ns3="a7fae7af-3415-4127-90d9-b634a4ecc980" xmlns:ns4="8348df2c-2d98-439e-8628-fc5290b5831a" targetNamespace="http://schemas.microsoft.com/office/2006/metadata/properties" ma:root="true" ma:fieldsID="47074ca00f1f2665aad5f3e091ecb2d6" ns3:_="" ns4:_="">
    <xsd:import namespace="a7fae7af-3415-4127-90d9-b634a4ecc980"/>
    <xsd:import namespace="8348df2c-2d98-439e-8628-fc5290b583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ae7af-3415-4127-90d9-b634a4ecc9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8df2c-2d98-439e-8628-fc5290b583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FFB527-AD35-453E-BF41-CFC5F3120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fae7af-3415-4127-90d9-b634a4ecc980"/>
    <ds:schemaRef ds:uri="8348df2c-2d98-439e-8628-fc5290b583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E89711-7CFC-4E7C-A1C8-CA55D8DCF3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339D3B-41ED-490C-88BF-FCB3DE775F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 day, 90 day, 180 day</vt:lpstr>
      <vt:lpstr>60 day</vt:lpstr>
      <vt:lpstr>90 day </vt:lpstr>
      <vt:lpstr>180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Lanatta, Sergio (RER)</dc:creator>
  <cp:lastModifiedBy>Lanatta, Sergio (RER)</cp:lastModifiedBy>
  <dcterms:created xsi:type="dcterms:W3CDTF">2020-01-09T18:52:13Z</dcterms:created>
  <dcterms:modified xsi:type="dcterms:W3CDTF">2020-01-16T19:07:45Z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0x01010085AC3DEDF4D5C545ABC33377D94AA812</vt:lpwstr>
  </property>
</Properties>
</file>